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ri.baker\State_SEGI\state-segi-24\data\plot_data\meyer\"/>
    </mc:Choice>
  </mc:AlternateContent>
  <xr:revisionPtr revIDLastSave="0" documentId="13_ncr:1_{19FBB24B-A258-4D77-BC82-3DE2FEBFFBCF}" xr6:coauthVersionLast="47" xr6:coauthVersionMax="47" xr10:uidLastSave="{00000000-0000-0000-0000-000000000000}"/>
  <bookViews>
    <workbookView xWindow="-110" yWindow="-110" windowWidth="19420" windowHeight="10300" activeTab="5" xr2:uid="{04B4F7A7-DE91-42C6-A184-DF23B59B6A66}"/>
  </bookViews>
  <sheets>
    <sheet name="PlotData" sheetId="1" r:id="rId1"/>
    <sheet name="Regeneration" sheetId="9" r:id="rId2"/>
    <sheet name="FineFuels" sheetId="4" r:id="rId3"/>
    <sheet name="HeavyFuels" sheetId="8" r:id="rId4"/>
    <sheet name="TreeData" sheetId="3" r:id="rId5"/>
    <sheet name="Monarchs" sheetId="7" r:id="rId6"/>
    <sheet name="Metadata" sheetId="10" r:id="rId7"/>
    <sheet name="SkippedPlots" sheetId="11" r:id="rId8"/>
    <sheet name="Notes"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4" i="9" l="1"/>
  <c r="I145" i="9"/>
  <c r="I142" i="9"/>
  <c r="AH45" i="1"/>
  <c r="AH48" i="1" l="1"/>
  <c r="AH47" i="1"/>
  <c r="AH44" i="1"/>
  <c r="AH43" i="1"/>
  <c r="AH42" i="1"/>
  <c r="AH41" i="1"/>
  <c r="AH40" i="1"/>
  <c r="AH39" i="1"/>
  <c r="AH38" i="1"/>
  <c r="G3" i="8" l="1"/>
  <c r="G4" i="8"/>
  <c r="G7" i="8"/>
  <c r="G8" i="8"/>
  <c r="G9" i="8"/>
  <c r="G10" i="8"/>
  <c r="G11" i="8"/>
  <c r="I11" i="8" s="1"/>
  <c r="G12" i="8"/>
  <c r="H11" i="8" s="1"/>
  <c r="G13" i="8"/>
  <c r="I13" i="8" s="1"/>
  <c r="G14" i="8"/>
  <c r="H14" i="8" s="1"/>
  <c r="G15" i="8"/>
  <c r="G16" i="8"/>
  <c r="G17" i="8"/>
  <c r="G18" i="8"/>
  <c r="G19" i="8"/>
  <c r="G20" i="8"/>
  <c r="G21" i="8"/>
  <c r="H21" i="8" s="1"/>
  <c r="G23" i="8"/>
  <c r="I23" i="8" s="1"/>
  <c r="G25" i="8"/>
  <c r="G26" i="8"/>
  <c r="G27" i="8"/>
  <c r="G28" i="8"/>
  <c r="G29" i="8"/>
  <c r="G30" i="8"/>
  <c r="H25" i="8" s="1"/>
  <c r="G31" i="8"/>
  <c r="H31" i="8" s="1"/>
  <c r="G33" i="8"/>
  <c r="I33" i="8" s="1"/>
  <c r="G34" i="8"/>
  <c r="H34" i="8" s="1"/>
  <c r="G35" i="8"/>
  <c r="I35" i="8" s="1"/>
  <c r="G36" i="8"/>
  <c r="H36" i="8" s="1"/>
  <c r="G37" i="8"/>
  <c r="G38" i="8"/>
  <c r="G39" i="8"/>
  <c r="G40" i="8"/>
  <c r="G41" i="8"/>
  <c r="G42" i="8"/>
  <c r="G43" i="8"/>
  <c r="G44" i="8"/>
  <c r="H44" i="8" s="1"/>
  <c r="G45" i="8"/>
  <c r="H45" i="8" s="1"/>
  <c r="G46" i="8"/>
  <c r="H46" i="8" s="1"/>
  <c r="G48" i="8"/>
  <c r="G49" i="8"/>
  <c r="G50" i="8"/>
  <c r="G51" i="8"/>
  <c r="G52" i="8"/>
  <c r="I52" i="8" s="1"/>
  <c r="G53" i="8"/>
  <c r="H52" i="8" s="1"/>
  <c r="G55" i="8"/>
  <c r="H55" i="8" s="1"/>
  <c r="G56" i="8"/>
  <c r="I56" i="8" s="1"/>
  <c r="G57" i="8"/>
  <c r="H57" i="8" s="1"/>
  <c r="G58" i="8"/>
  <c r="I58" i="8" s="1"/>
  <c r="G59" i="8"/>
  <c r="H58" i="8" s="1"/>
  <c r="G60" i="8"/>
  <c r="G61" i="8"/>
  <c r="G67" i="8"/>
  <c r="I67" i="8" s="1"/>
  <c r="G68" i="8"/>
  <c r="H67" i="8" s="1"/>
  <c r="G69" i="8"/>
  <c r="G70" i="8"/>
  <c r="G71" i="8"/>
  <c r="G72" i="8"/>
  <c r="G73" i="8"/>
  <c r="G74" i="8"/>
  <c r="G75" i="8"/>
  <c r="I75" i="8" s="1"/>
  <c r="G76" i="8"/>
  <c r="H75" i="8" s="1"/>
  <c r="G79" i="8"/>
  <c r="G80" i="8"/>
  <c r="G81" i="8"/>
  <c r="G82" i="8"/>
  <c r="I82" i="8" s="1"/>
  <c r="G83" i="8"/>
  <c r="I83" i="8" s="1"/>
  <c r="G84" i="8"/>
  <c r="H83" i="8" s="1"/>
  <c r="G85" i="8"/>
  <c r="I85" i="8" s="1"/>
  <c r="G86" i="8"/>
  <c r="G87" i="8"/>
  <c r="G88" i="8"/>
  <c r="I88" i="8" s="1"/>
  <c r="G89" i="8"/>
  <c r="H88" i="8" s="1"/>
  <c r="G90" i="8"/>
  <c r="G91" i="8"/>
  <c r="G93" i="8"/>
  <c r="G94" i="8"/>
  <c r="G95" i="8"/>
  <c r="G97" i="8"/>
  <c r="H97" i="8" s="1"/>
  <c r="G98" i="8"/>
  <c r="H98" i="8" s="1"/>
  <c r="G99" i="8"/>
  <c r="G100" i="8"/>
  <c r="G101" i="8"/>
  <c r="G102" i="8"/>
  <c r="G103" i="8"/>
  <c r="G104" i="8"/>
  <c r="H104" i="8" s="1"/>
  <c r="G105" i="8"/>
  <c r="G106" i="8"/>
  <c r="G107" i="8"/>
  <c r="I107" i="8" s="1"/>
  <c r="G108" i="8"/>
  <c r="G109" i="8"/>
  <c r="G111" i="8"/>
  <c r="H111" i="8" s="1"/>
  <c r="G112" i="8"/>
  <c r="G113" i="8"/>
  <c r="G114" i="8"/>
  <c r="G115" i="8"/>
  <c r="H115" i="8" s="1"/>
  <c r="G116" i="8"/>
  <c r="I115" i="8" s="1"/>
  <c r="G118" i="8"/>
  <c r="H118" i="8" s="1"/>
  <c r="G119" i="8"/>
  <c r="G121" i="8"/>
  <c r="G122" i="8"/>
  <c r="G123" i="8"/>
  <c r="I123" i="8" s="1"/>
  <c r="G124" i="8"/>
  <c r="I124" i="8" s="1"/>
  <c r="G125" i="8"/>
  <c r="G126" i="8"/>
  <c r="G127" i="8"/>
  <c r="H127" i="8" s="1"/>
  <c r="G128" i="8"/>
  <c r="I128" i="8" s="1"/>
  <c r="G130" i="8"/>
  <c r="I130" i="8" s="1"/>
  <c r="G131" i="8"/>
  <c r="H130" i="8" s="1"/>
  <c r="G132" i="8"/>
  <c r="G133" i="8"/>
  <c r="G134" i="8"/>
  <c r="G135" i="8"/>
  <c r="G136" i="8"/>
  <c r="H136" i="8" s="1"/>
  <c r="G137" i="8"/>
  <c r="G138" i="8"/>
  <c r="G139" i="8"/>
  <c r="I139" i="8" s="1"/>
  <c r="G140" i="8"/>
  <c r="H140" i="8" s="1"/>
  <c r="G141" i="8"/>
  <c r="H141" i="8" s="1"/>
  <c r="G143" i="8"/>
  <c r="G144" i="8"/>
  <c r="G145" i="8"/>
  <c r="G147" i="8"/>
  <c r="H147" i="8" s="1"/>
  <c r="G149" i="8"/>
  <c r="H149" i="8" s="1"/>
  <c r="G150" i="8"/>
  <c r="H150" i="8" s="1"/>
  <c r="G152" i="8"/>
  <c r="I152" i="8" s="1"/>
  <c r="G153" i="8"/>
  <c r="G154" i="8"/>
  <c r="G155" i="8"/>
  <c r="I155" i="8" s="1"/>
  <c r="G158" i="8"/>
  <c r="G159" i="8"/>
  <c r="H159" i="8" s="1"/>
  <c r="G160" i="8"/>
  <c r="I160" i="8" s="1"/>
  <c r="G163" i="8"/>
  <c r="I163" i="8" s="1"/>
  <c r="G169" i="8"/>
  <c r="G170" i="8"/>
  <c r="G172" i="8"/>
  <c r="I172" i="8" s="1"/>
  <c r="G173" i="8"/>
  <c r="H173" i="8" s="1"/>
  <c r="G176" i="8"/>
  <c r="I176" i="8" s="1"/>
  <c r="G178" i="8"/>
  <c r="I178" i="8" s="1"/>
  <c r="G179" i="8"/>
  <c r="H178" i="8" s="1"/>
  <c r="G183" i="8"/>
  <c r="H183" i="8" s="1"/>
  <c r="G185" i="8"/>
  <c r="I185" i="8" s="1"/>
  <c r="G186" i="8"/>
  <c r="I186" i="8" s="1"/>
  <c r="G187" i="8"/>
  <c r="H187" i="8" s="1"/>
  <c r="G188" i="8"/>
  <c r="H188" i="8" s="1"/>
  <c r="G189" i="8"/>
  <c r="G190" i="8"/>
  <c r="G191" i="8"/>
  <c r="G192" i="8"/>
  <c r="G193" i="8"/>
  <c r="G194" i="8"/>
  <c r="G195" i="8"/>
  <c r="G196" i="8"/>
  <c r="G197" i="8"/>
  <c r="G198" i="8"/>
  <c r="G199" i="8"/>
  <c r="G200" i="8"/>
  <c r="G201" i="8"/>
  <c r="G202" i="8"/>
  <c r="G203" i="8"/>
  <c r="I203" i="8" s="1"/>
  <c r="G204" i="8"/>
  <c r="G205" i="8"/>
  <c r="I205" i="8" s="1"/>
  <c r="G206" i="8"/>
  <c r="G207" i="8"/>
  <c r="G210" i="8"/>
  <c r="I210" i="8" s="1"/>
  <c r="G214" i="8"/>
  <c r="G215" i="8"/>
  <c r="G216" i="8"/>
  <c r="G217" i="8"/>
  <c r="G218" i="8"/>
  <c r="G219" i="8"/>
  <c r="H219" i="8" s="1"/>
  <c r="G220" i="8"/>
  <c r="G221" i="8"/>
  <c r="G222" i="8"/>
  <c r="I222" i="8" s="1"/>
  <c r="G223" i="8"/>
  <c r="G224" i="8"/>
  <c r="G225" i="8"/>
  <c r="G226" i="8"/>
  <c r="G228" i="8"/>
  <c r="H228" i="8" s="1"/>
  <c r="G229" i="8"/>
  <c r="G230" i="8"/>
  <c r="G231" i="8"/>
  <c r="G232" i="8"/>
  <c r="G233" i="8"/>
  <c r="G234" i="8"/>
  <c r="G235" i="8"/>
  <c r="G236" i="8"/>
  <c r="H236" i="8" s="1"/>
  <c r="G237" i="8"/>
  <c r="I237" i="8" s="1"/>
  <c r="G238" i="8"/>
  <c r="I238" i="8" s="1"/>
  <c r="G239" i="8"/>
  <c r="G240" i="8"/>
  <c r="G241" i="8"/>
  <c r="G243" i="8"/>
  <c r="G244" i="8"/>
  <c r="G62" i="8"/>
  <c r="H62" i="8" s="1"/>
  <c r="G63" i="8"/>
  <c r="G245" i="8"/>
  <c r="H245" i="8" s="1"/>
  <c r="G65" i="8"/>
  <c r="H65" i="8" s="1"/>
  <c r="G246" i="8"/>
  <c r="H246" i="8" s="1"/>
  <c r="G247" i="8"/>
  <c r="G248" i="8"/>
  <c r="H248" i="8" s="1"/>
  <c r="G249" i="8"/>
  <c r="G250" i="8"/>
  <c r="G251" i="8"/>
  <c r="G252" i="8"/>
  <c r="G253" i="8"/>
  <c r="I253" i="8" s="1"/>
  <c r="G254" i="8"/>
  <c r="H253" i="8" s="1"/>
  <c r="G255" i="8"/>
  <c r="I255" i="8" s="1"/>
  <c r="G256" i="8"/>
  <c r="H256" i="8" s="1"/>
  <c r="G257" i="8"/>
  <c r="H257" i="8" s="1"/>
  <c r="G258" i="8"/>
  <c r="H258" i="8" s="1"/>
  <c r="G259" i="8"/>
  <c r="G260" i="8"/>
  <c r="G262" i="8"/>
  <c r="I262" i="8" s="1"/>
  <c r="G263" i="8"/>
  <c r="G264" i="8"/>
  <c r="G242" i="8"/>
  <c r="H242" i="8" s="1"/>
  <c r="I240" i="8" l="1"/>
  <c r="I251" i="8"/>
  <c r="H262" i="8"/>
  <c r="I259" i="8"/>
  <c r="H224" i="8"/>
  <c r="BA41" i="1" s="1"/>
  <c r="BA44" i="1"/>
  <c r="BA45" i="1"/>
  <c r="I220" i="8"/>
  <c r="H199" i="8"/>
  <c r="I206" i="8"/>
  <c r="BA36" i="1" s="1"/>
  <c r="H189" i="8"/>
  <c r="I189" i="8"/>
  <c r="I196" i="8"/>
  <c r="I125" i="8"/>
  <c r="BA20" i="1" s="1"/>
  <c r="BA31" i="1"/>
  <c r="H169" i="8"/>
  <c r="BA29" i="1" s="1"/>
  <c r="I105" i="8"/>
  <c r="BA24" i="1"/>
  <c r="I102" i="8"/>
  <c r="I153" i="8"/>
  <c r="BA25" i="1" s="1"/>
  <c r="I143" i="8"/>
  <c r="BA23" i="1" s="1"/>
  <c r="I108" i="8"/>
  <c r="BA22" i="1"/>
  <c r="H121" i="8"/>
  <c r="BA19" i="1" s="1"/>
  <c r="I136" i="8"/>
  <c r="H132" i="8"/>
  <c r="BA30" i="1"/>
  <c r="H112" i="8"/>
  <c r="BA18" i="1" s="1"/>
  <c r="H93" i="8"/>
  <c r="BA15" i="1" s="1"/>
  <c r="H99" i="8"/>
  <c r="H90" i="8"/>
  <c r="H85" i="8"/>
  <c r="H50" i="8"/>
  <c r="BA9" i="1" s="1"/>
  <c r="I79" i="8"/>
  <c r="BA13" i="1" s="1"/>
  <c r="H73" i="8"/>
  <c r="H69" i="8"/>
  <c r="I69" i="8"/>
  <c r="H60" i="8"/>
  <c r="I7" i="8"/>
  <c r="BA39" i="1"/>
  <c r="BA27" i="1"/>
  <c r="I39" i="8"/>
  <c r="I37" i="8"/>
  <c r="H48" i="8"/>
  <c r="BA8" i="1" s="1"/>
  <c r="BA6" i="1"/>
  <c r="I25" i="8"/>
  <c r="H9" i="8"/>
  <c r="BA40" i="1"/>
  <c r="BA28" i="1"/>
  <c r="H15" i="8"/>
  <c r="BA42" i="1"/>
  <c r="I15" i="8"/>
  <c r="BA43" i="1"/>
  <c r="BA37" i="1"/>
  <c r="BA38" i="1"/>
  <c r="BA32" i="1"/>
  <c r="BA26" i="1"/>
  <c r="BA47" i="1"/>
  <c r="BA46" i="1"/>
  <c r="BA11" i="1"/>
  <c r="BA35" i="1"/>
  <c r="H3" i="8"/>
  <c r="BA2" i="1" s="1"/>
  <c r="BA48" i="1" l="1"/>
  <c r="BA33" i="1"/>
  <c r="BA16" i="1"/>
  <c r="BA34" i="1"/>
  <c r="BA17" i="1"/>
  <c r="BA21" i="1"/>
  <c r="BA14" i="1"/>
  <c r="BA12" i="1"/>
  <c r="BA10" i="1"/>
  <c r="BA3" i="1"/>
  <c r="BA7" i="1"/>
  <c r="BA5" i="1"/>
  <c r="BA4" i="1"/>
  <c r="S161" i="4"/>
  <c r="R4" i="4"/>
  <c r="E3" i="4"/>
  <c r="T3" i="4" s="1"/>
  <c r="E4" i="4"/>
  <c r="T4" i="4" s="1"/>
  <c r="E5" i="4"/>
  <c r="T5" i="4" s="1"/>
  <c r="E6" i="4"/>
  <c r="T6" i="4" s="1"/>
  <c r="E7" i="4"/>
  <c r="T7" i="4" s="1"/>
  <c r="E8" i="4"/>
  <c r="S8" i="4" s="1"/>
  <c r="E9" i="4"/>
  <c r="S9" i="4" s="1"/>
  <c r="E10" i="4"/>
  <c r="S10" i="4" s="1"/>
  <c r="E11" i="4"/>
  <c r="T11" i="4" s="1"/>
  <c r="E12" i="4"/>
  <c r="R12" i="4" s="1"/>
  <c r="E13" i="4"/>
  <c r="R13" i="4" s="1"/>
  <c r="E14" i="4"/>
  <c r="R14" i="4" s="1"/>
  <c r="E15" i="4"/>
  <c r="R15" i="4" s="1"/>
  <c r="E16" i="4"/>
  <c r="T16" i="4" s="1"/>
  <c r="E17" i="4"/>
  <c r="T17" i="4" s="1"/>
  <c r="E18" i="4"/>
  <c r="T18" i="4" s="1"/>
  <c r="E19" i="4"/>
  <c r="T19" i="4" s="1"/>
  <c r="E20" i="4"/>
  <c r="S20" i="4" s="1"/>
  <c r="E21" i="4"/>
  <c r="S21" i="4" s="1"/>
  <c r="E22" i="4"/>
  <c r="S22" i="4" s="1"/>
  <c r="E23" i="4"/>
  <c r="T23" i="4" s="1"/>
  <c r="E24" i="4"/>
  <c r="R24" i="4" s="1"/>
  <c r="E25" i="4"/>
  <c r="R25" i="4" s="1"/>
  <c r="E26" i="4"/>
  <c r="R26" i="4" s="1"/>
  <c r="E27" i="4"/>
  <c r="R27" i="4" s="1"/>
  <c r="E28" i="4"/>
  <c r="T28" i="4" s="1"/>
  <c r="E29" i="4"/>
  <c r="T29" i="4" s="1"/>
  <c r="E30" i="4"/>
  <c r="T30" i="4" s="1"/>
  <c r="E31" i="4"/>
  <c r="T31" i="4" s="1"/>
  <c r="E32" i="4"/>
  <c r="S32" i="4" s="1"/>
  <c r="E33" i="4"/>
  <c r="S33" i="4" s="1"/>
  <c r="E34" i="4"/>
  <c r="S34" i="4" s="1"/>
  <c r="E35" i="4"/>
  <c r="T35" i="4" s="1"/>
  <c r="E36" i="4"/>
  <c r="R36" i="4" s="1"/>
  <c r="E37" i="4"/>
  <c r="R37" i="4" s="1"/>
  <c r="E38" i="4"/>
  <c r="R38" i="4" s="1"/>
  <c r="E39" i="4"/>
  <c r="R39" i="4" s="1"/>
  <c r="E40" i="4"/>
  <c r="T40" i="4" s="1"/>
  <c r="E41" i="4"/>
  <c r="T41" i="4" s="1"/>
  <c r="E42" i="4"/>
  <c r="T42" i="4" s="1"/>
  <c r="E43" i="4"/>
  <c r="T43" i="4" s="1"/>
  <c r="E44" i="4"/>
  <c r="S44" i="4" s="1"/>
  <c r="E45" i="4"/>
  <c r="S45" i="4" s="1"/>
  <c r="E46" i="4"/>
  <c r="S46" i="4" s="1"/>
  <c r="E47" i="4"/>
  <c r="T47" i="4" s="1"/>
  <c r="E48" i="4"/>
  <c r="R48" i="4" s="1"/>
  <c r="E49" i="4"/>
  <c r="R49" i="4" s="1"/>
  <c r="E50" i="4"/>
  <c r="R50" i="4" s="1"/>
  <c r="E51" i="4"/>
  <c r="R51" i="4" s="1"/>
  <c r="E52" i="4"/>
  <c r="T52" i="4" s="1"/>
  <c r="E53" i="4"/>
  <c r="T53" i="4" s="1"/>
  <c r="E54" i="4"/>
  <c r="T54" i="4" s="1"/>
  <c r="E55" i="4"/>
  <c r="T55" i="4" s="1"/>
  <c r="E56" i="4"/>
  <c r="S56" i="4" s="1"/>
  <c r="E57" i="4"/>
  <c r="S57" i="4" s="1"/>
  <c r="E58" i="4"/>
  <c r="S58" i="4" s="1"/>
  <c r="E59" i="4"/>
  <c r="T59" i="4" s="1"/>
  <c r="E60" i="4"/>
  <c r="R60" i="4" s="1"/>
  <c r="E61" i="4"/>
  <c r="R61" i="4" s="1"/>
  <c r="E62" i="4"/>
  <c r="R62" i="4" s="1"/>
  <c r="E63" i="4"/>
  <c r="R63" i="4" s="1"/>
  <c r="E64" i="4"/>
  <c r="T64" i="4" s="1"/>
  <c r="E65" i="4"/>
  <c r="T65" i="4" s="1"/>
  <c r="E66" i="4"/>
  <c r="T66" i="4" s="1"/>
  <c r="E67" i="4"/>
  <c r="T67" i="4" s="1"/>
  <c r="E68" i="4"/>
  <c r="S68" i="4" s="1"/>
  <c r="E69" i="4"/>
  <c r="S69" i="4" s="1"/>
  <c r="E70" i="4"/>
  <c r="S70" i="4" s="1"/>
  <c r="E71" i="4"/>
  <c r="T71" i="4" s="1"/>
  <c r="E72" i="4"/>
  <c r="R72" i="4" s="1"/>
  <c r="E73" i="4"/>
  <c r="R73" i="4" s="1"/>
  <c r="E74" i="4"/>
  <c r="R74" i="4" s="1"/>
  <c r="E75" i="4"/>
  <c r="R75" i="4" s="1"/>
  <c r="E76" i="4"/>
  <c r="T76" i="4" s="1"/>
  <c r="E77" i="4"/>
  <c r="T77" i="4" s="1"/>
  <c r="E78" i="4"/>
  <c r="T78" i="4" s="1"/>
  <c r="E79" i="4"/>
  <c r="T79" i="4" s="1"/>
  <c r="E80" i="4"/>
  <c r="S80" i="4" s="1"/>
  <c r="E81" i="4"/>
  <c r="S81" i="4" s="1"/>
  <c r="E82" i="4"/>
  <c r="S82" i="4" s="1"/>
  <c r="E83" i="4"/>
  <c r="T83" i="4" s="1"/>
  <c r="E84" i="4"/>
  <c r="R84" i="4" s="1"/>
  <c r="E85" i="4"/>
  <c r="R85" i="4" s="1"/>
  <c r="E86" i="4"/>
  <c r="R86" i="4" s="1"/>
  <c r="E87" i="4"/>
  <c r="R87" i="4" s="1"/>
  <c r="E88" i="4"/>
  <c r="T88" i="4" s="1"/>
  <c r="E89" i="4"/>
  <c r="T89" i="4" s="1"/>
  <c r="E90" i="4"/>
  <c r="T90" i="4" s="1"/>
  <c r="E91" i="4"/>
  <c r="T91" i="4" s="1"/>
  <c r="E92" i="4"/>
  <c r="S92" i="4" s="1"/>
  <c r="E93" i="4"/>
  <c r="S93" i="4" s="1"/>
  <c r="E94" i="4"/>
  <c r="S94" i="4" s="1"/>
  <c r="E95" i="4"/>
  <c r="T95" i="4" s="1"/>
  <c r="E96" i="4"/>
  <c r="R96" i="4" s="1"/>
  <c r="E97" i="4"/>
  <c r="R97" i="4" s="1"/>
  <c r="E98" i="4"/>
  <c r="R98" i="4" s="1"/>
  <c r="E99" i="4"/>
  <c r="R99" i="4" s="1"/>
  <c r="E100" i="4"/>
  <c r="T100" i="4" s="1"/>
  <c r="E101" i="4"/>
  <c r="T101" i="4" s="1"/>
  <c r="E102" i="4"/>
  <c r="T102" i="4" s="1"/>
  <c r="E103" i="4"/>
  <c r="T103" i="4" s="1"/>
  <c r="E104" i="4"/>
  <c r="S104" i="4" s="1"/>
  <c r="E105" i="4"/>
  <c r="S105" i="4" s="1"/>
  <c r="E106" i="4"/>
  <c r="S106" i="4" s="1"/>
  <c r="E107" i="4"/>
  <c r="T107" i="4" s="1"/>
  <c r="E108" i="4"/>
  <c r="R108" i="4" s="1"/>
  <c r="E109" i="4"/>
  <c r="R109" i="4" s="1"/>
  <c r="E110" i="4"/>
  <c r="R110" i="4" s="1"/>
  <c r="E111" i="4"/>
  <c r="R111" i="4" s="1"/>
  <c r="E112" i="4"/>
  <c r="T112" i="4" s="1"/>
  <c r="E113" i="4"/>
  <c r="T113" i="4" s="1"/>
  <c r="E114" i="4"/>
  <c r="T114" i="4" s="1"/>
  <c r="E115" i="4"/>
  <c r="T115" i="4" s="1"/>
  <c r="E116" i="4"/>
  <c r="S116" i="4" s="1"/>
  <c r="E117" i="4"/>
  <c r="S117" i="4" s="1"/>
  <c r="E118" i="4"/>
  <c r="S118" i="4" s="1"/>
  <c r="E119" i="4"/>
  <c r="T119" i="4" s="1"/>
  <c r="E120" i="4"/>
  <c r="R120" i="4" s="1"/>
  <c r="E121" i="4"/>
  <c r="R121" i="4" s="1"/>
  <c r="E122" i="4"/>
  <c r="R122" i="4" s="1"/>
  <c r="E123" i="4"/>
  <c r="R123" i="4" s="1"/>
  <c r="E124" i="4"/>
  <c r="T124" i="4" s="1"/>
  <c r="E125" i="4"/>
  <c r="T125" i="4" s="1"/>
  <c r="E126" i="4"/>
  <c r="T126" i="4" s="1"/>
  <c r="E127" i="4"/>
  <c r="T127" i="4" s="1"/>
  <c r="E128" i="4"/>
  <c r="S128" i="4" s="1"/>
  <c r="E129" i="4"/>
  <c r="S129" i="4" s="1"/>
  <c r="E130" i="4"/>
  <c r="S130" i="4" s="1"/>
  <c r="E131" i="4"/>
  <c r="T131" i="4" s="1"/>
  <c r="E132" i="4"/>
  <c r="R132" i="4" s="1"/>
  <c r="E133" i="4"/>
  <c r="R133" i="4" s="1"/>
  <c r="E134" i="4"/>
  <c r="R134" i="4" s="1"/>
  <c r="E135" i="4"/>
  <c r="R135" i="4" s="1"/>
  <c r="E136" i="4"/>
  <c r="T136" i="4" s="1"/>
  <c r="E137" i="4"/>
  <c r="T137" i="4" s="1"/>
  <c r="E138" i="4"/>
  <c r="T138" i="4" s="1"/>
  <c r="E139" i="4"/>
  <c r="T139" i="4" s="1"/>
  <c r="E140" i="4"/>
  <c r="S140" i="4" s="1"/>
  <c r="E141" i="4"/>
  <c r="S141" i="4" s="1"/>
  <c r="E142" i="4"/>
  <c r="S142" i="4" s="1"/>
  <c r="E143" i="4"/>
  <c r="T143" i="4" s="1"/>
  <c r="E144" i="4"/>
  <c r="R144" i="4" s="1"/>
  <c r="E145" i="4"/>
  <c r="R145" i="4" s="1"/>
  <c r="E146" i="4"/>
  <c r="R146" i="4" s="1"/>
  <c r="E147" i="4"/>
  <c r="R147" i="4" s="1"/>
  <c r="E148" i="4"/>
  <c r="T148" i="4" s="1"/>
  <c r="E149" i="4"/>
  <c r="T149" i="4" s="1"/>
  <c r="E150" i="4"/>
  <c r="T150" i="4" s="1"/>
  <c r="E151" i="4"/>
  <c r="T151" i="4" s="1"/>
  <c r="E152" i="4"/>
  <c r="S152" i="4" s="1"/>
  <c r="E153" i="4"/>
  <c r="S153" i="4" s="1"/>
  <c r="E154" i="4"/>
  <c r="S154" i="4" s="1"/>
  <c r="E155" i="4"/>
  <c r="T155" i="4" s="1"/>
  <c r="E156" i="4"/>
  <c r="R156" i="4" s="1"/>
  <c r="E157" i="4"/>
  <c r="R157" i="4" s="1"/>
  <c r="E158" i="4"/>
  <c r="R158" i="4" s="1"/>
  <c r="E159" i="4"/>
  <c r="R159" i="4" s="1"/>
  <c r="E160" i="4"/>
  <c r="T160" i="4" s="1"/>
  <c r="E161" i="4"/>
  <c r="T161" i="4" s="1"/>
  <c r="E162" i="4"/>
  <c r="T162" i="4" s="1"/>
  <c r="E163" i="4"/>
  <c r="T163" i="4" s="1"/>
  <c r="E164" i="4"/>
  <c r="S164" i="4" s="1"/>
  <c r="E165" i="4"/>
  <c r="S165" i="4" s="1"/>
  <c r="E166" i="4"/>
  <c r="S166" i="4" s="1"/>
  <c r="E167" i="4"/>
  <c r="T167" i="4" s="1"/>
  <c r="E168" i="4"/>
  <c r="R168" i="4" s="1"/>
  <c r="E169" i="4"/>
  <c r="R169" i="4" s="1"/>
  <c r="E170" i="4"/>
  <c r="R170" i="4" s="1"/>
  <c r="E171" i="4"/>
  <c r="R171" i="4" s="1"/>
  <c r="E172" i="4"/>
  <c r="T172" i="4" s="1"/>
  <c r="E173" i="4"/>
  <c r="T173" i="4" s="1"/>
  <c r="E174" i="4"/>
  <c r="T174" i="4" s="1"/>
  <c r="E175" i="4"/>
  <c r="T175" i="4" s="1"/>
  <c r="E176" i="4"/>
  <c r="S176" i="4" s="1"/>
  <c r="E177" i="4"/>
  <c r="S177" i="4" s="1"/>
  <c r="E178" i="4"/>
  <c r="S178" i="4" s="1"/>
  <c r="E179" i="4"/>
  <c r="T179" i="4" s="1"/>
  <c r="E180" i="4"/>
  <c r="R180" i="4" s="1"/>
  <c r="E181" i="4"/>
  <c r="R181" i="4" s="1"/>
  <c r="E182" i="4"/>
  <c r="R182" i="4" s="1"/>
  <c r="E183" i="4"/>
  <c r="R183" i="4" s="1"/>
  <c r="E184" i="4"/>
  <c r="T184" i="4" s="1"/>
  <c r="E185" i="4"/>
  <c r="T185" i="4" s="1"/>
  <c r="E186" i="4"/>
  <c r="T186" i="4" s="1"/>
  <c r="E187" i="4"/>
  <c r="T187" i="4" s="1"/>
  <c r="E188" i="4"/>
  <c r="S188" i="4" s="1"/>
  <c r="E189" i="4"/>
  <c r="S189" i="4" s="1"/>
  <c r="E2" i="4"/>
  <c r="S2" i="4" s="1"/>
  <c r="R184" i="4" l="1"/>
  <c r="S139" i="4"/>
  <c r="R155" i="4"/>
  <c r="S110" i="4"/>
  <c r="R148" i="4"/>
  <c r="S101" i="4"/>
  <c r="R119" i="4"/>
  <c r="S79" i="4"/>
  <c r="R112" i="4"/>
  <c r="S71" i="4"/>
  <c r="R83" i="4"/>
  <c r="S41" i="4"/>
  <c r="R76" i="4"/>
  <c r="S14" i="4"/>
  <c r="R47" i="4"/>
  <c r="S7" i="4"/>
  <c r="R40" i="4"/>
  <c r="R11" i="4"/>
  <c r="S168" i="4"/>
  <c r="R186" i="4"/>
  <c r="R150" i="4"/>
  <c r="R114" i="4"/>
  <c r="R78" i="4"/>
  <c r="R42" i="4"/>
  <c r="R6" i="4"/>
  <c r="S163" i="4"/>
  <c r="S134" i="4"/>
  <c r="S103" i="4"/>
  <c r="S74" i="4"/>
  <c r="S43" i="4"/>
  <c r="S11" i="4"/>
  <c r="R179" i="4"/>
  <c r="R143" i="4"/>
  <c r="R107" i="4"/>
  <c r="R71" i="4"/>
  <c r="R35" i="4"/>
  <c r="S187" i="4"/>
  <c r="S158" i="4"/>
  <c r="S131" i="4"/>
  <c r="S98" i="4"/>
  <c r="S67" i="4"/>
  <c r="S38" i="4"/>
  <c r="S5" i="4"/>
  <c r="S132" i="4"/>
  <c r="R177" i="4"/>
  <c r="R141" i="4"/>
  <c r="R105" i="4"/>
  <c r="R69" i="4"/>
  <c r="R33" i="4"/>
  <c r="S185" i="4"/>
  <c r="S156" i="4"/>
  <c r="S127" i="4"/>
  <c r="S96" i="4"/>
  <c r="S65" i="4"/>
  <c r="S35" i="4"/>
  <c r="R174" i="4"/>
  <c r="R138" i="4"/>
  <c r="R102" i="4"/>
  <c r="R66" i="4"/>
  <c r="R30" i="4"/>
  <c r="S182" i="4"/>
  <c r="S155" i="4"/>
  <c r="S125" i="4"/>
  <c r="S95" i="4"/>
  <c r="S62" i="4"/>
  <c r="S29" i="4"/>
  <c r="R172" i="4"/>
  <c r="R136" i="4"/>
  <c r="R100" i="4"/>
  <c r="R64" i="4"/>
  <c r="R28" i="4"/>
  <c r="S180" i="4"/>
  <c r="S151" i="4"/>
  <c r="S122" i="4"/>
  <c r="S91" i="4"/>
  <c r="S60" i="4"/>
  <c r="S26" i="4"/>
  <c r="R167" i="4"/>
  <c r="R131" i="4"/>
  <c r="R95" i="4"/>
  <c r="R59" i="4"/>
  <c r="R23" i="4"/>
  <c r="S179" i="4"/>
  <c r="S149" i="4"/>
  <c r="S120" i="4"/>
  <c r="S89" i="4"/>
  <c r="S59" i="4"/>
  <c r="S24" i="4"/>
  <c r="R165" i="4"/>
  <c r="R129" i="4"/>
  <c r="R93" i="4"/>
  <c r="R57" i="4"/>
  <c r="R21" i="4"/>
  <c r="S175" i="4"/>
  <c r="S146" i="4"/>
  <c r="S119" i="4"/>
  <c r="S86" i="4"/>
  <c r="S55" i="4"/>
  <c r="S23" i="4"/>
  <c r="R162" i="4"/>
  <c r="R126" i="4"/>
  <c r="R90" i="4"/>
  <c r="R54" i="4"/>
  <c r="R18" i="4"/>
  <c r="S173" i="4"/>
  <c r="S144" i="4"/>
  <c r="S115" i="4"/>
  <c r="S84" i="4"/>
  <c r="S53" i="4"/>
  <c r="S19" i="4"/>
  <c r="R160" i="4"/>
  <c r="R124" i="4"/>
  <c r="R88" i="4"/>
  <c r="R52" i="4"/>
  <c r="R16" i="4"/>
  <c r="S170" i="4"/>
  <c r="S143" i="4"/>
  <c r="S113" i="4"/>
  <c r="S83" i="4"/>
  <c r="S50" i="4"/>
  <c r="S17" i="4"/>
  <c r="S48" i="4"/>
  <c r="R189" i="4"/>
  <c r="R153" i="4"/>
  <c r="R117" i="4"/>
  <c r="R81" i="4"/>
  <c r="R45" i="4"/>
  <c r="R9" i="4"/>
  <c r="S167" i="4"/>
  <c r="S137" i="4"/>
  <c r="S107" i="4"/>
  <c r="S77" i="4"/>
  <c r="S47" i="4"/>
  <c r="S12" i="4"/>
  <c r="S31" i="4"/>
  <c r="T183" i="4"/>
  <c r="T171" i="4"/>
  <c r="T159" i="4"/>
  <c r="T147" i="4"/>
  <c r="T135" i="4"/>
  <c r="T123" i="4"/>
  <c r="T111" i="4"/>
  <c r="T99" i="4"/>
  <c r="T87" i="4"/>
  <c r="T75" i="4"/>
  <c r="T63" i="4"/>
  <c r="T51" i="4"/>
  <c r="T39" i="4"/>
  <c r="T27" i="4"/>
  <c r="T15" i="4"/>
  <c r="R2" i="4"/>
  <c r="R178" i="4"/>
  <c r="R166" i="4"/>
  <c r="R154" i="4"/>
  <c r="R142" i="4"/>
  <c r="R130" i="4"/>
  <c r="R118" i="4"/>
  <c r="R106" i="4"/>
  <c r="R94" i="4"/>
  <c r="R82" i="4"/>
  <c r="R70" i="4"/>
  <c r="R58" i="4"/>
  <c r="R46" i="4"/>
  <c r="R34" i="4"/>
  <c r="R22" i="4"/>
  <c r="R10" i="4"/>
  <c r="S186" i="4"/>
  <c r="S174" i="4"/>
  <c r="S162" i="4"/>
  <c r="S150" i="4"/>
  <c r="S138" i="4"/>
  <c r="S126" i="4"/>
  <c r="S114" i="4"/>
  <c r="S102" i="4"/>
  <c r="S90" i="4"/>
  <c r="S78" i="4"/>
  <c r="S66" i="4"/>
  <c r="S54" i="4"/>
  <c r="S42" i="4"/>
  <c r="S30" i="4"/>
  <c r="S18" i="4"/>
  <c r="S6" i="4"/>
  <c r="T182" i="4"/>
  <c r="T170" i="4"/>
  <c r="T158" i="4"/>
  <c r="T146" i="4"/>
  <c r="T134" i="4"/>
  <c r="T122" i="4"/>
  <c r="T110" i="4"/>
  <c r="T98" i="4"/>
  <c r="T86" i="4"/>
  <c r="T74" i="4"/>
  <c r="T62" i="4"/>
  <c r="T50" i="4"/>
  <c r="T38" i="4"/>
  <c r="T26" i="4"/>
  <c r="T14" i="4"/>
  <c r="T181" i="4"/>
  <c r="T169" i="4"/>
  <c r="T157" i="4"/>
  <c r="T145" i="4"/>
  <c r="T133" i="4"/>
  <c r="T121" i="4"/>
  <c r="T109" i="4"/>
  <c r="T97" i="4"/>
  <c r="T85" i="4"/>
  <c r="T73" i="4"/>
  <c r="T61" i="4"/>
  <c r="T49" i="4"/>
  <c r="T37" i="4"/>
  <c r="T25" i="4"/>
  <c r="T13" i="4"/>
  <c r="T12" i="4"/>
  <c r="R176" i="4"/>
  <c r="R140" i="4"/>
  <c r="R104" i="4"/>
  <c r="R68" i="4"/>
  <c r="R44" i="4"/>
  <c r="R20" i="4"/>
  <c r="S172" i="4"/>
  <c r="S160" i="4"/>
  <c r="S148" i="4"/>
  <c r="S136" i="4"/>
  <c r="S124" i="4"/>
  <c r="S88" i="4"/>
  <c r="S76" i="4"/>
  <c r="S64" i="4"/>
  <c r="S52" i="4"/>
  <c r="S40" i="4"/>
  <c r="S28" i="4"/>
  <c r="S16" i="4"/>
  <c r="S4" i="4"/>
  <c r="T180" i="4"/>
  <c r="T168" i="4"/>
  <c r="T156" i="4"/>
  <c r="T144" i="4"/>
  <c r="T132" i="4"/>
  <c r="T120" i="4"/>
  <c r="T108" i="4"/>
  <c r="T96" i="4"/>
  <c r="T84" i="4"/>
  <c r="T72" i="4"/>
  <c r="T60" i="4"/>
  <c r="T48" i="4"/>
  <c r="T36" i="4"/>
  <c r="T24" i="4"/>
  <c r="R187" i="4"/>
  <c r="R175" i="4"/>
  <c r="R163" i="4"/>
  <c r="R151" i="4"/>
  <c r="R139" i="4"/>
  <c r="R127" i="4"/>
  <c r="R115" i="4"/>
  <c r="R103" i="4"/>
  <c r="R91" i="4"/>
  <c r="R79" i="4"/>
  <c r="R67" i="4"/>
  <c r="R55" i="4"/>
  <c r="R43" i="4"/>
  <c r="R31" i="4"/>
  <c r="R19" i="4"/>
  <c r="R7" i="4"/>
  <c r="S183" i="4"/>
  <c r="S171" i="4"/>
  <c r="S159" i="4"/>
  <c r="S147" i="4"/>
  <c r="S135" i="4"/>
  <c r="S123" i="4"/>
  <c r="S111" i="4"/>
  <c r="S99" i="4"/>
  <c r="S87" i="4"/>
  <c r="S75" i="4"/>
  <c r="S63" i="4"/>
  <c r="S51" i="4"/>
  <c r="S39" i="4"/>
  <c r="S27" i="4"/>
  <c r="S15" i="4"/>
  <c r="S3" i="4"/>
  <c r="R188" i="4"/>
  <c r="R164" i="4"/>
  <c r="R128" i="4"/>
  <c r="R92" i="4"/>
  <c r="R56" i="4"/>
  <c r="R8" i="4"/>
  <c r="S112" i="4"/>
  <c r="T2" i="4"/>
  <c r="T178" i="4"/>
  <c r="T166" i="4"/>
  <c r="T154" i="4"/>
  <c r="T142" i="4"/>
  <c r="T130" i="4"/>
  <c r="T118" i="4"/>
  <c r="T106" i="4"/>
  <c r="T94" i="4"/>
  <c r="T82" i="4"/>
  <c r="T70" i="4"/>
  <c r="T58" i="4"/>
  <c r="T46" i="4"/>
  <c r="T34" i="4"/>
  <c r="T22" i="4"/>
  <c r="T10" i="4"/>
  <c r="R152" i="4"/>
  <c r="R116" i="4"/>
  <c r="R80" i="4"/>
  <c r="R32" i="4"/>
  <c r="S184" i="4"/>
  <c r="S100" i="4"/>
  <c r="R185" i="4"/>
  <c r="R173" i="4"/>
  <c r="R161" i="4"/>
  <c r="R149" i="4"/>
  <c r="R137" i="4"/>
  <c r="R125" i="4"/>
  <c r="R113" i="4"/>
  <c r="R101" i="4"/>
  <c r="R89" i="4"/>
  <c r="R77" i="4"/>
  <c r="R65" i="4"/>
  <c r="R53" i="4"/>
  <c r="R41" i="4"/>
  <c r="R29" i="4"/>
  <c r="R17" i="4"/>
  <c r="R5" i="4"/>
  <c r="S181" i="4"/>
  <c r="S169" i="4"/>
  <c r="S157" i="4"/>
  <c r="S145" i="4"/>
  <c r="S133" i="4"/>
  <c r="S121" i="4"/>
  <c r="S109" i="4"/>
  <c r="S97" i="4"/>
  <c r="S85" i="4"/>
  <c r="S73" i="4"/>
  <c r="S61" i="4"/>
  <c r="S49" i="4"/>
  <c r="S37" i="4"/>
  <c r="S25" i="4"/>
  <c r="S13" i="4"/>
  <c r="T189" i="4"/>
  <c r="T177" i="4"/>
  <c r="T165" i="4"/>
  <c r="T153" i="4"/>
  <c r="T141" i="4"/>
  <c r="T129" i="4"/>
  <c r="T117" i="4"/>
  <c r="T105" i="4"/>
  <c r="T93" i="4"/>
  <c r="T81" i="4"/>
  <c r="T69" i="4"/>
  <c r="T57" i="4"/>
  <c r="T45" i="4"/>
  <c r="T33" i="4"/>
  <c r="T21" i="4"/>
  <c r="T9" i="4"/>
  <c r="T8" i="4"/>
  <c r="T176" i="4"/>
  <c r="T152" i="4"/>
  <c r="T116" i="4"/>
  <c r="T92" i="4"/>
  <c r="T56" i="4"/>
  <c r="T32" i="4"/>
  <c r="T164" i="4"/>
  <c r="T128" i="4"/>
  <c r="T80" i="4"/>
  <c r="T44" i="4"/>
  <c r="R3" i="4"/>
  <c r="S108" i="4"/>
  <c r="S72" i="4"/>
  <c r="S36" i="4"/>
  <c r="T188" i="4"/>
  <c r="T140" i="4"/>
  <c r="T104" i="4"/>
  <c r="T68" i="4"/>
  <c r="T20" i="4"/>
  <c r="O3" i="4"/>
  <c r="P3" i="4"/>
  <c r="Q3" i="4"/>
  <c r="O4" i="4"/>
  <c r="P4" i="4"/>
  <c r="Q4" i="4"/>
  <c r="O5" i="4"/>
  <c r="P5" i="4"/>
  <c r="Q5" i="4"/>
  <c r="O6" i="4"/>
  <c r="P6" i="4"/>
  <c r="Q6" i="4"/>
  <c r="O7" i="4"/>
  <c r="P7" i="4"/>
  <c r="Q7" i="4"/>
  <c r="O8" i="4"/>
  <c r="P8" i="4"/>
  <c r="Q8" i="4"/>
  <c r="O9" i="4"/>
  <c r="P9" i="4"/>
  <c r="Q9" i="4"/>
  <c r="O10" i="4"/>
  <c r="P10" i="4"/>
  <c r="Q10" i="4"/>
  <c r="O11" i="4"/>
  <c r="P11" i="4"/>
  <c r="Q11" i="4"/>
  <c r="O12" i="4"/>
  <c r="P12" i="4"/>
  <c r="Q12" i="4"/>
  <c r="O13" i="4"/>
  <c r="P13" i="4"/>
  <c r="Q13" i="4"/>
  <c r="O14" i="4"/>
  <c r="P14" i="4"/>
  <c r="Q14" i="4"/>
  <c r="O15" i="4"/>
  <c r="P15" i="4"/>
  <c r="Q15" i="4"/>
  <c r="O16" i="4"/>
  <c r="P16" i="4"/>
  <c r="Q16" i="4"/>
  <c r="O17" i="4"/>
  <c r="P17" i="4"/>
  <c r="Q17" i="4"/>
  <c r="O18" i="4"/>
  <c r="P18" i="4"/>
  <c r="Q18" i="4"/>
  <c r="O19" i="4"/>
  <c r="P19" i="4"/>
  <c r="Q19" i="4"/>
  <c r="O20" i="4"/>
  <c r="P20" i="4"/>
  <c r="Q20" i="4"/>
  <c r="O21" i="4"/>
  <c r="P21" i="4"/>
  <c r="Q21" i="4"/>
  <c r="O22" i="4"/>
  <c r="P22" i="4"/>
  <c r="Q22" i="4"/>
  <c r="O23" i="4"/>
  <c r="P23" i="4"/>
  <c r="Q23" i="4"/>
  <c r="O24" i="4"/>
  <c r="P24" i="4"/>
  <c r="Q24" i="4"/>
  <c r="O25" i="4"/>
  <c r="P25" i="4"/>
  <c r="Q25" i="4"/>
  <c r="O26" i="4"/>
  <c r="P26" i="4"/>
  <c r="Q26" i="4"/>
  <c r="O27" i="4"/>
  <c r="P27" i="4"/>
  <c r="Q27" i="4"/>
  <c r="O28" i="4"/>
  <c r="P28" i="4"/>
  <c r="Q28" i="4"/>
  <c r="O29" i="4"/>
  <c r="P29" i="4"/>
  <c r="Q29" i="4"/>
  <c r="O30" i="4"/>
  <c r="P30" i="4"/>
  <c r="Q30" i="4"/>
  <c r="O31" i="4"/>
  <c r="P31" i="4"/>
  <c r="Q31" i="4"/>
  <c r="O32" i="4"/>
  <c r="P32" i="4"/>
  <c r="Q32" i="4"/>
  <c r="O33" i="4"/>
  <c r="P33" i="4"/>
  <c r="Q33" i="4"/>
  <c r="O34" i="4"/>
  <c r="P34" i="4"/>
  <c r="Q34" i="4"/>
  <c r="O35" i="4"/>
  <c r="P35" i="4"/>
  <c r="Q35" i="4"/>
  <c r="O36" i="4"/>
  <c r="P36" i="4"/>
  <c r="Q36" i="4"/>
  <c r="O37" i="4"/>
  <c r="P37" i="4"/>
  <c r="Q37" i="4"/>
  <c r="O38" i="4"/>
  <c r="P38" i="4"/>
  <c r="Q38" i="4"/>
  <c r="O39" i="4"/>
  <c r="P39" i="4"/>
  <c r="Q39" i="4"/>
  <c r="O40" i="4"/>
  <c r="P40" i="4"/>
  <c r="Q40" i="4"/>
  <c r="O41" i="4"/>
  <c r="P41" i="4"/>
  <c r="Q41" i="4"/>
  <c r="O42" i="4"/>
  <c r="P42" i="4"/>
  <c r="Q42" i="4"/>
  <c r="O43" i="4"/>
  <c r="P43" i="4"/>
  <c r="Q43" i="4"/>
  <c r="O44" i="4"/>
  <c r="P44" i="4"/>
  <c r="Q44" i="4"/>
  <c r="O45" i="4"/>
  <c r="P45" i="4"/>
  <c r="Q45" i="4"/>
  <c r="O46" i="4"/>
  <c r="P46" i="4"/>
  <c r="Q46" i="4"/>
  <c r="O47" i="4"/>
  <c r="P47" i="4"/>
  <c r="Q47" i="4"/>
  <c r="O48" i="4"/>
  <c r="P48" i="4"/>
  <c r="Q48" i="4"/>
  <c r="O49" i="4"/>
  <c r="P49" i="4"/>
  <c r="Q49" i="4"/>
  <c r="O50" i="4"/>
  <c r="P50" i="4"/>
  <c r="Q50" i="4"/>
  <c r="O51" i="4"/>
  <c r="P51" i="4"/>
  <c r="Q51" i="4"/>
  <c r="O52" i="4"/>
  <c r="P52" i="4"/>
  <c r="Q52" i="4"/>
  <c r="O53" i="4"/>
  <c r="P53" i="4"/>
  <c r="Q53" i="4"/>
  <c r="O54" i="4"/>
  <c r="P54" i="4"/>
  <c r="Q54" i="4"/>
  <c r="O55" i="4"/>
  <c r="P55" i="4"/>
  <c r="Q55" i="4"/>
  <c r="O56" i="4"/>
  <c r="P56" i="4"/>
  <c r="Q56" i="4"/>
  <c r="O57" i="4"/>
  <c r="P57" i="4"/>
  <c r="Q57" i="4"/>
  <c r="O58" i="4"/>
  <c r="P58" i="4"/>
  <c r="Q58" i="4"/>
  <c r="O59" i="4"/>
  <c r="P59" i="4"/>
  <c r="Q59" i="4"/>
  <c r="O60" i="4"/>
  <c r="P60" i="4"/>
  <c r="Q60" i="4"/>
  <c r="O61" i="4"/>
  <c r="P61" i="4"/>
  <c r="Q61" i="4"/>
  <c r="O62" i="4"/>
  <c r="P62" i="4"/>
  <c r="Q62" i="4"/>
  <c r="O63" i="4"/>
  <c r="P63" i="4"/>
  <c r="Q63" i="4"/>
  <c r="O64" i="4"/>
  <c r="P64" i="4"/>
  <c r="Q64" i="4"/>
  <c r="O65" i="4"/>
  <c r="P65" i="4"/>
  <c r="Q65" i="4"/>
  <c r="O66" i="4"/>
  <c r="P66" i="4"/>
  <c r="Q66" i="4"/>
  <c r="O67" i="4"/>
  <c r="P67" i="4"/>
  <c r="Q67" i="4"/>
  <c r="O68" i="4"/>
  <c r="P68" i="4"/>
  <c r="Q68" i="4"/>
  <c r="O69" i="4"/>
  <c r="P69" i="4"/>
  <c r="Q69" i="4"/>
  <c r="O70" i="4"/>
  <c r="P70" i="4"/>
  <c r="Q70" i="4"/>
  <c r="O71" i="4"/>
  <c r="P71" i="4"/>
  <c r="Q71" i="4"/>
  <c r="O72" i="4"/>
  <c r="P72" i="4"/>
  <c r="Q72" i="4"/>
  <c r="O73" i="4"/>
  <c r="P73" i="4"/>
  <c r="Q73" i="4"/>
  <c r="O74" i="4"/>
  <c r="P74" i="4"/>
  <c r="Q74" i="4"/>
  <c r="O75" i="4"/>
  <c r="P75" i="4"/>
  <c r="Q75" i="4"/>
  <c r="O76" i="4"/>
  <c r="P76" i="4"/>
  <c r="Q76" i="4"/>
  <c r="O77" i="4"/>
  <c r="P77" i="4"/>
  <c r="Q77" i="4"/>
  <c r="O78" i="4"/>
  <c r="P78" i="4"/>
  <c r="Q78" i="4"/>
  <c r="O79" i="4"/>
  <c r="P79" i="4"/>
  <c r="Q79" i="4"/>
  <c r="O80" i="4"/>
  <c r="P80" i="4"/>
  <c r="Q80" i="4"/>
  <c r="O81" i="4"/>
  <c r="P81" i="4"/>
  <c r="Q81" i="4"/>
  <c r="O82" i="4"/>
  <c r="P82" i="4"/>
  <c r="Q82" i="4"/>
  <c r="O83" i="4"/>
  <c r="P83" i="4"/>
  <c r="Q83" i="4"/>
  <c r="O84" i="4"/>
  <c r="P84" i="4"/>
  <c r="Q84" i="4"/>
  <c r="O85" i="4"/>
  <c r="P85" i="4"/>
  <c r="Q85" i="4"/>
  <c r="O86" i="4"/>
  <c r="P86" i="4"/>
  <c r="Q86" i="4"/>
  <c r="O87" i="4"/>
  <c r="P87" i="4"/>
  <c r="Q87" i="4"/>
  <c r="O88" i="4"/>
  <c r="P88" i="4"/>
  <c r="Q88" i="4"/>
  <c r="O89" i="4"/>
  <c r="P89" i="4"/>
  <c r="Q89" i="4"/>
  <c r="O90" i="4"/>
  <c r="P90" i="4"/>
  <c r="Q90" i="4"/>
  <c r="O91" i="4"/>
  <c r="P91" i="4"/>
  <c r="Q91" i="4"/>
  <c r="O92" i="4"/>
  <c r="P92" i="4"/>
  <c r="Q92" i="4"/>
  <c r="O93" i="4"/>
  <c r="P93" i="4"/>
  <c r="Q93" i="4"/>
  <c r="O94" i="4"/>
  <c r="P94" i="4"/>
  <c r="Q94" i="4"/>
  <c r="O95" i="4"/>
  <c r="P95" i="4"/>
  <c r="Q95" i="4"/>
  <c r="O96" i="4"/>
  <c r="P96" i="4"/>
  <c r="Q96" i="4"/>
  <c r="O97" i="4"/>
  <c r="P97" i="4"/>
  <c r="Q97" i="4"/>
  <c r="O98" i="4"/>
  <c r="P98" i="4"/>
  <c r="Q98" i="4"/>
  <c r="O99" i="4"/>
  <c r="P99" i="4"/>
  <c r="Q99" i="4"/>
  <c r="O100" i="4"/>
  <c r="P100" i="4"/>
  <c r="Q100" i="4"/>
  <c r="O101" i="4"/>
  <c r="P101" i="4"/>
  <c r="Q101" i="4"/>
  <c r="O102" i="4"/>
  <c r="P102" i="4"/>
  <c r="Q102" i="4"/>
  <c r="O103" i="4"/>
  <c r="P103" i="4"/>
  <c r="Q103" i="4"/>
  <c r="O104" i="4"/>
  <c r="P104" i="4"/>
  <c r="Q104" i="4"/>
  <c r="O105" i="4"/>
  <c r="P105" i="4"/>
  <c r="Q105" i="4"/>
  <c r="O106" i="4"/>
  <c r="P106" i="4"/>
  <c r="Q106" i="4"/>
  <c r="O107" i="4"/>
  <c r="P107" i="4"/>
  <c r="Q107" i="4"/>
  <c r="O108" i="4"/>
  <c r="P108" i="4"/>
  <c r="Q108" i="4"/>
  <c r="O109" i="4"/>
  <c r="P109" i="4"/>
  <c r="Q109" i="4"/>
  <c r="O110" i="4"/>
  <c r="P110" i="4"/>
  <c r="Q110" i="4"/>
  <c r="O111" i="4"/>
  <c r="P111" i="4"/>
  <c r="Q111" i="4"/>
  <c r="O112" i="4"/>
  <c r="P112" i="4"/>
  <c r="Q112" i="4"/>
  <c r="O113" i="4"/>
  <c r="P113" i="4"/>
  <c r="Q113" i="4"/>
  <c r="O114" i="4"/>
  <c r="P114" i="4"/>
  <c r="Q114" i="4"/>
  <c r="O115" i="4"/>
  <c r="P115" i="4"/>
  <c r="Q115" i="4"/>
  <c r="O116" i="4"/>
  <c r="P116" i="4"/>
  <c r="Q116" i="4"/>
  <c r="O117" i="4"/>
  <c r="P117" i="4"/>
  <c r="Q117" i="4"/>
  <c r="O118" i="4"/>
  <c r="P118" i="4"/>
  <c r="Q118" i="4"/>
  <c r="O119" i="4"/>
  <c r="P119" i="4"/>
  <c r="Q119" i="4"/>
  <c r="O120" i="4"/>
  <c r="P120" i="4"/>
  <c r="Q120" i="4"/>
  <c r="O121" i="4"/>
  <c r="P121" i="4"/>
  <c r="Q121" i="4"/>
  <c r="O122" i="4"/>
  <c r="P122" i="4"/>
  <c r="Q122" i="4"/>
  <c r="O123" i="4"/>
  <c r="P123" i="4"/>
  <c r="Q123" i="4"/>
  <c r="O124" i="4"/>
  <c r="P124" i="4"/>
  <c r="Q124" i="4"/>
  <c r="O125" i="4"/>
  <c r="P125" i="4"/>
  <c r="Q125" i="4"/>
  <c r="O126" i="4"/>
  <c r="P126" i="4"/>
  <c r="Q126" i="4"/>
  <c r="O127" i="4"/>
  <c r="P127" i="4"/>
  <c r="Q127" i="4"/>
  <c r="O128" i="4"/>
  <c r="P128" i="4"/>
  <c r="Q128" i="4"/>
  <c r="O129" i="4"/>
  <c r="P129" i="4"/>
  <c r="Q129" i="4"/>
  <c r="O130" i="4"/>
  <c r="P130" i="4"/>
  <c r="Q130" i="4"/>
  <c r="O131" i="4"/>
  <c r="P131" i="4"/>
  <c r="Q131" i="4"/>
  <c r="O132" i="4"/>
  <c r="P132" i="4"/>
  <c r="Q132" i="4"/>
  <c r="O133" i="4"/>
  <c r="P133" i="4"/>
  <c r="Q133" i="4"/>
  <c r="O134" i="4"/>
  <c r="P134" i="4"/>
  <c r="Q134" i="4"/>
  <c r="O135" i="4"/>
  <c r="P135" i="4"/>
  <c r="Q135" i="4"/>
  <c r="O136" i="4"/>
  <c r="P136" i="4"/>
  <c r="Q136" i="4"/>
  <c r="O137" i="4"/>
  <c r="P137" i="4"/>
  <c r="Q137" i="4"/>
  <c r="O138" i="4"/>
  <c r="P138" i="4"/>
  <c r="Q138" i="4"/>
  <c r="O139" i="4"/>
  <c r="P139" i="4"/>
  <c r="Q139" i="4"/>
  <c r="O140" i="4"/>
  <c r="P140" i="4"/>
  <c r="Q140" i="4"/>
  <c r="O141" i="4"/>
  <c r="P141" i="4"/>
  <c r="Q141" i="4"/>
  <c r="O142" i="4"/>
  <c r="P142" i="4"/>
  <c r="Q142" i="4"/>
  <c r="O143" i="4"/>
  <c r="P143" i="4"/>
  <c r="Q143" i="4"/>
  <c r="O144" i="4"/>
  <c r="P144" i="4"/>
  <c r="Q144" i="4"/>
  <c r="O145" i="4"/>
  <c r="P145" i="4"/>
  <c r="Q145" i="4"/>
  <c r="O146" i="4"/>
  <c r="P146" i="4"/>
  <c r="Q146" i="4"/>
  <c r="O147" i="4"/>
  <c r="P147" i="4"/>
  <c r="Q147" i="4"/>
  <c r="O148" i="4"/>
  <c r="P148" i="4"/>
  <c r="Q148" i="4"/>
  <c r="O149" i="4"/>
  <c r="P149" i="4"/>
  <c r="Q149" i="4"/>
  <c r="O150" i="4"/>
  <c r="P150" i="4"/>
  <c r="Q150" i="4"/>
  <c r="O151" i="4"/>
  <c r="P151" i="4"/>
  <c r="Q151" i="4"/>
  <c r="O152" i="4"/>
  <c r="P152" i="4"/>
  <c r="Q152" i="4"/>
  <c r="O153" i="4"/>
  <c r="P153" i="4"/>
  <c r="Q153" i="4"/>
  <c r="O154" i="4"/>
  <c r="P154" i="4"/>
  <c r="Q154" i="4"/>
  <c r="O155" i="4"/>
  <c r="P155" i="4"/>
  <c r="Q155" i="4"/>
  <c r="O156" i="4"/>
  <c r="P156" i="4"/>
  <c r="Q156" i="4"/>
  <c r="O157" i="4"/>
  <c r="P157" i="4"/>
  <c r="Q157" i="4"/>
  <c r="O158" i="4"/>
  <c r="P158" i="4"/>
  <c r="Q158" i="4"/>
  <c r="O159" i="4"/>
  <c r="P159" i="4"/>
  <c r="Q159" i="4"/>
  <c r="O160" i="4"/>
  <c r="P160" i="4"/>
  <c r="Q160" i="4"/>
  <c r="O161" i="4"/>
  <c r="P161" i="4"/>
  <c r="Q161" i="4"/>
  <c r="O162" i="4"/>
  <c r="P162" i="4"/>
  <c r="Q162" i="4"/>
  <c r="O163" i="4"/>
  <c r="P163" i="4"/>
  <c r="Q163" i="4"/>
  <c r="O164" i="4"/>
  <c r="P164" i="4"/>
  <c r="Q164" i="4"/>
  <c r="O165" i="4"/>
  <c r="P165" i="4"/>
  <c r="Q165" i="4"/>
  <c r="O166" i="4"/>
  <c r="P166" i="4"/>
  <c r="Q166" i="4"/>
  <c r="O167" i="4"/>
  <c r="P167" i="4"/>
  <c r="Q167" i="4"/>
  <c r="O168" i="4"/>
  <c r="P168" i="4"/>
  <c r="Q168" i="4"/>
  <c r="O169" i="4"/>
  <c r="P169" i="4"/>
  <c r="Q169" i="4"/>
  <c r="O170" i="4"/>
  <c r="P170" i="4"/>
  <c r="Q170" i="4"/>
  <c r="O171" i="4"/>
  <c r="P171" i="4"/>
  <c r="Q171" i="4"/>
  <c r="O172" i="4"/>
  <c r="P172" i="4"/>
  <c r="Q172" i="4"/>
  <c r="O173" i="4"/>
  <c r="P173" i="4"/>
  <c r="Q173" i="4"/>
  <c r="O174" i="4"/>
  <c r="P174" i="4"/>
  <c r="Q174" i="4"/>
  <c r="O175" i="4"/>
  <c r="P175" i="4"/>
  <c r="Q175" i="4"/>
  <c r="O176" i="4"/>
  <c r="P176" i="4"/>
  <c r="Q176" i="4"/>
  <c r="O177" i="4"/>
  <c r="P177" i="4"/>
  <c r="Q177" i="4"/>
  <c r="O178" i="4"/>
  <c r="P178" i="4"/>
  <c r="Q178" i="4"/>
  <c r="O179" i="4"/>
  <c r="P179" i="4"/>
  <c r="Q179" i="4"/>
  <c r="O180" i="4"/>
  <c r="P180" i="4"/>
  <c r="Q180" i="4"/>
  <c r="O181" i="4"/>
  <c r="P181" i="4"/>
  <c r="Q181" i="4"/>
  <c r="O182" i="4"/>
  <c r="P182" i="4"/>
  <c r="Q182" i="4"/>
  <c r="O183" i="4"/>
  <c r="P183" i="4"/>
  <c r="Q183" i="4"/>
  <c r="O184" i="4"/>
  <c r="P184" i="4"/>
  <c r="Q184" i="4"/>
  <c r="O185" i="4"/>
  <c r="P185" i="4"/>
  <c r="Q185" i="4"/>
  <c r="O186" i="4"/>
  <c r="P186" i="4"/>
  <c r="Q186" i="4"/>
  <c r="O187" i="4"/>
  <c r="P187" i="4"/>
  <c r="Q187" i="4"/>
  <c r="O188" i="4"/>
  <c r="P188" i="4"/>
  <c r="Q188" i="4"/>
  <c r="O189" i="4"/>
  <c r="P189" i="4"/>
  <c r="Q189" i="4"/>
  <c r="Q2" i="4"/>
  <c r="O2" i="4"/>
  <c r="P2" i="4"/>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2" i="1"/>
  <c r="I114" i="9"/>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2" i="1"/>
  <c r="T7" i="1" l="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3" i="1"/>
  <c r="T4" i="1"/>
  <c r="T5" i="1"/>
  <c r="T6" i="1"/>
  <c r="T2" i="1"/>
  <c r="H4" i="3"/>
  <c r="H5" i="3"/>
  <c r="H2" i="3"/>
  <c r="H6" i="3"/>
  <c r="H7" i="3"/>
  <c r="H8" i="3"/>
  <c r="H9" i="3"/>
  <c r="H10" i="3"/>
  <c r="H11" i="3"/>
  <c r="H12" i="3"/>
  <c r="H13" i="3"/>
  <c r="H25" i="3"/>
  <c r="H26" i="3"/>
  <c r="H14" i="3"/>
  <c r="H15" i="3"/>
  <c r="H16" i="3"/>
  <c r="H17" i="3"/>
  <c r="H18" i="3"/>
  <c r="H19" i="3"/>
  <c r="H20" i="3"/>
  <c r="H21" i="3"/>
  <c r="H22" i="3"/>
  <c r="H23" i="3"/>
  <c r="H24" i="3"/>
  <c r="H36" i="3"/>
  <c r="H41" i="3"/>
  <c r="H28" i="3"/>
  <c r="H30" i="3"/>
  <c r="H27" i="3"/>
  <c r="H29" i="3"/>
  <c r="H31" i="3"/>
  <c r="H32" i="3"/>
  <c r="H33" i="3"/>
  <c r="H34" i="3"/>
  <c r="H35" i="3"/>
  <c r="H37" i="3"/>
  <c r="H38" i="3"/>
  <c r="H39" i="3"/>
  <c r="H40" i="3"/>
  <c r="H42" i="3"/>
  <c r="H43" i="3"/>
  <c r="H44" i="3"/>
  <c r="H45" i="3"/>
  <c r="H46" i="3"/>
  <c r="H47" i="3"/>
  <c r="H48" i="3"/>
  <c r="H49" i="3"/>
  <c r="H50" i="3"/>
  <c r="H51" i="3"/>
  <c r="H52" i="3"/>
  <c r="H53" i="3"/>
  <c r="H59" i="3"/>
  <c r="H54" i="3"/>
  <c r="H55" i="3"/>
  <c r="H56" i="3"/>
  <c r="H57" i="3"/>
  <c r="H58" i="3"/>
  <c r="H65" i="3"/>
  <c r="H60" i="3"/>
  <c r="H61" i="3"/>
  <c r="H62" i="3"/>
  <c r="H63" i="3"/>
  <c r="H64" i="3"/>
  <c r="H73" i="3"/>
  <c r="H74" i="3"/>
  <c r="H68" i="3"/>
  <c r="H69" i="3"/>
  <c r="H70" i="3"/>
  <c r="H71" i="3"/>
  <c r="H72" i="3"/>
  <c r="H66" i="3"/>
  <c r="H67" i="3"/>
  <c r="H82" i="3"/>
  <c r="H89" i="3"/>
  <c r="H90" i="3"/>
  <c r="H76" i="3"/>
  <c r="H77" i="3"/>
  <c r="H80" i="3"/>
  <c r="H83" i="3"/>
  <c r="H85" i="3"/>
  <c r="H87" i="3"/>
  <c r="H75" i="3"/>
  <c r="H78" i="3"/>
  <c r="H79" i="3"/>
  <c r="H81" i="3"/>
  <c r="H84" i="3"/>
  <c r="H86" i="3"/>
  <c r="H88" i="3"/>
  <c r="H97" i="3"/>
  <c r="H92" i="3"/>
  <c r="H93" i="3"/>
  <c r="H104" i="3"/>
  <c r="H109" i="3"/>
  <c r="H95" i="3"/>
  <c r="H118" i="3"/>
  <c r="H91" i="3"/>
  <c r="H94" i="3"/>
  <c r="H96" i="3"/>
  <c r="H98" i="3"/>
  <c r="H99" i="3"/>
  <c r="H100" i="3"/>
  <c r="H101" i="3"/>
  <c r="H102" i="3"/>
  <c r="H103" i="3"/>
  <c r="H105" i="3"/>
  <c r="H106" i="3"/>
  <c r="H107" i="3"/>
  <c r="H108" i="3"/>
  <c r="H110" i="3"/>
  <c r="H111" i="3"/>
  <c r="H112" i="3"/>
  <c r="H113" i="3"/>
  <c r="H114" i="3"/>
  <c r="H115" i="3"/>
  <c r="H116" i="3"/>
  <c r="H117" i="3"/>
  <c r="H119" i="3"/>
  <c r="H122" i="3"/>
  <c r="H120" i="3"/>
  <c r="H121" i="3"/>
  <c r="H123" i="3"/>
  <c r="H124" i="3"/>
  <c r="H125" i="3"/>
  <c r="H126" i="3"/>
  <c r="H127" i="3"/>
  <c r="H128" i="3"/>
  <c r="H131" i="3"/>
  <c r="H129" i="3"/>
  <c r="H130" i="3"/>
  <c r="H147" i="3"/>
  <c r="H132" i="3"/>
  <c r="H133" i="3"/>
  <c r="H134" i="3"/>
  <c r="H135" i="3"/>
  <c r="H136" i="3"/>
  <c r="H137" i="3"/>
  <c r="H138" i="3"/>
  <c r="H139" i="3"/>
  <c r="H140" i="3"/>
  <c r="H141" i="3"/>
  <c r="H142" i="3"/>
  <c r="H143" i="3"/>
  <c r="H144" i="3"/>
  <c r="H145" i="3"/>
  <c r="H146" i="3"/>
  <c r="H148" i="3"/>
  <c r="H155" i="3"/>
  <c r="H149" i="3"/>
  <c r="H150" i="3"/>
  <c r="H151" i="3"/>
  <c r="H152" i="3"/>
  <c r="H153" i="3"/>
  <c r="H154" i="3"/>
  <c r="H157" i="3"/>
  <c r="H156" i="3"/>
  <c r="H158" i="3"/>
  <c r="H159" i="3"/>
  <c r="H160" i="3"/>
  <c r="H161" i="3"/>
  <c r="H162" i="3"/>
  <c r="H163" i="3"/>
  <c r="H164" i="3"/>
  <c r="H172" i="3"/>
  <c r="H173" i="3"/>
  <c r="H174" i="3"/>
  <c r="H175" i="3"/>
  <c r="H177" i="3"/>
  <c r="H178" i="3"/>
  <c r="H166" i="3"/>
  <c r="H165" i="3"/>
  <c r="H168" i="3"/>
  <c r="H170" i="3"/>
  <c r="H167" i="3"/>
  <c r="H169" i="3"/>
  <c r="H171" i="3"/>
  <c r="H176" i="3"/>
  <c r="H179" i="3"/>
  <c r="H209" i="3"/>
  <c r="H212" i="3"/>
  <c r="H214" i="3"/>
  <c r="H189" i="3"/>
  <c r="H192" i="3"/>
  <c r="H195" i="3"/>
  <c r="H196" i="3"/>
  <c r="H197" i="3"/>
  <c r="H199" i="3"/>
  <c r="H200" i="3"/>
  <c r="H203" i="3"/>
  <c r="H205" i="3"/>
  <c r="H186" i="3"/>
  <c r="H180" i="3"/>
  <c r="H183" i="3"/>
  <c r="H184" i="3"/>
  <c r="H194" i="3"/>
  <c r="H198" i="3"/>
  <c r="H211" i="3"/>
  <c r="H213" i="3"/>
  <c r="H215" i="3"/>
  <c r="H216" i="3"/>
  <c r="H181" i="3"/>
  <c r="H182" i="3"/>
  <c r="H185" i="3"/>
  <c r="H187" i="3"/>
  <c r="H188" i="3"/>
  <c r="H190" i="3"/>
  <c r="H191" i="3"/>
  <c r="H193" i="3"/>
  <c r="H201" i="3"/>
  <c r="H202" i="3"/>
  <c r="H204" i="3"/>
  <c r="H206" i="3"/>
  <c r="H207" i="3"/>
  <c r="H208" i="3"/>
  <c r="H210" i="3"/>
  <c r="H227" i="3"/>
  <c r="H217" i="3"/>
  <c r="H218" i="3"/>
  <c r="H219" i="3"/>
  <c r="H220" i="3"/>
  <c r="H221" i="3"/>
  <c r="H222" i="3"/>
  <c r="H223" i="3"/>
  <c r="H224" i="3"/>
  <c r="H225" i="3"/>
  <c r="H226" i="3"/>
  <c r="H232" i="3"/>
  <c r="H229" i="3"/>
  <c r="H235" i="3"/>
  <c r="H228" i="3"/>
  <c r="H230" i="3"/>
  <c r="H231" i="3"/>
  <c r="H233" i="3"/>
  <c r="H234" i="3"/>
  <c r="H236" i="3"/>
  <c r="H237" i="3"/>
  <c r="H239" i="3"/>
  <c r="H240" i="3"/>
  <c r="H238" i="3"/>
  <c r="H241" i="3"/>
  <c r="H242" i="3"/>
  <c r="H243" i="3"/>
  <c r="H249" i="3"/>
  <c r="H244" i="3"/>
  <c r="H250" i="3"/>
  <c r="H245" i="3"/>
  <c r="H246" i="3"/>
  <c r="H247" i="3"/>
  <c r="H248"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91" i="3"/>
  <c r="H288" i="3"/>
  <c r="H289" i="3"/>
  <c r="H290" i="3"/>
  <c r="H292" i="3"/>
  <c r="H293" i="3"/>
  <c r="H294" i="3"/>
  <c r="H295" i="3"/>
  <c r="H296" i="3"/>
  <c r="H297" i="3"/>
  <c r="H298" i="3"/>
  <c r="H299" i="3"/>
  <c r="H300" i="3"/>
  <c r="H301" i="3"/>
  <c r="H302" i="3"/>
  <c r="H308" i="3"/>
  <c r="H323" i="3"/>
  <c r="H303" i="3"/>
  <c r="H304" i="3"/>
  <c r="H305" i="3"/>
  <c r="H306" i="3"/>
  <c r="H307" i="3"/>
  <c r="H309" i="3"/>
  <c r="H310" i="3"/>
  <c r="H311" i="3"/>
  <c r="H312" i="3"/>
  <c r="H313" i="3"/>
  <c r="H314" i="3"/>
  <c r="H315" i="3"/>
  <c r="H316" i="3"/>
  <c r="H317" i="3"/>
  <c r="H318" i="3"/>
  <c r="H319" i="3"/>
  <c r="H320" i="3"/>
  <c r="H321" i="3"/>
  <c r="H322" i="3"/>
  <c r="H324" i="3"/>
  <c r="H325" i="3"/>
  <c r="H326" i="3"/>
  <c r="H327" i="3"/>
  <c r="H328" i="3"/>
  <c r="H351" i="3"/>
  <c r="H329" i="3"/>
  <c r="H330" i="3"/>
  <c r="H331" i="3"/>
  <c r="H332" i="3"/>
  <c r="H333" i="3"/>
  <c r="H334" i="3"/>
  <c r="H335" i="3"/>
  <c r="H336" i="3"/>
  <c r="H337" i="3"/>
  <c r="H338" i="3"/>
  <c r="H339" i="3"/>
  <c r="H340" i="3"/>
  <c r="H341" i="3"/>
  <c r="H342" i="3"/>
  <c r="H343" i="3"/>
  <c r="H344" i="3"/>
  <c r="H345" i="3"/>
  <c r="H346" i="3"/>
  <c r="H347" i="3"/>
  <c r="H348" i="3"/>
  <c r="H349" i="3"/>
  <c r="H350" i="3"/>
  <c r="H352" i="3"/>
  <c r="H363" i="3"/>
  <c r="H353" i="3"/>
  <c r="H354" i="3"/>
  <c r="H355" i="3"/>
  <c r="H356" i="3"/>
  <c r="H357" i="3"/>
  <c r="H358" i="3"/>
  <c r="H359" i="3"/>
  <c r="H360" i="3"/>
  <c r="H361" i="3"/>
  <c r="H362"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400" i="3"/>
  <c r="H394" i="3"/>
  <c r="H395" i="3"/>
  <c r="H396" i="3"/>
  <c r="H397" i="3"/>
  <c r="H398" i="3"/>
  <c r="H399" i="3"/>
  <c r="H417" i="3"/>
  <c r="H418" i="3"/>
  <c r="H419" i="3"/>
  <c r="H401" i="3"/>
  <c r="H402" i="3"/>
  <c r="H403" i="3"/>
  <c r="H404" i="3"/>
  <c r="H405" i="3"/>
  <c r="H406" i="3"/>
  <c r="H407" i="3"/>
  <c r="H408" i="3"/>
  <c r="H409" i="3"/>
  <c r="H410" i="3"/>
  <c r="H411" i="3"/>
  <c r="H412" i="3"/>
  <c r="H413" i="3"/>
  <c r="H414" i="3"/>
  <c r="H415" i="3"/>
  <c r="H416" i="3"/>
  <c r="H429" i="3"/>
  <c r="H431" i="3"/>
  <c r="H448" i="3"/>
  <c r="H436" i="3"/>
  <c r="H441" i="3"/>
  <c r="H452" i="3"/>
  <c r="H420" i="3"/>
  <c r="H421" i="3"/>
  <c r="H422" i="3"/>
  <c r="H424" i="3"/>
  <c r="H425" i="3"/>
  <c r="H426" i="3"/>
  <c r="H427" i="3"/>
  <c r="H428" i="3"/>
  <c r="H432" i="3"/>
  <c r="H433" i="3"/>
  <c r="H434" i="3"/>
  <c r="H437" i="3"/>
  <c r="H440" i="3"/>
  <c r="H423" i="3"/>
  <c r="H430" i="3"/>
  <c r="H435" i="3"/>
  <c r="H438" i="3"/>
  <c r="H439" i="3"/>
  <c r="H442" i="3"/>
  <c r="H443" i="3"/>
  <c r="H444" i="3"/>
  <c r="H445" i="3"/>
  <c r="H446" i="3"/>
  <c r="H447" i="3"/>
  <c r="H449" i="3"/>
  <c r="H450" i="3"/>
  <c r="H451" i="3"/>
  <c r="H453" i="3"/>
  <c r="H454" i="3"/>
  <c r="H457" i="3"/>
  <c r="H462" i="3"/>
  <c r="H464" i="3"/>
  <c r="H470" i="3"/>
  <c r="H475" i="3"/>
  <c r="H476" i="3"/>
  <c r="H477" i="3"/>
  <c r="H481" i="3"/>
  <c r="H482" i="3"/>
  <c r="H483" i="3"/>
  <c r="H484" i="3"/>
  <c r="H460" i="3"/>
  <c r="H471" i="3"/>
  <c r="H455" i="3"/>
  <c r="H459" i="3"/>
  <c r="H463" i="3"/>
  <c r="H472" i="3"/>
  <c r="H479" i="3"/>
  <c r="H456" i="3"/>
  <c r="H458" i="3"/>
  <c r="H461" i="3"/>
  <c r="H465" i="3"/>
  <c r="H466" i="3"/>
  <c r="H467" i="3"/>
  <c r="H468" i="3"/>
  <c r="H469" i="3"/>
  <c r="H473" i="3"/>
  <c r="H474" i="3"/>
  <c r="H478" i="3"/>
  <c r="H480" i="3"/>
  <c r="H485" i="3"/>
  <c r="H486" i="3"/>
  <c r="H487" i="3"/>
  <c r="H489" i="3"/>
  <c r="H491" i="3"/>
  <c r="H492" i="3"/>
  <c r="H493" i="3"/>
  <c r="H494" i="3"/>
  <c r="H495" i="3"/>
  <c r="H496" i="3"/>
  <c r="H488" i="3"/>
  <c r="H490" i="3"/>
  <c r="H499" i="3"/>
  <c r="H501" i="3"/>
  <c r="H503" i="3"/>
  <c r="H506" i="3"/>
  <c r="H508" i="3"/>
  <c r="H509" i="3"/>
  <c r="H510" i="3"/>
  <c r="H513" i="3"/>
  <c r="H502" i="3"/>
  <c r="H505" i="3"/>
  <c r="H512" i="3"/>
  <c r="H516" i="3"/>
  <c r="H517" i="3"/>
  <c r="H497" i="3"/>
  <c r="H498" i="3"/>
  <c r="H500" i="3"/>
  <c r="H504" i="3"/>
  <c r="H507" i="3"/>
  <c r="H511" i="3"/>
  <c r="H514" i="3"/>
  <c r="H515" i="3"/>
  <c r="H519" i="3"/>
  <c r="H521" i="3"/>
  <c r="H522" i="3"/>
  <c r="H525" i="3"/>
  <c r="H528" i="3"/>
  <c r="H529" i="3"/>
  <c r="H530" i="3"/>
  <c r="H535" i="3"/>
  <c r="H538" i="3"/>
  <c r="H542" i="3"/>
  <c r="H544" i="3"/>
  <c r="H545" i="3"/>
  <c r="H546" i="3"/>
  <c r="H548" i="3"/>
  <c r="H550" i="3"/>
  <c r="H551" i="3"/>
  <c r="H518" i="3"/>
  <c r="H532" i="3"/>
  <c r="H537" i="3"/>
  <c r="H541" i="3"/>
  <c r="H543" i="3"/>
  <c r="H547" i="3"/>
  <c r="H549" i="3"/>
  <c r="H526" i="3"/>
  <c r="H520" i="3"/>
  <c r="H523" i="3"/>
  <c r="H524" i="3"/>
  <c r="H527" i="3"/>
  <c r="H531" i="3"/>
  <c r="H533" i="3"/>
  <c r="H534" i="3"/>
  <c r="H536" i="3"/>
  <c r="H539" i="3"/>
  <c r="H540" i="3"/>
  <c r="H560" i="3"/>
  <c r="H561" i="3"/>
  <c r="H565" i="3"/>
  <c r="H553" i="3"/>
  <c r="H559" i="3"/>
  <c r="H563" i="3"/>
  <c r="H552" i="3"/>
  <c r="H554" i="3"/>
  <c r="H555" i="3"/>
  <c r="H556" i="3"/>
  <c r="H557" i="3"/>
  <c r="H558" i="3"/>
  <c r="H562" i="3"/>
  <c r="H564" i="3"/>
  <c r="H566" i="3"/>
  <c r="H567" i="3"/>
  <c r="H568" i="3"/>
  <c r="H569" i="3"/>
  <c r="H570" i="3"/>
  <c r="H572" i="3"/>
  <c r="H573" i="3"/>
  <c r="H574" i="3"/>
  <c r="H575" i="3"/>
  <c r="H576" i="3"/>
  <c r="H578" i="3"/>
  <c r="H581" i="3"/>
  <c r="H571" i="3"/>
  <c r="H577" i="3"/>
  <c r="H579" i="3"/>
  <c r="H580" i="3"/>
  <c r="H582" i="3"/>
  <c r="H583" i="3"/>
  <c r="H584" i="3"/>
  <c r="H587" i="3"/>
  <c r="H588" i="3"/>
  <c r="H589" i="3"/>
  <c r="H591" i="3"/>
  <c r="H594" i="3"/>
  <c r="H585" i="3"/>
  <c r="H586" i="3"/>
  <c r="H590" i="3"/>
  <c r="H592" i="3"/>
  <c r="H593" i="3"/>
  <c r="H595" i="3"/>
  <c r="H596" i="3"/>
  <c r="H597" i="3"/>
  <c r="H599" i="3"/>
  <c r="H614" i="3"/>
  <c r="H598" i="3"/>
  <c r="H600" i="3"/>
  <c r="H601" i="3"/>
  <c r="H602" i="3"/>
  <c r="H603" i="3"/>
  <c r="H604" i="3"/>
  <c r="H605" i="3"/>
  <c r="H606" i="3"/>
  <c r="H607" i="3"/>
  <c r="H608" i="3"/>
  <c r="H609" i="3"/>
  <c r="H610" i="3"/>
  <c r="H611" i="3"/>
  <c r="H612" i="3"/>
  <c r="H613" i="3"/>
  <c r="H621" i="3"/>
  <c r="H615" i="3"/>
  <c r="H616" i="3"/>
  <c r="H617" i="3"/>
  <c r="H618" i="3"/>
  <c r="H619" i="3"/>
  <c r="H620" i="3"/>
  <c r="H622" i="3"/>
  <c r="H623" i="3"/>
  <c r="H627" i="3"/>
  <c r="H634" i="3"/>
  <c r="H624" i="3"/>
  <c r="H625" i="3"/>
  <c r="H631" i="3"/>
  <c r="H633" i="3"/>
  <c r="H626" i="3"/>
  <c r="H628" i="3"/>
  <c r="H629" i="3"/>
  <c r="H630" i="3"/>
  <c r="H632" i="3"/>
  <c r="H635" i="3"/>
  <c r="H636" i="3"/>
  <c r="H637" i="3"/>
  <c r="H638" i="3"/>
  <c r="H639" i="3"/>
  <c r="H640" i="3"/>
  <c r="H641" i="3"/>
  <c r="H645" i="3"/>
  <c r="H646" i="3"/>
  <c r="H650" i="3"/>
  <c r="H651" i="3"/>
  <c r="H656" i="3"/>
  <c r="H658" i="3"/>
  <c r="H659" i="3"/>
  <c r="H662" i="3"/>
  <c r="H642" i="3"/>
  <c r="H643" i="3"/>
  <c r="H647" i="3"/>
  <c r="H648" i="3"/>
  <c r="H649" i="3"/>
  <c r="H652" i="3"/>
  <c r="H654" i="3"/>
  <c r="H664" i="3"/>
  <c r="H666" i="3"/>
  <c r="H665" i="3"/>
  <c r="H644" i="3"/>
  <c r="H653" i="3"/>
  <c r="H655" i="3"/>
  <c r="H657" i="3"/>
  <c r="H660" i="3"/>
  <c r="H661" i="3"/>
  <c r="H663" i="3"/>
  <c r="H675" i="3"/>
  <c r="H688" i="3"/>
  <c r="H692" i="3"/>
  <c r="H693" i="3"/>
  <c r="H667" i="3"/>
  <c r="H668" i="3"/>
  <c r="H669" i="3"/>
  <c r="H670" i="3"/>
  <c r="H671" i="3"/>
  <c r="H672" i="3"/>
  <c r="H673" i="3"/>
  <c r="H674" i="3"/>
  <c r="H676" i="3"/>
  <c r="H677" i="3"/>
  <c r="H678" i="3"/>
  <c r="H679" i="3"/>
  <c r="H680" i="3"/>
  <c r="H681" i="3"/>
  <c r="H682" i="3"/>
  <c r="H683" i="3"/>
  <c r="H684" i="3"/>
  <c r="H685" i="3"/>
  <c r="H686" i="3"/>
  <c r="H687" i="3"/>
  <c r="H689" i="3"/>
  <c r="H690" i="3"/>
  <c r="H691"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2" i="3"/>
  <c r="H723" i="3"/>
  <c r="H726" i="3"/>
  <c r="H727" i="3"/>
  <c r="H728" i="3"/>
  <c r="H720" i="3"/>
  <c r="H721" i="3"/>
  <c r="H724" i="3"/>
  <c r="H725" i="3"/>
  <c r="H732" i="3"/>
  <c r="H730" i="3"/>
  <c r="H731" i="3"/>
  <c r="H729" i="3"/>
  <c r="H733" i="3"/>
  <c r="H734" i="3"/>
  <c r="H735" i="3"/>
  <c r="H741" i="3"/>
  <c r="H737" i="3"/>
  <c r="H738" i="3"/>
  <c r="H739" i="3"/>
  <c r="H740" i="3"/>
  <c r="H742" i="3"/>
  <c r="H743" i="3"/>
  <c r="H736" i="3"/>
  <c r="H744" i="3"/>
  <c r="H745" i="3"/>
  <c r="H752" i="3"/>
  <c r="H755" i="3"/>
  <c r="H746" i="3"/>
  <c r="H748" i="3"/>
  <c r="H749" i="3"/>
  <c r="H750" i="3"/>
  <c r="H751" i="3"/>
  <c r="H753" i="3"/>
  <c r="H754" i="3"/>
  <c r="H756" i="3"/>
  <c r="H757" i="3"/>
  <c r="H758" i="3"/>
  <c r="H747" i="3"/>
  <c r="H759" i="3"/>
  <c r="H760" i="3"/>
  <c r="H761" i="3"/>
  <c r="H762" i="3"/>
  <c r="H763" i="3"/>
  <c r="H764" i="3"/>
  <c r="H765" i="3"/>
  <c r="H766" i="3"/>
  <c r="H767" i="3"/>
  <c r="H768" i="3"/>
  <c r="H770" i="3"/>
  <c r="H771" i="3"/>
  <c r="H769" i="3"/>
  <c r="H772" i="3"/>
  <c r="H773" i="3"/>
  <c r="H774" i="3"/>
  <c r="H775" i="3"/>
  <c r="H784" i="3"/>
  <c r="H787" i="3"/>
  <c r="H789" i="3"/>
  <c r="H785" i="3"/>
  <c r="H778" i="3"/>
  <c r="H779" i="3"/>
  <c r="H781" i="3"/>
  <c r="H782" i="3"/>
  <c r="H783" i="3"/>
  <c r="H786" i="3"/>
  <c r="H776" i="3"/>
  <c r="H777" i="3"/>
  <c r="H780" i="3"/>
  <c r="H788" i="3"/>
  <c r="H790" i="3"/>
  <c r="H791" i="3"/>
  <c r="H792" i="3"/>
  <c r="H793" i="3"/>
  <c r="H794" i="3"/>
  <c r="H800" i="3"/>
  <c r="H795" i="3"/>
  <c r="H796" i="3"/>
  <c r="H797" i="3"/>
  <c r="H798" i="3"/>
  <c r="H799" i="3"/>
  <c r="H801" i="3"/>
  <c r="H802" i="3"/>
  <c r="H803" i="3"/>
  <c r="H804" i="3"/>
  <c r="H805" i="3"/>
  <c r="H812" i="3"/>
  <c r="H808" i="3"/>
  <c r="H806" i="3"/>
  <c r="H807" i="3"/>
  <c r="H809" i="3"/>
  <c r="H810" i="3"/>
  <c r="H811" i="3"/>
  <c r="H813" i="3"/>
  <c r="H814" i="3"/>
  <c r="H815" i="3"/>
  <c r="H816" i="3"/>
  <c r="H817" i="3"/>
  <c r="H825" i="3"/>
  <c r="H830" i="3"/>
  <c r="H829" i="3"/>
  <c r="H821" i="3"/>
  <c r="H826" i="3"/>
  <c r="H818" i="3"/>
  <c r="H819" i="3"/>
  <c r="H820" i="3"/>
  <c r="H822" i="3"/>
  <c r="H823" i="3"/>
  <c r="H824" i="3"/>
  <c r="H827" i="3"/>
  <c r="H828" i="3"/>
  <c r="H850" i="3"/>
  <c r="H852" i="3"/>
  <c r="H855" i="3"/>
  <c r="H856" i="3"/>
  <c r="H857" i="3"/>
  <c r="H858" i="3"/>
  <c r="H859" i="3"/>
  <c r="H861" i="3"/>
  <c r="H831" i="3"/>
  <c r="H834" i="3"/>
  <c r="H835" i="3"/>
  <c r="H841" i="3"/>
  <c r="H842" i="3"/>
  <c r="H845" i="3"/>
  <c r="H846" i="3"/>
  <c r="H837" i="3"/>
  <c r="H840" i="3"/>
  <c r="H848" i="3"/>
  <c r="H851" i="3"/>
  <c r="H853" i="3"/>
  <c r="H854" i="3"/>
  <c r="H860" i="3"/>
  <c r="H832" i="3"/>
  <c r="H833" i="3"/>
  <c r="H836" i="3"/>
  <c r="H838" i="3"/>
  <c r="H839" i="3"/>
  <c r="H843" i="3"/>
  <c r="H844" i="3"/>
  <c r="H847" i="3"/>
  <c r="H849" i="3"/>
  <c r="H866" i="3"/>
  <c r="H862" i="3"/>
  <c r="H864" i="3"/>
  <c r="H865" i="3"/>
  <c r="H867" i="3"/>
  <c r="H868" i="3"/>
  <c r="H869" i="3"/>
  <c r="H870" i="3"/>
  <c r="H871" i="3"/>
  <c r="H872" i="3"/>
  <c r="H873" i="3"/>
  <c r="H874" i="3"/>
  <c r="H863" i="3"/>
  <c r="H883" i="3"/>
  <c r="H876" i="3"/>
  <c r="H877" i="3"/>
  <c r="H875" i="3"/>
  <c r="H878" i="3"/>
  <c r="H879" i="3"/>
  <c r="H880" i="3"/>
  <c r="H881" i="3"/>
  <c r="H882" i="3"/>
  <c r="H884" i="3"/>
  <c r="H885" i="3"/>
  <c r="H887" i="3"/>
  <c r="H889" i="3"/>
  <c r="H895" i="3"/>
  <c r="H896" i="3"/>
  <c r="H901" i="3"/>
  <c r="H903" i="3"/>
  <c r="H904" i="3"/>
  <c r="H905" i="3"/>
  <c r="H886" i="3"/>
  <c r="H888" i="3"/>
  <c r="H890" i="3"/>
  <c r="H891" i="3"/>
  <c r="H892" i="3"/>
  <c r="H893" i="3"/>
  <c r="H894" i="3"/>
  <c r="H897" i="3"/>
  <c r="H898" i="3"/>
  <c r="H899" i="3"/>
  <c r="H900" i="3"/>
  <c r="H902" i="3"/>
  <c r="H3" i="3"/>
  <c r="I3" i="9" l="1"/>
  <c r="I5" i="9"/>
  <c r="I4" i="9"/>
  <c r="I6" i="9"/>
  <c r="I7" i="9"/>
  <c r="I8" i="9"/>
  <c r="I12" i="9"/>
  <c r="I10" i="9"/>
  <c r="I11" i="9"/>
  <c r="I9" i="9"/>
  <c r="I13" i="9"/>
  <c r="I14" i="9"/>
  <c r="I16" i="9"/>
  <c r="I15" i="9"/>
  <c r="I17" i="9"/>
  <c r="I21" i="9"/>
  <c r="I22" i="9"/>
  <c r="I19" i="9"/>
  <c r="I20" i="9"/>
  <c r="I18" i="9"/>
  <c r="I24" i="9"/>
  <c r="I25" i="9"/>
  <c r="I27" i="9"/>
  <c r="I26" i="9"/>
  <c r="I28" i="9"/>
  <c r="I29" i="9"/>
  <c r="I31" i="9"/>
  <c r="I32" i="9"/>
  <c r="I30" i="9"/>
  <c r="I33" i="9"/>
  <c r="I34" i="9"/>
  <c r="I36" i="9"/>
  <c r="I35" i="9"/>
  <c r="I37" i="9"/>
  <c r="I39" i="9"/>
  <c r="I38" i="9"/>
  <c r="I40" i="9"/>
  <c r="I41" i="9"/>
  <c r="I43" i="9"/>
  <c r="I44" i="9"/>
  <c r="I42" i="9"/>
  <c r="I45" i="9"/>
  <c r="I46" i="9"/>
  <c r="I48" i="9"/>
  <c r="I47" i="9"/>
  <c r="I49" i="9"/>
  <c r="I50" i="9"/>
  <c r="I51" i="9"/>
  <c r="I52" i="9"/>
  <c r="I55" i="9"/>
  <c r="I54" i="9"/>
  <c r="I53" i="9"/>
  <c r="I56" i="9"/>
  <c r="I58" i="9"/>
  <c r="I59" i="9"/>
  <c r="I57" i="9"/>
  <c r="I60" i="9"/>
  <c r="I61" i="9"/>
  <c r="I63" i="9"/>
  <c r="I62" i="9"/>
  <c r="I64" i="9"/>
  <c r="I65" i="9"/>
  <c r="I66" i="9"/>
  <c r="I67" i="9"/>
  <c r="I68" i="9"/>
  <c r="I69" i="9"/>
  <c r="I70" i="9"/>
  <c r="I71" i="9"/>
  <c r="I72" i="9"/>
  <c r="I73" i="9"/>
  <c r="I74" i="9"/>
  <c r="I75" i="9"/>
  <c r="I76" i="9"/>
  <c r="I77" i="9"/>
  <c r="I78" i="9"/>
  <c r="I79" i="9"/>
  <c r="I80" i="9"/>
  <c r="I81" i="9"/>
  <c r="I82" i="9"/>
  <c r="I83" i="9"/>
  <c r="I84" i="9"/>
  <c r="I85" i="9"/>
  <c r="I86" i="9"/>
  <c r="I87" i="9"/>
  <c r="I92" i="9"/>
  <c r="I90" i="9"/>
  <c r="I91" i="9"/>
  <c r="I88" i="9"/>
  <c r="I89" i="9"/>
  <c r="I93" i="9"/>
  <c r="I94" i="9"/>
  <c r="I95" i="9"/>
  <c r="I96" i="9"/>
  <c r="I97" i="9"/>
  <c r="I98" i="9"/>
  <c r="I99" i="9"/>
  <c r="I100" i="9"/>
  <c r="I101" i="9"/>
  <c r="I102" i="9"/>
  <c r="I103" i="9"/>
  <c r="I104" i="9"/>
  <c r="I106" i="9"/>
  <c r="I105" i="9"/>
  <c r="I107" i="9"/>
  <c r="I108" i="9"/>
  <c r="I109" i="9"/>
  <c r="I110" i="9"/>
  <c r="I111" i="9"/>
  <c r="I112" i="9"/>
  <c r="I113" i="9"/>
  <c r="I115" i="9"/>
  <c r="I116" i="9"/>
  <c r="I117" i="9"/>
  <c r="I118" i="9"/>
  <c r="I119" i="9"/>
  <c r="I120" i="9"/>
  <c r="I121" i="9"/>
  <c r="I122" i="9"/>
  <c r="I123" i="9"/>
  <c r="I124" i="9"/>
  <c r="I125" i="9"/>
  <c r="I126" i="9"/>
  <c r="I127" i="9"/>
  <c r="I128" i="9"/>
  <c r="I129" i="9"/>
  <c r="I130" i="9"/>
  <c r="I131" i="9"/>
  <c r="I132" i="9"/>
  <c r="I133" i="9"/>
  <c r="I137" i="9"/>
  <c r="I136" i="9"/>
  <c r="I134" i="9"/>
  <c r="I135" i="9"/>
  <c r="I139" i="9"/>
  <c r="I141" i="9"/>
  <c r="I140" i="9"/>
  <c r="I138" i="9"/>
  <c r="I143" i="9"/>
  <c r="I144" i="9"/>
  <c r="I146" i="9"/>
  <c r="I147" i="9"/>
  <c r="I148" i="9"/>
  <c r="I149" i="9"/>
  <c r="I150" i="9"/>
  <c r="I151" i="9"/>
  <c r="I155" i="9"/>
  <c r="I156" i="9"/>
  <c r="I152" i="9"/>
  <c r="I153" i="9"/>
  <c r="I154" i="9"/>
  <c r="I157" i="9"/>
  <c r="I158" i="9"/>
  <c r="I159" i="9"/>
  <c r="I161" i="9"/>
  <c r="I162" i="9"/>
  <c r="I160" i="9"/>
  <c r="I165" i="9"/>
  <c r="I166" i="9"/>
  <c r="I163" i="9"/>
  <c r="I164" i="9"/>
  <c r="I167" i="9"/>
  <c r="I168" i="9"/>
  <c r="I171" i="9"/>
  <c r="I170" i="9"/>
  <c r="I169" i="9"/>
  <c r="I178" i="9"/>
  <c r="I176" i="9"/>
  <c r="I175" i="9"/>
  <c r="I177" i="9"/>
  <c r="I173" i="9"/>
  <c r="I174" i="9"/>
  <c r="I172" i="9"/>
  <c r="I179" i="9"/>
  <c r="I180" i="9"/>
  <c r="I181" i="9"/>
  <c r="I182" i="9"/>
  <c r="I183" i="9"/>
  <c r="I185" i="9"/>
  <c r="I186" i="9"/>
  <c r="I187" i="9"/>
  <c r="I188" i="9"/>
  <c r="I189" i="9"/>
  <c r="I195" i="9"/>
  <c r="I191" i="9"/>
  <c r="I192" i="9"/>
  <c r="I194" i="9"/>
  <c r="I193" i="9"/>
  <c r="I190" i="9"/>
  <c r="I2" i="9"/>
</calcChain>
</file>

<file path=xl/sharedStrings.xml><?xml version="1.0" encoding="utf-8"?>
<sst xmlns="http://schemas.openxmlformats.org/spreadsheetml/2006/main" count="9478" uniqueCount="562">
  <si>
    <t>Grove</t>
  </si>
  <si>
    <t>Date</t>
  </si>
  <si>
    <t>PlotNo</t>
  </si>
  <si>
    <t>Easting</t>
  </si>
  <si>
    <t>Northing</t>
  </si>
  <si>
    <t>Elev_m</t>
  </si>
  <si>
    <t>Aspect</t>
  </si>
  <si>
    <t>Photos</t>
  </si>
  <si>
    <t>Notes</t>
  </si>
  <si>
    <t>TL3</t>
  </si>
  <si>
    <t>TU1</t>
  </si>
  <si>
    <t>SH2</t>
  </si>
  <si>
    <t>GS2</t>
  </si>
  <si>
    <t>TL1</t>
  </si>
  <si>
    <t>Yes</t>
  </si>
  <si>
    <t>Species</t>
  </si>
  <si>
    <t>Status</t>
  </si>
  <si>
    <t>DBH.cm</t>
  </si>
  <si>
    <t>DecayClass</t>
  </si>
  <si>
    <t>TreeNo</t>
  </si>
  <si>
    <t>Azimuth</t>
  </si>
  <si>
    <t>CADE</t>
  </si>
  <si>
    <t>WT.tag.no</t>
  </si>
  <si>
    <t>Litter4</t>
  </si>
  <si>
    <t>Litter8</t>
  </si>
  <si>
    <t>Litter12</t>
  </si>
  <si>
    <t>Duff4</t>
  </si>
  <si>
    <t>Duff8</t>
  </si>
  <si>
    <t>Duff12</t>
  </si>
  <si>
    <t>Fuel4</t>
  </si>
  <si>
    <t>Fuel8</t>
  </si>
  <si>
    <t>Fuel12</t>
  </si>
  <si>
    <t>ShrbCvr%</t>
  </si>
  <si>
    <t>CWDcvr%</t>
  </si>
  <si>
    <t>QUKE</t>
  </si>
  <si>
    <t>SEGI</t>
  </si>
  <si>
    <t>ABCO</t>
  </si>
  <si>
    <t>InPlot</t>
  </si>
  <si>
    <t>No</t>
  </si>
  <si>
    <t>CHFO</t>
  </si>
  <si>
    <t>CEIN</t>
  </si>
  <si>
    <t>TU5</t>
  </si>
  <si>
    <t>PIJE</t>
  </si>
  <si>
    <t>PILA</t>
  </si>
  <si>
    <t>PIPO</t>
  </si>
  <si>
    <t>Monarch.No</t>
  </si>
  <si>
    <t>Severity</t>
  </si>
  <si>
    <t>Photo</t>
  </si>
  <si>
    <t>CatFace</t>
  </si>
  <si>
    <t>FuelModel</t>
  </si>
  <si>
    <t>GS1</t>
  </si>
  <si>
    <t>SB1</t>
  </si>
  <si>
    <t>1Hr</t>
  </si>
  <si>
    <t>10Hr</t>
  </si>
  <si>
    <t>100Hr</t>
  </si>
  <si>
    <t>SB2</t>
  </si>
  <si>
    <t>TL4</t>
  </si>
  <si>
    <t>SB4</t>
  </si>
  <si>
    <t>TreeCvr%</t>
  </si>
  <si>
    <t>HerbCvr%</t>
  </si>
  <si>
    <t>LitterCvr%</t>
  </si>
  <si>
    <t>BrGrdCvr%</t>
  </si>
  <si>
    <t>RockCvr%</t>
  </si>
  <si>
    <t>BarkBeetleRating</t>
  </si>
  <si>
    <t>HealthCodes</t>
  </si>
  <si>
    <t>DomShrbSp</t>
  </si>
  <si>
    <t>DomHerbSp</t>
  </si>
  <si>
    <t>SizeClass</t>
  </si>
  <si>
    <t>HtClass</t>
  </si>
  <si>
    <t>RegenCount</t>
  </si>
  <si>
    <t>RegenSizeClass</t>
  </si>
  <si>
    <t>SdlgSizeClass</t>
  </si>
  <si>
    <t>Seedling</t>
  </si>
  <si>
    <t>Unburn</t>
  </si>
  <si>
    <t>Sapling</t>
  </si>
  <si>
    <t>Low</t>
  </si>
  <si>
    <t>10.1- 50.0 cm ht</t>
  </si>
  <si>
    <t>Moderate</t>
  </si>
  <si>
    <t>50.1-100.0 cm ht</t>
  </si>
  <si>
    <t>High</t>
  </si>
  <si>
    <t>100.1-137 cm ht</t>
  </si>
  <si>
    <t>0-2.5 cm dbh</t>
  </si>
  <si>
    <t>Other</t>
  </si>
  <si>
    <t>2.6-5.0 cm dbh</t>
  </si>
  <si>
    <t>5.1-7.5 cm dbh</t>
  </si>
  <si>
    <t>Enter plot coordinates only if new coordinates are used to locate plot center.</t>
  </si>
  <si>
    <t>Photos will also be taken of each plot, with 1 photo taken at each cardinal direction from the plot boundary facing plot center.</t>
  </si>
  <si>
    <t>DomShrubSp</t>
  </si>
  <si>
    <t>HDWspecies</t>
  </si>
  <si>
    <t>CECO</t>
  </si>
  <si>
    <t>Pteridium aquilinum</t>
  </si>
  <si>
    <t>Lotus crassifolius</t>
  </si>
  <si>
    <t>QUCH</t>
  </si>
  <si>
    <t>CEPA</t>
  </si>
  <si>
    <t>Lupinus sp.</t>
  </si>
  <si>
    <t>CONU</t>
  </si>
  <si>
    <t>ARPA</t>
  </si>
  <si>
    <t>Draperia systyla</t>
  </si>
  <si>
    <t>OTHER</t>
  </si>
  <si>
    <t>RIRO</t>
  </si>
  <si>
    <t>Phacelia hastata</t>
  </si>
  <si>
    <t>SAME</t>
  </si>
  <si>
    <t>Adenocaulon bicolor</t>
  </si>
  <si>
    <t>RINE</t>
  </si>
  <si>
    <t>Rubus ursinus</t>
  </si>
  <si>
    <t>CHSE</t>
  </si>
  <si>
    <t>Mimulus cardinalis</t>
  </si>
  <si>
    <t>PREM</t>
  </si>
  <si>
    <t>Epilobium canum</t>
  </si>
  <si>
    <t>RUPA</t>
  </si>
  <si>
    <t>Epilobium angustifolium</t>
  </si>
  <si>
    <t>SYMO</t>
  </si>
  <si>
    <t>Claytonia perfoliata</t>
  </si>
  <si>
    <t>Calystegia malacophylla</t>
  </si>
  <si>
    <t>COCO</t>
  </si>
  <si>
    <t>Gayophytum sp.</t>
  </si>
  <si>
    <t>ROBR</t>
  </si>
  <si>
    <t>AMAL</t>
  </si>
  <si>
    <t>For tree form, record tree number sequentially as they are measured in plot.</t>
  </si>
  <si>
    <t>Live</t>
  </si>
  <si>
    <t>Dead</t>
  </si>
  <si>
    <t>Plot.InOut</t>
  </si>
  <si>
    <t>ABMA</t>
  </si>
  <si>
    <t>Dead Top</t>
  </si>
  <si>
    <t>Cat Face</t>
  </si>
  <si>
    <t>Mistletoe</t>
  </si>
  <si>
    <t>Extensive Pitching on bole of tree</t>
  </si>
  <si>
    <t>None</t>
  </si>
  <si>
    <t>Other - include in notes</t>
  </si>
  <si>
    <t>Dwarf Mistletoe (Arceuthobium spp.)</t>
  </si>
  <si>
    <t>White pine blister rust signs/symptoms</t>
  </si>
  <si>
    <t>Root pathogen (e.g., Annosus Root disease)</t>
  </si>
  <si>
    <t>Fading crown</t>
  </si>
  <si>
    <t>Cedar bark beetles (in giant sequoia)</t>
  </si>
  <si>
    <t>Marginal live crown (&lt;25%)</t>
  </si>
  <si>
    <t>Decay Class</t>
  </si>
  <si>
    <t>WT.distance</t>
  </si>
  <si>
    <t>WT.azimuth</t>
  </si>
  <si>
    <t>Upper Tule</t>
  </si>
  <si>
    <t>Mtn Home</t>
  </si>
  <si>
    <t>Dillonwood</t>
  </si>
  <si>
    <t>Tree species: SEGI - giant sequoia, ABCO - white fir, PILA - sugar pine, CADE - incense cedar, PIPO - ponderosa pine, PIJE - Jeffrey pine, ABMA - red fir, QUKE - black oak, QUCH - canyon live oak, CONU - Pacific dogwood, Other - other tree species (include in Notes)</t>
  </si>
  <si>
    <t>Shrub species: CECO - Mtn whitethorn, CEIN - deerbrush, CEPA - C. parvifolius, ARPA - greenleaf manzanita, RIRO - Sierra gooseberry, SAME - blue elderberry, RINE - Ribes nevadense, CHSE - chinquapin, PREM - bitter cherry, RUPA - Thimbleberry, SYMO - snowberry, CHFO - bear clover, COCO - CA hazelnut,</t>
  </si>
  <si>
    <t>Slope%</t>
  </si>
  <si>
    <t>Bark beetle attack (pitch tubes)</t>
  </si>
  <si>
    <t>Torch%.LgSEGI</t>
  </si>
  <si>
    <t>Scorch%.LgSEGI</t>
  </si>
  <si>
    <t>Redwood Mtn</t>
  </si>
  <si>
    <t>0.1-10.0 cm ht</t>
  </si>
  <si>
    <t>%LiveCwn</t>
  </si>
  <si>
    <t>%DeadCwn</t>
  </si>
  <si>
    <t>EpicormicSprout</t>
  </si>
  <si>
    <t>TL5</t>
  </si>
  <si>
    <t>SB3</t>
  </si>
  <si>
    <t>SH1</t>
  </si>
  <si>
    <t>SH5</t>
  </si>
  <si>
    <t>Epicormic</t>
  </si>
  <si>
    <t>Minor</t>
  </si>
  <si>
    <t>Major</t>
  </si>
  <si>
    <t>Fire severity class is based on basal area loss: 0% loss and no sign of burning = unburned; &lt;25% BA loss = low severity; 25-75% BA loss = moderate severity; &gt;75% BA loss = high severity (stand-replacing); fire severity for monarchs is within 30 m of tree.</t>
  </si>
  <si>
    <t>PrefireStatus</t>
  </si>
  <si>
    <t>PostfireStatus</t>
  </si>
  <si>
    <t>HtTLiveCwn.m</t>
  </si>
  <si>
    <t>Catface</t>
  </si>
  <si>
    <t>For monarch SEGI, % dead crown includes fading crown.  Take one photo of the fuels condition for each monarch and another photo showing the crown condition (2 photos total per monarch).</t>
  </si>
  <si>
    <t>North</t>
  </si>
  <si>
    <t>East</t>
  </si>
  <si>
    <t>South</t>
  </si>
  <si>
    <t>West</t>
  </si>
  <si>
    <t>Record plots with no CWD along all four transects as 'No CWD' here in the Notes</t>
  </si>
  <si>
    <t>Sound</t>
  </si>
  <si>
    <t>Rotten</t>
  </si>
  <si>
    <t>IntersectDiameter.cm</t>
  </si>
  <si>
    <t>For monarch epicormic sprouting, minor refers to limited epicormic sprouting on a few parts of bole, and major refers to lots of epicormic sprouting throughout the bole.</t>
  </si>
  <si>
    <t>Bark beetle attack rating: 0 = no pitch tubes, 1 = 1 to 5 pitch tubes, 2 = more than 5 pitch tubes that covering some sections of bole, 3 = mass attack with many pitch tubes spread throughout the bole.</t>
  </si>
  <si>
    <t>Install two tree tags per plot (or single tree tag if only SEGI are present); tree tags should only be placed on trees that are within roughly 25 m of plot center, preferably on trees &gt;20 cm DBH, but as small as ~10 cm DBH if larger trees are unavailable.</t>
  </si>
  <si>
    <t>Monarchs are SEGI trees that are at least 100 cm DBH</t>
  </si>
  <si>
    <t>Small hardwood resprouts refers to those in the seedling class (&lt;137 cm ht) and large hardwood resprouts refers to those in the sapling class (=&gt;137 cm height).</t>
  </si>
  <si>
    <t>PlotNo.Nearby</t>
  </si>
  <si>
    <t>TopoPosition</t>
  </si>
  <si>
    <t>TopoPos</t>
  </si>
  <si>
    <t>Mid</t>
  </si>
  <si>
    <t>Upper</t>
  </si>
  <si>
    <t>For SEGI seedlings, include in Notes the number of small seedlings that germinated in this year (2024).  If SEGI seedling count is greater than 500 per plot, then start counting in bins of 10's of seedlings rather than individual seedlings</t>
  </si>
  <si>
    <t>For CWD fuels, record along 0.6 m to 12.6 m along transect (12 m length). For plots with no CWD along all four transects, record it as 'No CWD' in the Notes for the corresponding plot number.  Record CWD fuels data for every plot.</t>
  </si>
  <si>
    <t>For fine fuels, record litter, duff, and fuel depths to the nearest centimeter, recording trace depth as 0.5 cm. Record 1- and 10-hr fuels between 9 m and 12 m along transect (3 m length), and record 100-hr fuels 6 m to 12 m along transect (6 m length).  Record fine fuels data for every plot.</t>
  </si>
  <si>
    <t>For tree regeneration, count all seedlings and saplings (and hardwood resprouts) by species (SEGI incluced) within a 5.64 m radius plot. Then count SEGI regeneration within a 12.6 m radius plot, and expand to 17.84 m radius if two or fewer SEGI seedlings are found within the 12.6 m radius plot (note that larger plot was used in the LgSEGIplot column).  Also record the number of SEGI seedlings in 12.6 m radius plot in the Notes if two or fewer seedlings were counted in this plot.</t>
  </si>
  <si>
    <t>SEGIplotRadius.m</t>
  </si>
  <si>
    <t>Column Heading</t>
  </si>
  <si>
    <t>Tab(s)</t>
  </si>
  <si>
    <t>Definition</t>
  </si>
  <si>
    <t>Multiple</t>
  </si>
  <si>
    <t>Giant sequoia grove name</t>
  </si>
  <si>
    <t>Plot number in sampling grid</t>
  </si>
  <si>
    <t>PlotData</t>
  </si>
  <si>
    <t>Month, day, and year plot was sampled</t>
  </si>
  <si>
    <t>UTM Easting (NAD83 projection) based on field estimate</t>
  </si>
  <si>
    <t>UTM Northing (NAD83 projection) based on field estimate</t>
  </si>
  <si>
    <t>Slope in Percent; NOTE: Need to inquire with contractor (Ironwood) why slope values are relatively high compared to other sampling areas (e.g., Windy Fire groves)</t>
  </si>
  <si>
    <t>Slope aspect from 0 to 360 degrees</t>
  </si>
  <si>
    <t>Northness</t>
  </si>
  <si>
    <t>Degree to which plot faces north based on the calculation: northness = absolute value of (180-aspect)</t>
  </si>
  <si>
    <t>FireSeverityClass</t>
  </si>
  <si>
    <t>Field based estimate of fire severity in the plot based on basal area and canopy cover mortality, with four categories: unburned, low, moderate, and high; Note: severity ratings in Middle Tule Grove in red font may have been revised based on plot photos and tree mortality information (see Notes for details)</t>
  </si>
  <si>
    <t>Documents whether four photos were taken, one in every cardinal direction, in a plot with each photo taken facing plot center</t>
  </si>
  <si>
    <t>TreesPerHa</t>
  </si>
  <si>
    <t>Tree density (no per ha) based on stem inventory data</t>
  </si>
  <si>
    <t>SnagsPerHa</t>
  </si>
  <si>
    <t>Snag density (no per ha) based on stem inventory data</t>
  </si>
  <si>
    <t>LgTreesPerHa&gt;71cmDBH</t>
  </si>
  <si>
    <t>Large tree (&gt;71 cm dbh) density (no per ha) based on stem inventory data</t>
  </si>
  <si>
    <t>TreeBA.m2ha</t>
  </si>
  <si>
    <t>Live tree basal area in square meters per ha for all tree species</t>
  </si>
  <si>
    <t>SnagBA.All.m2ha</t>
  </si>
  <si>
    <t>Snag basal area in square meters per ha for all tree species</t>
  </si>
  <si>
    <t>Live&amp;Dead.BA</t>
  </si>
  <si>
    <t>Sum of live and dead basal area in square meters per ha for all tree species</t>
  </si>
  <si>
    <t>BA.Loss</t>
  </si>
  <si>
    <t>Percent basal area mortality associated with fire and drought calculated from live and dead tree basal area from plot data</t>
  </si>
  <si>
    <t>Percent tree canopy cover in a plot; NOTE: Cells with gray highlight indicate plots where tree cover data was collected but likely erroneous and was not included</t>
  </si>
  <si>
    <t>Percent shrub cover in the understory in a plot; NOTE: Cells with gray highlight indicate plots where shrub cover data was collected but potentially erroneous and was not included</t>
  </si>
  <si>
    <t>Dominant shrub species present in plot (4 letter species code)</t>
  </si>
  <si>
    <t>Percent herbaceous plant cover in the understory</t>
  </si>
  <si>
    <t>Dominant herb species present in plot (4 letter species code); NOTE: Dominant herb species data was not collected in Middle Tule Grove</t>
  </si>
  <si>
    <t>BareGrCvr%</t>
  </si>
  <si>
    <t>Percent bare ground cover</t>
  </si>
  <si>
    <t>Percent litter ground cover</t>
  </si>
  <si>
    <t>Percent rock ground cover</t>
  </si>
  <si>
    <t>Percent coarse woody debris ground cover</t>
  </si>
  <si>
    <t>WeedOccur</t>
  </si>
  <si>
    <t>Occurrence of non-native invasive plant species (i.e., bull thistle, cheatgrass) in the plot (1 = present/detected, 0 = absent/not deteted)</t>
  </si>
  <si>
    <t>RegenPlotSize.ha</t>
  </si>
  <si>
    <t>Regeneration plot size in ha (0.006 or 0.1 ha); large plots were used when the smaller plot contained 2 or fewer giant sequoia seedlings</t>
  </si>
  <si>
    <t>SEGIsdlgsPerHa</t>
  </si>
  <si>
    <t>ABCOsdlgsPerHa</t>
  </si>
  <si>
    <t>Density of white fir seedlings within the plot in number per ha; calculated as the count of seedlings divided by plot size used</t>
  </si>
  <si>
    <t>CADEsdlgsPerHa</t>
  </si>
  <si>
    <t>Density of incense cedar seedlings within the plot in number per ha; calculated as the count of seedlings divided by plot size used</t>
  </si>
  <si>
    <t>PineSdlgsPerHa</t>
  </si>
  <si>
    <t>Density of ponderosa pine and sugar pine seedlings combined within the plot in number per ha; calculated as the count of seedlings divided by plot size used</t>
  </si>
  <si>
    <t>HdwSmStmsPerHa</t>
  </si>
  <si>
    <t>Density of small (&lt;7.6 cm dbh) hardwood stems (includes resprouts and seedlings) within the plot in number per ha; calculated as the count of seedlings divided by plot size used</t>
  </si>
  <si>
    <t>SEGIsaplPerHa</t>
  </si>
  <si>
    <t>Percentage of saplings by density attributed to giant sequoia (SEGI)</t>
  </si>
  <si>
    <t>ABCOsaplPerHa</t>
  </si>
  <si>
    <t>Percentage of saplings by density attributed to white fir (ABCO)</t>
  </si>
  <si>
    <t>CADEsaplPerHa</t>
  </si>
  <si>
    <t>Percentage of saplings by density attributed to incense cedar (CADE)</t>
  </si>
  <si>
    <t>HrdwLgRespPerHa</t>
  </si>
  <si>
    <t>Percentage of saplings by density attributed to hardwoods</t>
  </si>
  <si>
    <t>LitterDpt.cm</t>
  </si>
  <si>
    <t>Litter depth in cm; averaged across four Brown's fuel transects per plot; NOTE: Cells with gray highlight indicate where surface fuels data was not collected in the field</t>
  </si>
  <si>
    <t>DuffDpt.cm</t>
  </si>
  <si>
    <t>Duff depth in cm; averaged across four Brown's fuel transects per plot</t>
  </si>
  <si>
    <t>FuelDpt.cm</t>
  </si>
  <si>
    <t>Total fuel depth in cm; averaged across four Brown's fuel transects per plot</t>
  </si>
  <si>
    <t>1 hour fuels in tons per acre; averaged across four Brown's fuel transects per plot</t>
  </si>
  <si>
    <t>10 hour fuels in tons per acre; averaged across four Brown's fuel transects per plot</t>
  </si>
  <si>
    <t>100 hour fuels in tons per acre; averaged across four Brown's fuel transects per plot</t>
  </si>
  <si>
    <t>1000Hr</t>
  </si>
  <si>
    <t>1000+ hour fuels in tons per acre; averaged across four Brown's fuel transects per plot</t>
  </si>
  <si>
    <t>SurfFuels.TonsPerAc</t>
  </si>
  <si>
    <t>Total surface fuels (sum of 1, 10, 100, and 1000+ hr fuels) in tons per acre; averaged across four Brown's fuel transects per plot; NOTE: Cells with gray highlight indicate where surface fuels data was not collected in the field</t>
  </si>
  <si>
    <t>FuelMdl.Postfire</t>
  </si>
  <si>
    <t>Post-fire fuel model for plot based on the standard 40 fire behavior fuel models (Scott &amp; Burgan 2005)</t>
  </si>
  <si>
    <t>Notes for the plot</t>
  </si>
  <si>
    <t>TreeData</t>
  </si>
  <si>
    <t>Sequential tree ID based on the order of stems sampled in the plot</t>
  </si>
  <si>
    <t>Indicates whether tree was sampled within the 12.6 m plot radius ("Yes") or outside this plot as a witness tree ("No"); trees outside the plot were not included in stem density and basal area calculations</t>
  </si>
  <si>
    <t>Distance</t>
  </si>
  <si>
    <t>Distance in meters from plot center to measured tree</t>
  </si>
  <si>
    <t>Azimuth in degrees from plot center to measured tree</t>
  </si>
  <si>
    <t>Tree species four letter code: SEGI = giant sequoia; ABCO = white fir; CADE = incense cedar; PIPO = ponderosa pine; PILA = sugar pine; QUKE = black oak; QUCH = canyon live oak; CONU =  Pacific dogwood; UNK = unknown species</t>
  </si>
  <si>
    <t>Live or dead tree or monarch status postfire</t>
  </si>
  <si>
    <t>Live or dead tree or monarch status prefire; NOTE: field assessment of prefire tree status may not reliable for trees sampled two or more years post-fire (all groves burned in the Castle Fire or KNP Complex) especially in moderate and high severity plots</t>
  </si>
  <si>
    <t>Diameter at breast height in centimeters for measured tree; Note: Yellow highlighted values indicate obviously erroneous values (e.g., off by an order of magnitude) entered in tablet that was corrected during QA process</t>
  </si>
  <si>
    <t>Diam.type</t>
  </si>
  <si>
    <t>Either actual DBH ("D"), diameter at stump height for stumps that have been cut ("C"), or stumps of snags where getting DBH is not possible ("S"; stump diameter will be the average between min and max diameter of stump)</t>
  </si>
  <si>
    <t>Torch%</t>
  </si>
  <si>
    <t>Percent crown torch</t>
  </si>
  <si>
    <t>Scorch%</t>
  </si>
  <si>
    <t>Percent crown scorch</t>
  </si>
  <si>
    <t>CanPos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</si>
  <si>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</si>
  <si>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Health</t>
  </si>
  <si>
    <t>Codes to describe the health of the tree, including evidence of bark beetles ("B"), mistletoe ("M"), branch flagging ("F"), and no health issues (no data entered or "none")</t>
  </si>
  <si>
    <t>Decay class of snags; ranges from 1 (minimal decay) to 5 (advanced decay) based on Cline et al. 1980</t>
  </si>
  <si>
    <t>Witness tree tag number</t>
  </si>
  <si>
    <t>Monarchs</t>
  </si>
  <si>
    <t>Plot number of nearby plot (monarch is within 60 m of plot center)</t>
  </si>
  <si>
    <t>Sequential tree ID or large giant sequoia trees measured based on the order of large SEGI sampled in the plot</t>
  </si>
  <si>
    <t>Notes whether a photo was taken for a plot ("Yes") or not ("No); Note: only a small fraction of photos were provided and missing photos have not yet been located</t>
  </si>
  <si>
    <t>Sev.Field</t>
  </si>
  <si>
    <t>Severity class (unchanged = 1, low = 2, moderate = 3, high = 4) based on field observation of each large SEGI tree post-fire</t>
  </si>
  <si>
    <t>Topographic position of a large SEGI tree: U = upper slope/ridgetop, M = mid slope, L = lower slope/canyon bottom; NOTE: TopoPos was only recorded for Middle Tule Grove</t>
  </si>
  <si>
    <t>Height.m</t>
  </si>
  <si>
    <t>Height of large giant sequoia tree in meters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</si>
  <si>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</si>
  <si>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Postfire.HTLC</t>
  </si>
  <si>
    <t xml:space="preserve">Post-fire height to live crown in meters  </t>
  </si>
  <si>
    <t>%LiveCrwn</t>
  </si>
  <si>
    <t>Percent live crown post-fire</t>
  </si>
  <si>
    <t>%DeadCrwn</t>
  </si>
  <si>
    <t>Percent dead crown post-fire</t>
  </si>
  <si>
    <t>ScortchHt</t>
  </si>
  <si>
    <t>Scorch height in the crown of large giant sequoia tree</t>
  </si>
  <si>
    <t>TorchHt</t>
  </si>
  <si>
    <t>Torch height in the crown of large giant sequoia tree</t>
  </si>
  <si>
    <t>CrownScorch</t>
  </si>
  <si>
    <t>Percent crown scorch in large giant sequoia tree</t>
  </si>
  <si>
    <t>CrownTorch</t>
  </si>
  <si>
    <t>Percent crown torch in large giant sequoia tree</t>
  </si>
  <si>
    <t>EpicSpr</t>
  </si>
  <si>
    <t>Evidence of epicormic sprouting ("1") or no evidence ("0")</t>
  </si>
  <si>
    <t>Beetles</t>
  </si>
  <si>
    <t>Evidence of giant sequoia beetles ("1") or no evidence ("0")</t>
  </si>
  <si>
    <t>Presence of a catface (fire scar) at the base on large giant sequoia trees</t>
  </si>
  <si>
    <t>Codes to describe the health of the monarch, including evidence of bark beetles, mistletoe, branch flagging , and other health issues (may be detailed in the Notes column)</t>
  </si>
  <si>
    <t>Post-fire fuel model centered on the large giant sequoia tree based on the standard 40 fire behavior fuel models (Scott &amp; Burgan 2005)</t>
  </si>
  <si>
    <t>FineFuels</t>
  </si>
  <si>
    <t>Azimuth of fuel transect in one of four cardinal directions: N = north, E = east, S = south, W = west</t>
  </si>
  <si>
    <t>CorrectionFactor</t>
  </si>
  <si>
    <t>Correction factor in Brown's fuel calculation based on slope</t>
  </si>
  <si>
    <t>Count of 1 hour fuels along fuel transect</t>
  </si>
  <si>
    <t>Count of 10 hour fuels along fuel transect</t>
  </si>
  <si>
    <t>Count of 100 hour fuels along fuel transect</t>
  </si>
  <si>
    <t>Count of 1000+ hour fuels along fuel transect</t>
  </si>
  <si>
    <t>Litter4, Duff4, Fuel4</t>
  </si>
  <si>
    <t>Litter, duff, or total fuel depth in centimeters at 4 m distance from plot center along fuel transect</t>
  </si>
  <si>
    <t>Litter8, Duff8, Fuel8</t>
  </si>
  <si>
    <t>Litter, duff, or total fuel depth in centimeters at 8 m distance from plot center along fuel transect</t>
  </si>
  <si>
    <t>Litter12m, Duff12, Fuel12</t>
  </si>
  <si>
    <t>Litter, duff, or total fuel depth in centimeters at 12 m distance from plot center along fuel transect</t>
  </si>
  <si>
    <t>LitterAvg</t>
  </si>
  <si>
    <t>Average litter depth in centimeters based on measurements taken at 4, 8, and 12 m along fuel transect</t>
  </si>
  <si>
    <t>DuffAvg</t>
  </si>
  <si>
    <t>Average duff depth in centimeters based on measurements taken at 4, 8, and 12 m along fuel transect</t>
  </si>
  <si>
    <t>FuelDptAvg</t>
  </si>
  <si>
    <t>Average total fuel depth in centimeters based on measurements taken at 4, 8, and 12 m along fuel transect</t>
  </si>
  <si>
    <t>1Hr.TonsPerAc</t>
  </si>
  <si>
    <t>10Hr.TonsPerAc</t>
  </si>
  <si>
    <t>100Hr.TonsPerAc</t>
  </si>
  <si>
    <t>Diameter.cm.Intersect</t>
  </si>
  <si>
    <t>HeavyFuels</t>
  </si>
  <si>
    <t>Diameter of log at intersect of fuel transect in centimeters</t>
  </si>
  <si>
    <t>Species of log along fuel transect</t>
  </si>
  <si>
    <t>S/R</t>
  </si>
  <si>
    <t>Condition of log: S = sound (decay classes 1-3), R = rotten (decay classes 4 and 5)</t>
  </si>
  <si>
    <t>Diameter^2</t>
  </si>
  <si>
    <t>Diameter at intersect squared</t>
  </si>
  <si>
    <t>SumSqDiamSound</t>
  </si>
  <si>
    <t>Sum of squared logs that are sound</t>
  </si>
  <si>
    <t>SumSqDiamRotten</t>
  </si>
  <si>
    <t>Sum of squared logs that are rotten</t>
  </si>
  <si>
    <t>Regeneration</t>
  </si>
  <si>
    <t>Seedling or Sapling class</t>
  </si>
  <si>
    <t>Height class for seedlings (cm) or diameter class for saplings (cm)</t>
  </si>
  <si>
    <t>All</t>
  </si>
  <si>
    <t>FineFuelsCalc</t>
  </si>
  <si>
    <t>Calculations of fine fuels based on Brown (1974)</t>
  </si>
  <si>
    <t>HeavyFuelsCalc</t>
  </si>
  <si>
    <t>Calculations of heavy fuels based on Brown (1974)</t>
  </si>
  <si>
    <t>NOTES:</t>
  </si>
  <si>
    <t>west</t>
  </si>
  <si>
    <t>east</t>
  </si>
  <si>
    <t>6.45m</t>
  </si>
  <si>
    <t>3.2m</t>
  </si>
  <si>
    <t>4.2m</t>
  </si>
  <si>
    <t>For TreeData, begin tree count at due North</t>
  </si>
  <si>
    <t>4.3m</t>
  </si>
  <si>
    <t>6.6m</t>
  </si>
  <si>
    <t>guessing ABCO torched</t>
  </si>
  <si>
    <t>torched and woodpecker act.</t>
  </si>
  <si>
    <t>large cat face</t>
  </si>
  <si>
    <t>7.3m</t>
  </si>
  <si>
    <t>3.6m</t>
  </si>
  <si>
    <t>1.9m</t>
  </si>
  <si>
    <t>south west</t>
  </si>
  <si>
    <t>5.4m</t>
  </si>
  <si>
    <t>3.9m</t>
  </si>
  <si>
    <t>4.1m</t>
  </si>
  <si>
    <t>broken top with new leader</t>
  </si>
  <si>
    <t>minor crown fading</t>
  </si>
  <si>
    <t>fading crown due to scorching</t>
  </si>
  <si>
    <t>unk</t>
  </si>
  <si>
    <t>offset 25m south</t>
  </si>
  <si>
    <t>north west</t>
  </si>
  <si>
    <t>appears healthy</t>
  </si>
  <si>
    <t>1.2m</t>
  </si>
  <si>
    <t>large cat face. broken top</t>
  </si>
  <si>
    <t>2.5m</t>
  </si>
  <si>
    <t>1.5m</t>
  </si>
  <si>
    <t>6.3m</t>
  </si>
  <si>
    <t>6.2m</t>
  </si>
  <si>
    <t>2.6m</t>
  </si>
  <si>
    <t>bark is beggining to fray at base</t>
  </si>
  <si>
    <t>sampled in larger 12m radius</t>
  </si>
  <si>
    <t>north</t>
  </si>
  <si>
    <t>BowlCharHt.m</t>
  </si>
  <si>
    <t>herb species is Turritis glabra</t>
  </si>
  <si>
    <t>outside 12.6</t>
  </si>
  <si>
    <t>completely charred</t>
  </si>
  <si>
    <t>south</t>
  </si>
  <si>
    <t>south east</t>
  </si>
  <si>
    <t>shrub is cofeeberry</t>
  </si>
  <si>
    <t>north east</t>
  </si>
  <si>
    <t>shrub is legume looking thing</t>
  </si>
  <si>
    <t>half a tree</t>
  </si>
  <si>
    <t>deformed top</t>
  </si>
  <si>
    <t>broken top</t>
  </si>
  <si>
    <t>stump/broken halfway up</t>
  </si>
  <si>
    <t>345 azimuth</t>
  </si>
  <si>
    <t>shrub is Achillea millefolium</t>
  </si>
  <si>
    <t>9.2m</t>
  </si>
  <si>
    <t>5.2m</t>
  </si>
  <si>
    <t>3.8m</t>
  </si>
  <si>
    <t>7m</t>
  </si>
  <si>
    <t>2.1m</t>
  </si>
  <si>
    <t>.3m</t>
  </si>
  <si>
    <t>4.9m</t>
  </si>
  <si>
    <t>9.0m</t>
  </si>
  <si>
    <t>15.3m</t>
  </si>
  <si>
    <t>14m</t>
  </si>
  <si>
    <t>7.6m</t>
  </si>
  <si>
    <t>10.6m</t>
  </si>
  <si>
    <t>11.6m</t>
  </si>
  <si>
    <t>7.2m</t>
  </si>
  <si>
    <t>7.4m</t>
  </si>
  <si>
    <t>10.5m</t>
  </si>
  <si>
    <t>3.4m</t>
  </si>
  <si>
    <t>9.4m</t>
  </si>
  <si>
    <t>5.6m</t>
  </si>
  <si>
    <t>2.2m</t>
  </si>
  <si>
    <t>4.0m</t>
  </si>
  <si>
    <t>1.4m</t>
  </si>
  <si>
    <t>3.5m</t>
  </si>
  <si>
    <t>5.5m</t>
  </si>
  <si>
    <t>2.3m</t>
  </si>
  <si>
    <t>5.3m</t>
  </si>
  <si>
    <t>5.1m</t>
  </si>
  <si>
    <t>9.3m</t>
  </si>
  <si>
    <t>4.8m</t>
  </si>
  <si>
    <t>8.3m</t>
  </si>
  <si>
    <t>7.9m</t>
  </si>
  <si>
    <t>8m</t>
  </si>
  <si>
    <t>6.1m</t>
  </si>
  <si>
    <t>3.1m</t>
  </si>
  <si>
    <t>8.1m</t>
  </si>
  <si>
    <t>1.3m</t>
  </si>
  <si>
    <t>1.0m</t>
  </si>
  <si>
    <t>9.6m</t>
  </si>
  <si>
    <t>5.7m</t>
  </si>
  <si>
    <t>11.3m</t>
  </si>
  <si>
    <t>8.7m</t>
  </si>
  <si>
    <t>13.7m</t>
  </si>
  <si>
    <t>8.2m</t>
  </si>
  <si>
    <t>9.7m</t>
  </si>
  <si>
    <t>10.1m</t>
  </si>
  <si>
    <t>4.7m</t>
  </si>
  <si>
    <t>11.1m</t>
  </si>
  <si>
    <t>9m</t>
  </si>
  <si>
    <t>2.4m</t>
  </si>
  <si>
    <t>3m</t>
  </si>
  <si>
    <t>6.7m</t>
  </si>
  <si>
    <t>1m</t>
  </si>
  <si>
    <t>5m</t>
  </si>
  <si>
    <t>7.8m</t>
  </si>
  <si>
    <t>1.7m</t>
  </si>
  <si>
    <t>5.8m</t>
  </si>
  <si>
    <t>2.8m</t>
  </si>
  <si>
    <t>7.1m</t>
  </si>
  <si>
    <t>1.8m</t>
  </si>
  <si>
    <t>2m</t>
  </si>
  <si>
    <t>1.1m</t>
  </si>
  <si>
    <t>0.7m</t>
  </si>
  <si>
    <t>zero herbaceous species</t>
  </si>
  <si>
    <t>shrub is Salix sp.</t>
  </si>
  <si>
    <t>herb is Solidago canadensis, shrub is Frangula Califronica</t>
  </si>
  <si>
    <t>shrub is legume looking thing, herb is Gayophytum sp.</t>
  </si>
  <si>
    <t>shrub is Ceanothus jepsonii</t>
  </si>
  <si>
    <t>plot offset 20 m west, herb is Lactuca serriola</t>
  </si>
  <si>
    <t>herb is Ebilobium brachycarpum</t>
  </si>
  <si>
    <t>2.9m</t>
  </si>
  <si>
    <t>small cat face</t>
  </si>
  <si>
    <t>bark is beginning to peel at base</t>
  </si>
  <si>
    <t>A lot of cones. Appears to be browning on edges (thinning?)</t>
  </si>
  <si>
    <t>Trunk has large hole</t>
  </si>
  <si>
    <t>Connected at base before DBH with T5</t>
  </si>
  <si>
    <t>Connected at base before DBH with T4</t>
  </si>
  <si>
    <t>George Bush Tree</t>
  </si>
  <si>
    <t>Tree broken halfway</t>
  </si>
  <si>
    <t>very large cat face that you can see through other side</t>
  </si>
  <si>
    <t>Reason</t>
  </si>
  <si>
    <t>No CWD</t>
  </si>
  <si>
    <t>Freeman Crk</t>
  </si>
  <si>
    <t>shrub is Symphoricarpos mollis</t>
  </si>
  <si>
    <t>PlotArea.ha</t>
  </si>
  <si>
    <t>Assumed to be 0.01 ha plot size</t>
  </si>
  <si>
    <t>broken top on 1; assumed to be 0.01 ha plot size</t>
  </si>
  <si>
    <t>1 dead; assumed to be 0.01 ha plot size</t>
  </si>
  <si>
    <t>RegenDensity.no/ha</t>
  </si>
  <si>
    <t>zero herbaceous species; SEGI regen densities in REMO are based on larger 12.61 or 17.84 m radius plot</t>
  </si>
  <si>
    <t>Assumed to be 0.05 ha plot size</t>
  </si>
  <si>
    <t>dominant herb is Lactuca serriola</t>
  </si>
  <si>
    <t>PILAsdlgsPerHa</t>
  </si>
  <si>
    <t>PIJE.PIPOsdlgsPerHa</t>
  </si>
  <si>
    <t>SEGIsaplsPerHa</t>
  </si>
  <si>
    <t>ABCOsaplsPerHa</t>
  </si>
  <si>
    <t>CADEsaplsPerHa</t>
  </si>
  <si>
    <t>PILAsaplsPerHa</t>
  </si>
  <si>
    <t>PIJE.PIPOsaplsPerHa</t>
  </si>
  <si>
    <t>HrdwLgRespsPerHa</t>
  </si>
  <si>
    <t>Shrubs too dense &amp; tall</t>
  </si>
  <si>
    <t>No monarchs</t>
  </si>
  <si>
    <t>Freeman Creek Plot No. Skipped</t>
  </si>
  <si>
    <t>DBH.BA</t>
  </si>
  <si>
    <t>LiveBA.m2Ha</t>
  </si>
  <si>
    <t>DeadBA.m2Ha</t>
  </si>
  <si>
    <t>LgSnagsPerHa&gt;71cmDBH</t>
  </si>
  <si>
    <t>BA.Loss%</t>
  </si>
  <si>
    <t>TreeLoss%</t>
  </si>
  <si>
    <t>FireSevClassField</t>
  </si>
  <si>
    <t>Unclear as to what size plot used for SEGI; UCB crew lead mentioned it was probably 12.6 m radius but could not confirm with field notes</t>
  </si>
  <si>
    <t>See Regen Tab for SEGI seedling density highlight</t>
  </si>
  <si>
    <t>SevClass.BAloss</t>
  </si>
  <si>
    <t>DeadSEGI.Monarchs</t>
  </si>
  <si>
    <t>LiveSEGI.Monarchs</t>
  </si>
  <si>
    <t>%DeadSEGImonarchs</t>
  </si>
  <si>
    <t>FireSev.RAVG</t>
  </si>
  <si>
    <t>No regen recorded - UCB crew lead thought that zero seedlings and saplings were detected in the 5.64 m and 12.61 m radius plots</t>
  </si>
  <si>
    <t>plot offset 25m south; plot very likely did not contain any tree seedlings</t>
  </si>
  <si>
    <t>RdNBR.RAVG</t>
  </si>
  <si>
    <t>Very High</t>
  </si>
  <si>
    <t>RAVG Fire Severity Classes (RdNBR range): (1) Unchanged (&lt;69), (2) Low (69-316), (3) Moderate (316-640), (4) High (640-999), (5) Very High (=&gt;1000)</t>
  </si>
  <si>
    <t>REMOVED:</t>
  </si>
  <si>
    <t>FuelAvg</t>
  </si>
  <si>
    <t>Severity.Field</t>
  </si>
  <si>
    <t>Sev.RdNBR</t>
  </si>
  <si>
    <t>Status changed to dead since 100% crown mortality</t>
  </si>
  <si>
    <t>BoleCharHt changed to 5.4 m (54 m considered erroneous)</t>
  </si>
  <si>
    <t>CorrecFactor</t>
  </si>
  <si>
    <t>LitterDpth.cm</t>
  </si>
  <si>
    <t>DuffDpth.com</t>
  </si>
  <si>
    <t>FuelDpth.cm</t>
  </si>
  <si>
    <t>SS.diam.sound</t>
  </si>
  <si>
    <t>SS.diam.rotten</t>
  </si>
  <si>
    <t>1000Hr.TonsPerAc</t>
  </si>
  <si>
    <t>SurFuels.tot.TonsPerAc</t>
  </si>
  <si>
    <t>Ne CWD</t>
  </si>
  <si>
    <t>NO CWD likely but may not have been recorded</t>
  </si>
  <si>
    <t>offset west 25m; herb species is Funaria hygrometrica</t>
  </si>
  <si>
    <t>offset plot 50m south; herb species is Bromus tectorum</t>
  </si>
  <si>
    <r>
      <t xml:space="preserve">herb species is Turritis glabra; </t>
    </r>
    <r>
      <rPr>
        <sz val="11"/>
        <color rgb="FFFF0000"/>
        <rFont val="Calibri"/>
        <family val="2"/>
        <scheme val="minor"/>
      </rPr>
      <t>CWD was not recorded in this plot and was assumed to be zero (CHECK PLOT PHOTOS)</t>
    </r>
  </si>
  <si>
    <t>SEGI seedling data for plot 72 entered twice and thought to be an error by the crew lead</t>
  </si>
  <si>
    <t>Count of seedlings or saplings in a plot of either small size (0.006 ha) or large size (0.1 ha); note that plots will have separate SEGI seedling counts for both the small and large plot sizes (SEGI seedling density estimates in the Main Form is based on the larger of the two plot sizes)</t>
  </si>
  <si>
    <t>Density of giant sequoia seedlings within the plot in number per ha; calculated as the count of seedlings divided by plot size used (the larger plot size is used for SEGI seedling density estimates)</t>
  </si>
  <si>
    <t>Corrected to 10.1-50.0 cm ht class</t>
  </si>
  <si>
    <t>removed</t>
  </si>
  <si>
    <t>yes</t>
  </si>
  <si>
    <t>no</t>
  </si>
  <si>
    <t>gps_offset_m</t>
  </si>
  <si>
    <t>gps_offset_deg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</si>
</sst>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1"/>
      <color theme="1"/>
      <name val="Calibri"/>
      <family val="2"/>
      <scheme val="minor"/>
    </font>
    <font>
      <sz val="11"/>
      <color rgb="FFFF0000"/>
      <name val="Calibri"/>
      <family val="2"/>
      <scheme val="minor"/>
    </font>
    <font>
      <sz val="8"/>
      <name val="Calibri"/>
      <family val="2"/>
      <scheme val="minor"/>
    </font>
    <font>
      <sz val="11"/>
      <color theme="1"/>
      <name val="Calibri"/>
      <scheme val="minor"/>
    </font>
    <font>
      <b/>
      <sz val="11"/>
      <color rgb="FFFA7D00"/>
      <name val="Calibri"/>
    </font>
    <font>
      <b/>
      <sz val="11"/>
      <color rgb="FFFA7D00"/>
      <name val="Calibri"/>
      <family val="2"/>
    </font>
    <font>
      <sz val="1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bgColor rgb="FFF2F2F2"/>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4">
    <xf numFmtId="0" fontId="0" fillId="0" borderId="0" xfId="0"/>
    <xf numFmtId="14" fontId="0" fillId="0" borderId="0" xfId="0" applyNumberFormat="1"/>
    <xf numFmtId="1" fontId="0" fillId="0" borderId="0" xfId="0" applyNumberFormat="1"/>
    <xf numFmtId="0" fontId="1" fillId="0" borderId="0" xfId="0" applyFont="1"/>
    <xf numFmtId="0" fontId="3" fillId="0" borderId="0" xfId="0" applyFont="1"/>
    <xf numFmtId="0" fontId="4" fillId="2" borderId="1" xfId="0" applyFont="1" applyFill="1" applyBorder="1"/>
    <xf numFmtId="0" fontId="4" fillId="2" borderId="2" xfId="0" applyFont="1" applyFill="1" applyBorder="1"/>
    <xf numFmtId="0" fontId="4" fillId="2" borderId="3" xfId="0" applyFont="1" applyFill="1" applyBorder="1"/>
    <xf numFmtId="0" fontId="5" fillId="2" borderId="3" xfId="0" applyFont="1" applyFill="1" applyBorder="1"/>
    <xf numFmtId="0" fontId="6" fillId="0" borderId="0" xfId="0" applyFont="1"/>
    <xf numFmtId="0" fontId="8" fillId="0" borderId="0" xfId="0" applyFont="1"/>
    <xf numFmtId="0" fontId="7" fillId="0" borderId="0" xfId="0" applyFont="1"/>
    <xf numFmtId="0" fontId="9" fillId="0" borderId="0" xfId="0" applyFont="1"/>
    <xf numFmtId="1" fontId="0" fillId="4" borderId="0" xfId="0" applyNumberFormat="1" applyFill="1"/>
    <xf numFmtId="0" fontId="0" fillId="4" borderId="0" xfId="0" applyFill="1"/>
    <xf numFmtId="0" fontId="0" fillId="3" borderId="0" xfId="0" applyFill="1"/>
    <xf numFmtId="0" fontId="10" fillId="0" borderId="0" xfId="0" applyFont="1"/>
    <xf numFmtId="164" fontId="0" fillId="0" borderId="0" xfId="0" applyNumberFormat="1"/>
    <xf numFmtId="9" fontId="0" fillId="0" borderId="0" xfId="1" applyFont="1"/>
    <xf numFmtId="0" fontId="0" fillId="0" borderId="0" xfId="0" applyAlignment="1">
      <alignment horizontal="left"/>
    </xf>
    <xf numFmtId="165" fontId="0" fillId="0" borderId="0" xfId="0" applyNumberFormat="1"/>
    <xf numFmtId="166" fontId="0" fillId="0" borderId="0" xfId="0" applyNumberFormat="1"/>
    <xf numFmtId="0" fontId="0" fillId="5" borderId="0" xfId="0" applyFill="1"/>
    <xf numFmtId="164" fontId="0" fillId="3"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21B5-F967-4826-84F1-F4E69338FDFB}">
  <dimension ref="A1:BD999"/>
  <sheetViews>
    <sheetView zoomScaleNormal="100" workbookViewId="0">
      <pane xSplit="2" ySplit="1" topLeftCell="G8" activePane="bottomRight" state="frozen"/>
      <selection pane="topRight" activeCell="C1" sqref="C1"/>
      <selection pane="bottomLeft" activeCell="A2" sqref="A2"/>
      <selection pane="bottomRight" activeCell="D21" sqref="D21"/>
    </sheetView>
  </sheetViews>
  <sheetFormatPr defaultRowHeight="14.5" x14ac:dyDescent="0.35"/>
  <cols>
    <col min="1" max="1" width="12.54296875" bestFit="1" customWidth="1"/>
    <col min="2" max="2" width="6.81640625" bestFit="1" customWidth="1"/>
    <col min="3" max="3" width="9.90625" bestFit="1" customWidth="1"/>
    <col min="5" max="5" width="9.453125" bestFit="1" customWidth="1"/>
    <col min="6" max="6" width="7.36328125" bestFit="1" customWidth="1"/>
    <col min="7" max="7" width="7.54296875" bestFit="1" customWidth="1"/>
    <col min="8" max="8" width="9.6328125" customWidth="1"/>
    <col min="9" max="9" width="11.90625" bestFit="1" customWidth="1"/>
    <col min="10" max="10" width="11.90625" customWidth="1"/>
    <col min="11" max="11" width="14.81640625" bestFit="1" customWidth="1"/>
    <col min="12" max="12" width="13.54296875" customWidth="1"/>
    <col min="13" max="13" width="9.54296875" bestFit="1" customWidth="1"/>
    <col min="14" max="14" width="10.36328125" bestFit="1" customWidth="1"/>
    <col min="15" max="15" width="10.36328125" customWidth="1"/>
    <col min="16" max="17" width="12.08984375" customWidth="1"/>
    <col min="18" max="18" width="11.81640625" bestFit="1" customWidth="1"/>
    <col min="19" max="19" width="12.81640625" bestFit="1" customWidth="1"/>
    <col min="20" max="20" width="8.81640625" bestFit="1" customWidth="1"/>
    <col min="21" max="21" width="9.6328125" bestFit="1" customWidth="1"/>
    <col min="22" max="22" width="16.6328125" bestFit="1" customWidth="1"/>
    <col min="23" max="23" width="17.81640625" bestFit="1" customWidth="1"/>
    <col min="24" max="24" width="17.81640625" customWidth="1"/>
    <col min="25" max="25" width="9.453125" bestFit="1" customWidth="1"/>
    <col min="27" max="27" width="10.36328125" bestFit="1" customWidth="1"/>
    <col min="28" max="28" width="9" bestFit="1" customWidth="1"/>
    <col min="29" max="29" width="10.453125" customWidth="1"/>
    <col min="30" max="30" width="8.6328125" customWidth="1"/>
    <col min="31" max="31" width="9.6328125" bestFit="1" customWidth="1"/>
    <col min="32" max="32" width="9.453125" bestFit="1" customWidth="1"/>
    <col min="33" max="33" width="9.1796875" bestFit="1" customWidth="1"/>
    <col min="34" max="34" width="13.54296875" bestFit="1" customWidth="1"/>
    <col min="35" max="35" width="14.54296875" bestFit="1" customWidth="1"/>
    <col min="36" max="36" width="14.36328125" bestFit="1" customWidth="1"/>
    <col min="37" max="37" width="13.453125" bestFit="1" customWidth="1"/>
    <col min="38" max="38" width="17.6328125" bestFit="1" customWidth="1"/>
    <col min="39" max="39" width="16" bestFit="1" customWidth="1"/>
    <col min="40" max="40" width="13.6328125" bestFit="1" customWidth="1"/>
    <col min="41" max="41" width="14.6328125" bestFit="1" customWidth="1"/>
    <col min="42" max="42" width="14.453125" bestFit="1" customWidth="1"/>
    <col min="43" max="43" width="13.54296875" bestFit="1" customWidth="1"/>
    <col min="44" max="44" width="17.81640625" bestFit="1" customWidth="1"/>
    <col min="45" max="45" width="16.81640625" bestFit="1" customWidth="1"/>
    <col min="46" max="46" width="12.1796875" bestFit="1" customWidth="1"/>
    <col min="47" max="47" width="12.54296875" bestFit="1" customWidth="1"/>
    <col min="48" max="48" width="11.1796875" bestFit="1" customWidth="1"/>
    <col min="49" max="49" width="13.08984375" bestFit="1" customWidth="1"/>
    <col min="50" max="50" width="14.08984375" bestFit="1" customWidth="1"/>
    <col min="51" max="51" width="15.08984375" bestFit="1" customWidth="1"/>
    <col min="52" max="53" width="15.08984375" customWidth="1"/>
    <col min="54" max="54" width="11.1796875" customWidth="1"/>
    <col min="58" max="58" width="24.6328125" bestFit="1" customWidth="1"/>
  </cols>
  <sheetData>
    <row r="1" spans="1:56" x14ac:dyDescent="0.35">
      <c r="A1" t="s">
        <v>0</v>
      </c>
      <c r="B1" t="s">
        <v>2</v>
      </c>
      <c r="C1" t="s">
        <v>1</v>
      </c>
      <c r="D1" t="s">
        <v>3</v>
      </c>
      <c r="E1" t="s">
        <v>4</v>
      </c>
      <c r="F1" t="s">
        <v>5</v>
      </c>
      <c r="G1" t="s">
        <v>143</v>
      </c>
      <c r="H1" t="s">
        <v>6</v>
      </c>
      <c r="I1" t="s">
        <v>528</v>
      </c>
      <c r="J1" t="s">
        <v>531</v>
      </c>
      <c r="K1" t="s">
        <v>521</v>
      </c>
      <c r="L1" t="s">
        <v>524</v>
      </c>
      <c r="M1" t="s">
        <v>49</v>
      </c>
      <c r="N1" t="s">
        <v>205</v>
      </c>
      <c r="O1" t="s">
        <v>207</v>
      </c>
      <c r="P1" t="s">
        <v>209</v>
      </c>
      <c r="Q1" t="s">
        <v>518</v>
      </c>
      <c r="R1" t="s">
        <v>516</v>
      </c>
      <c r="S1" t="s">
        <v>517</v>
      </c>
      <c r="T1" t="s">
        <v>519</v>
      </c>
      <c r="U1" t="s">
        <v>520</v>
      </c>
      <c r="V1" t="s">
        <v>526</v>
      </c>
      <c r="W1" t="s">
        <v>525</v>
      </c>
      <c r="X1" t="s">
        <v>527</v>
      </c>
      <c r="Y1" t="s">
        <v>58</v>
      </c>
      <c r="Z1" t="s">
        <v>32</v>
      </c>
      <c r="AA1" t="s">
        <v>65</v>
      </c>
      <c r="AB1" t="s">
        <v>59</v>
      </c>
      <c r="AC1" t="s">
        <v>66</v>
      </c>
      <c r="AD1" t="s">
        <v>33</v>
      </c>
      <c r="AE1" t="s">
        <v>61</v>
      </c>
      <c r="AF1" t="s">
        <v>60</v>
      </c>
      <c r="AG1" t="s">
        <v>62</v>
      </c>
      <c r="AH1" t="s">
        <v>233</v>
      </c>
      <c r="AI1" t="s">
        <v>234</v>
      </c>
      <c r="AJ1" t="s">
        <v>236</v>
      </c>
      <c r="AK1" t="s">
        <v>504</v>
      </c>
      <c r="AL1" t="s">
        <v>505</v>
      </c>
      <c r="AM1" t="s">
        <v>240</v>
      </c>
      <c r="AN1" t="s">
        <v>506</v>
      </c>
      <c r="AO1" t="s">
        <v>507</v>
      </c>
      <c r="AP1" t="s">
        <v>508</v>
      </c>
      <c r="AQ1" t="s">
        <v>509</v>
      </c>
      <c r="AR1" t="s">
        <v>510</v>
      </c>
      <c r="AS1" t="s">
        <v>511</v>
      </c>
      <c r="AT1" t="s">
        <v>541</v>
      </c>
      <c r="AU1" t="s">
        <v>542</v>
      </c>
      <c r="AV1" t="s">
        <v>543</v>
      </c>
      <c r="AW1" t="s">
        <v>339</v>
      </c>
      <c r="AX1" t="s">
        <v>340</v>
      </c>
      <c r="AY1" t="s">
        <v>341</v>
      </c>
      <c r="AZ1" t="s">
        <v>546</v>
      </c>
      <c r="BA1" t="s">
        <v>547</v>
      </c>
      <c r="BB1" t="s">
        <v>8</v>
      </c>
    </row>
    <row r="2" spans="1:56" x14ac:dyDescent="0.35">
      <c r="A2" t="s">
        <v>494</v>
      </c>
      <c r="B2">
        <v>1</v>
      </c>
      <c r="C2" s="1">
        <v>45490</v>
      </c>
      <c r="D2">
        <v>363403</v>
      </c>
      <c r="E2">
        <v>4001809</v>
      </c>
      <c r="F2">
        <v>1834</v>
      </c>
      <c r="G2">
        <v>26</v>
      </c>
      <c r="H2" t="s">
        <v>397</v>
      </c>
      <c r="I2" t="s">
        <v>75</v>
      </c>
      <c r="J2">
        <v>189</v>
      </c>
      <c r="K2" t="s">
        <v>75</v>
      </c>
      <c r="L2" s="18" t="s">
        <v>77</v>
      </c>
      <c r="M2" t="s">
        <v>10</v>
      </c>
      <c r="N2">
        <v>260</v>
      </c>
      <c r="O2">
        <v>240</v>
      </c>
      <c r="P2">
        <v>40</v>
      </c>
      <c r="Q2">
        <v>20</v>
      </c>
      <c r="R2">
        <v>39.1</v>
      </c>
      <c r="S2" s="17">
        <v>16.699000000000002</v>
      </c>
      <c r="T2" s="18">
        <f t="shared" ref="T2:T48" si="0">S2/(R2+S2)</f>
        <v>0.29927059624724456</v>
      </c>
      <c r="U2" s="18">
        <f t="shared" ref="U2:U48" si="1">O2/(N2+O2)</f>
        <v>0.48</v>
      </c>
      <c r="V2">
        <v>6</v>
      </c>
      <c r="W2">
        <v>0</v>
      </c>
      <c r="X2" s="18">
        <f t="shared" ref="X2:X48" si="2">W2/(V2+W2)</f>
        <v>0</v>
      </c>
      <c r="Y2">
        <v>80</v>
      </c>
      <c r="Z2">
        <v>0</v>
      </c>
      <c r="AA2" t="s">
        <v>82</v>
      </c>
      <c r="AB2">
        <v>0</v>
      </c>
      <c r="AC2" t="s">
        <v>82</v>
      </c>
      <c r="AD2">
        <v>3</v>
      </c>
      <c r="AE2">
        <v>10</v>
      </c>
      <c r="AF2">
        <v>5</v>
      </c>
      <c r="AG2">
        <v>2</v>
      </c>
      <c r="AH2" s="2">
        <v>170</v>
      </c>
      <c r="AI2" s="2">
        <v>1700</v>
      </c>
      <c r="AJ2" s="2">
        <v>1600</v>
      </c>
      <c r="AK2" s="2">
        <v>0</v>
      </c>
      <c r="AL2" s="2">
        <v>0</v>
      </c>
      <c r="AM2" s="2">
        <v>0</v>
      </c>
      <c r="AN2" s="2">
        <v>0</v>
      </c>
      <c r="AO2" s="2">
        <v>0</v>
      </c>
      <c r="AP2" s="2">
        <v>0</v>
      </c>
      <c r="AQ2" s="2">
        <v>0</v>
      </c>
      <c r="AR2" s="2">
        <v>0</v>
      </c>
      <c r="AS2" s="2">
        <v>0</v>
      </c>
      <c r="AT2" s="20">
        <v>2.8166666666666664</v>
      </c>
      <c r="AU2" s="20">
        <v>2.7250000000000001</v>
      </c>
      <c r="AV2" s="20">
        <v>4.1333333333333337</v>
      </c>
      <c r="AW2" s="17">
        <v>0.1233045586328235</v>
      </c>
      <c r="AX2" s="17">
        <v>0.60442761340034956</v>
      </c>
      <c r="AY2" s="17">
        <v>1.7832105781856533</v>
      </c>
      <c r="AZ2" s="17">
        <v>2.2945746693503826</v>
      </c>
      <c r="BA2" s="17">
        <f>SUM(AW2:AZ2)</f>
        <v>4.8055174195692096</v>
      </c>
    </row>
    <row r="3" spans="1:56" x14ac:dyDescent="0.35">
      <c r="A3" t="s">
        <v>494</v>
      </c>
      <c r="B3">
        <v>2</v>
      </c>
      <c r="C3" s="1">
        <v>45490</v>
      </c>
      <c r="D3">
        <v>363601</v>
      </c>
      <c r="E3">
        <v>4001801</v>
      </c>
      <c r="F3">
        <v>1809</v>
      </c>
      <c r="G3">
        <v>17</v>
      </c>
      <c r="H3" t="s">
        <v>402</v>
      </c>
      <c r="I3" t="s">
        <v>77</v>
      </c>
      <c r="J3">
        <v>344</v>
      </c>
      <c r="K3" t="s">
        <v>77</v>
      </c>
      <c r="L3" s="18" t="s">
        <v>75</v>
      </c>
      <c r="M3" t="s">
        <v>9</v>
      </c>
      <c r="N3">
        <v>40</v>
      </c>
      <c r="O3">
        <v>300</v>
      </c>
      <c r="P3">
        <v>20</v>
      </c>
      <c r="Q3">
        <v>20</v>
      </c>
      <c r="R3">
        <v>68.930000000000007</v>
      </c>
      <c r="S3">
        <v>19.829999999999998</v>
      </c>
      <c r="T3" s="18">
        <f t="shared" si="0"/>
        <v>0.22341144659756643</v>
      </c>
      <c r="U3" s="18">
        <f t="shared" si="1"/>
        <v>0.88235294117647056</v>
      </c>
      <c r="V3">
        <v>3</v>
      </c>
      <c r="W3">
        <v>0</v>
      </c>
      <c r="X3" s="18">
        <f t="shared" si="2"/>
        <v>0</v>
      </c>
      <c r="Y3">
        <v>40</v>
      </c>
      <c r="Z3">
        <v>0</v>
      </c>
      <c r="AA3" t="s">
        <v>82</v>
      </c>
      <c r="AB3">
        <v>10</v>
      </c>
      <c r="AC3" t="s">
        <v>82</v>
      </c>
      <c r="AD3">
        <v>40</v>
      </c>
      <c r="AE3">
        <v>5</v>
      </c>
      <c r="AF3">
        <v>5</v>
      </c>
      <c r="AG3">
        <v>0</v>
      </c>
      <c r="AH3" s="2">
        <v>7520</v>
      </c>
      <c r="AI3" s="2">
        <v>8900</v>
      </c>
      <c r="AJ3" s="2">
        <v>2000</v>
      </c>
      <c r="AK3" s="2">
        <v>0</v>
      </c>
      <c r="AL3" s="2">
        <v>200</v>
      </c>
      <c r="AM3" s="2">
        <v>0</v>
      </c>
      <c r="AN3" s="2">
        <v>0</v>
      </c>
      <c r="AO3" s="2">
        <v>0</v>
      </c>
      <c r="AP3" s="2">
        <v>0</v>
      </c>
      <c r="AQ3" s="2">
        <v>0</v>
      </c>
      <c r="AR3" s="2">
        <v>0</v>
      </c>
      <c r="AS3" s="2">
        <v>0</v>
      </c>
      <c r="AT3" s="20">
        <v>3.5</v>
      </c>
      <c r="AU3" s="20">
        <v>3.0583333333333331</v>
      </c>
      <c r="AV3" s="20">
        <v>4.4249999999999998</v>
      </c>
      <c r="AW3" s="17">
        <v>0.46633655629826953</v>
      </c>
      <c r="AX3" s="17">
        <v>1.0878475369804068</v>
      </c>
      <c r="AY3" s="17">
        <v>2.1396124116870672</v>
      </c>
      <c r="AZ3" s="17">
        <v>26.334544825908878</v>
      </c>
      <c r="BA3" s="17">
        <f t="shared" ref="BA3:BA48" si="3">SUM(AW3:AZ3)</f>
        <v>30.028341330874621</v>
      </c>
      <c r="BB3" t="s">
        <v>481</v>
      </c>
    </row>
    <row r="4" spans="1:56" x14ac:dyDescent="0.35">
      <c r="A4" t="s">
        <v>494</v>
      </c>
      <c r="B4">
        <v>3</v>
      </c>
      <c r="C4" s="1">
        <v>45489</v>
      </c>
      <c r="D4">
        <v>363901</v>
      </c>
      <c r="E4">
        <v>4001794</v>
      </c>
      <c r="F4">
        <v>1791</v>
      </c>
      <c r="G4">
        <v>10</v>
      </c>
      <c r="H4" t="s">
        <v>403</v>
      </c>
      <c r="I4" t="s">
        <v>77</v>
      </c>
      <c r="J4">
        <v>375</v>
      </c>
      <c r="K4" t="s">
        <v>75</v>
      </c>
      <c r="L4" s="18" t="s">
        <v>77</v>
      </c>
      <c r="M4" t="s">
        <v>13</v>
      </c>
      <c r="N4">
        <v>120</v>
      </c>
      <c r="O4">
        <v>200</v>
      </c>
      <c r="P4">
        <v>80</v>
      </c>
      <c r="Q4">
        <v>60</v>
      </c>
      <c r="R4">
        <v>102.09</v>
      </c>
      <c r="S4">
        <v>45.47</v>
      </c>
      <c r="T4" s="18">
        <f t="shared" si="0"/>
        <v>0.30814583898075359</v>
      </c>
      <c r="U4" s="18">
        <f t="shared" si="1"/>
        <v>0.625</v>
      </c>
      <c r="V4">
        <v>14</v>
      </c>
      <c r="W4">
        <v>2</v>
      </c>
      <c r="X4" s="18">
        <f t="shared" si="2"/>
        <v>0.125</v>
      </c>
      <c r="Y4">
        <v>35</v>
      </c>
      <c r="Z4">
        <v>10</v>
      </c>
      <c r="AA4" t="s">
        <v>82</v>
      </c>
      <c r="AB4">
        <v>20</v>
      </c>
      <c r="AC4" t="s">
        <v>82</v>
      </c>
      <c r="AD4">
        <v>5</v>
      </c>
      <c r="AE4">
        <v>10</v>
      </c>
      <c r="AF4">
        <v>5</v>
      </c>
      <c r="AG4">
        <v>10</v>
      </c>
      <c r="AH4" s="2">
        <v>320</v>
      </c>
      <c r="AI4" s="2">
        <v>300</v>
      </c>
      <c r="AJ4" s="2">
        <v>2100</v>
      </c>
      <c r="AK4" s="2">
        <v>0</v>
      </c>
      <c r="AL4" s="2">
        <v>0</v>
      </c>
      <c r="AM4" s="2">
        <v>0</v>
      </c>
      <c r="AN4" s="2">
        <v>0</v>
      </c>
      <c r="AO4" s="2">
        <v>0</v>
      </c>
      <c r="AP4" s="2">
        <v>0</v>
      </c>
      <c r="AQ4" s="2">
        <v>0</v>
      </c>
      <c r="AR4" s="2">
        <v>0</v>
      </c>
      <c r="AS4" s="2">
        <v>0</v>
      </c>
      <c r="AT4" s="20">
        <v>1.2499999999999998</v>
      </c>
      <c r="AU4" s="20">
        <v>1.8333333333333333</v>
      </c>
      <c r="AV4" s="20">
        <v>11.958333333333332</v>
      </c>
      <c r="AW4" s="17">
        <v>0.17694904038239626</v>
      </c>
      <c r="AX4" s="17">
        <v>2.1066282840425172</v>
      </c>
      <c r="AY4" s="17">
        <v>2.5053008108178529</v>
      </c>
      <c r="AZ4" s="17">
        <v>122.23800264621592</v>
      </c>
      <c r="BA4" s="17">
        <f t="shared" si="3"/>
        <v>127.02688078145869</v>
      </c>
      <c r="BB4" t="s">
        <v>476</v>
      </c>
    </row>
    <row r="5" spans="1:56" x14ac:dyDescent="0.35">
      <c r="A5" t="s">
        <v>494</v>
      </c>
      <c r="B5">
        <v>4</v>
      </c>
      <c r="C5" s="1">
        <v>45489</v>
      </c>
      <c r="D5">
        <v>364202</v>
      </c>
      <c r="E5">
        <v>4001800</v>
      </c>
      <c r="F5">
        <v>1771</v>
      </c>
      <c r="G5">
        <v>5</v>
      </c>
      <c r="H5" t="s">
        <v>402</v>
      </c>
      <c r="I5" t="s">
        <v>77</v>
      </c>
      <c r="J5">
        <v>581</v>
      </c>
      <c r="K5" t="s">
        <v>75</v>
      </c>
      <c r="L5" s="18" t="s">
        <v>75</v>
      </c>
      <c r="M5" t="s">
        <v>13</v>
      </c>
      <c r="N5">
        <v>180</v>
      </c>
      <c r="O5">
        <v>120</v>
      </c>
      <c r="P5">
        <v>60</v>
      </c>
      <c r="Q5">
        <v>0</v>
      </c>
      <c r="R5">
        <v>42.683</v>
      </c>
      <c r="S5">
        <v>10.077999999999999</v>
      </c>
      <c r="T5" s="18">
        <f t="shared" si="0"/>
        <v>0.19101230075244974</v>
      </c>
      <c r="U5" s="18">
        <f t="shared" si="1"/>
        <v>0.4</v>
      </c>
      <c r="V5">
        <v>2</v>
      </c>
      <c r="W5">
        <v>0</v>
      </c>
      <c r="X5" s="18">
        <f t="shared" si="2"/>
        <v>0</v>
      </c>
      <c r="Y5">
        <v>40</v>
      </c>
      <c r="Z5">
        <v>10</v>
      </c>
      <c r="AA5" t="s">
        <v>82</v>
      </c>
      <c r="AB5">
        <v>20</v>
      </c>
      <c r="AC5" t="s">
        <v>82</v>
      </c>
      <c r="AD5">
        <v>10</v>
      </c>
      <c r="AE5">
        <v>10</v>
      </c>
      <c r="AF5">
        <v>5</v>
      </c>
      <c r="AG5">
        <v>5</v>
      </c>
      <c r="AH5" s="2">
        <v>0</v>
      </c>
      <c r="AI5" s="2">
        <v>900</v>
      </c>
      <c r="AJ5" s="2">
        <v>11300</v>
      </c>
      <c r="AK5" s="2">
        <v>0</v>
      </c>
      <c r="AL5" s="2">
        <v>300</v>
      </c>
      <c r="AM5" s="2">
        <v>0</v>
      </c>
      <c r="AN5" s="2">
        <v>0</v>
      </c>
      <c r="AO5" s="2">
        <v>0</v>
      </c>
      <c r="AP5" s="2">
        <v>0</v>
      </c>
      <c r="AQ5" s="2">
        <v>0</v>
      </c>
      <c r="AR5" s="2">
        <v>0</v>
      </c>
      <c r="AS5" s="2">
        <v>0</v>
      </c>
      <c r="AT5" s="20">
        <v>1.9333333333333333</v>
      </c>
      <c r="AU5" s="20">
        <v>2.2750000000000004</v>
      </c>
      <c r="AV5" s="20">
        <v>1.9833333333333334</v>
      </c>
      <c r="AW5" s="17">
        <v>0.13123872688853094</v>
      </c>
      <c r="AX5" s="17">
        <v>0.73213676854869236</v>
      </c>
      <c r="AY5" s="17">
        <v>0.19199858605032413</v>
      </c>
      <c r="AZ5" s="17">
        <v>8.5891870740232079</v>
      </c>
      <c r="BA5" s="17">
        <f t="shared" si="3"/>
        <v>9.6445611555107558</v>
      </c>
      <c r="BB5" t="s">
        <v>412</v>
      </c>
    </row>
    <row r="6" spans="1:56" x14ac:dyDescent="0.35">
      <c r="A6" t="s">
        <v>494</v>
      </c>
      <c r="B6">
        <v>5</v>
      </c>
      <c r="C6" s="1">
        <v>45490</v>
      </c>
      <c r="D6">
        <v>363196</v>
      </c>
      <c r="E6">
        <v>4001584</v>
      </c>
      <c r="F6">
        <v>1838</v>
      </c>
      <c r="G6">
        <v>14</v>
      </c>
      <c r="H6" t="s">
        <v>364</v>
      </c>
      <c r="I6" t="s">
        <v>532</v>
      </c>
      <c r="J6">
        <v>1145</v>
      </c>
      <c r="K6" t="s">
        <v>79</v>
      </c>
      <c r="L6" s="18" t="s">
        <v>79</v>
      </c>
      <c r="M6" t="s">
        <v>11</v>
      </c>
      <c r="N6">
        <v>0</v>
      </c>
      <c r="O6">
        <v>320</v>
      </c>
      <c r="P6">
        <v>0</v>
      </c>
      <c r="Q6">
        <v>80</v>
      </c>
      <c r="R6">
        <v>0</v>
      </c>
      <c r="S6">
        <v>93.325999999999993</v>
      </c>
      <c r="T6" s="18">
        <f t="shared" si="0"/>
        <v>1</v>
      </c>
      <c r="U6" s="18">
        <f t="shared" si="1"/>
        <v>1</v>
      </c>
      <c r="V6">
        <v>0</v>
      </c>
      <c r="W6">
        <v>6</v>
      </c>
      <c r="X6" s="18">
        <f t="shared" si="2"/>
        <v>1</v>
      </c>
      <c r="Y6">
        <v>20</v>
      </c>
      <c r="Z6">
        <v>55</v>
      </c>
      <c r="AA6" t="s">
        <v>89</v>
      </c>
      <c r="AB6">
        <v>5</v>
      </c>
      <c r="AC6" t="s">
        <v>90</v>
      </c>
      <c r="AD6">
        <v>5</v>
      </c>
      <c r="AE6">
        <v>10</v>
      </c>
      <c r="AF6">
        <v>2</v>
      </c>
      <c r="AG6">
        <v>3</v>
      </c>
      <c r="AH6" s="2">
        <v>0</v>
      </c>
      <c r="AI6" s="2">
        <v>0</v>
      </c>
      <c r="AJ6" s="2">
        <v>0</v>
      </c>
      <c r="AK6" s="2">
        <v>0</v>
      </c>
      <c r="AL6" s="2">
        <v>0</v>
      </c>
      <c r="AM6" s="2">
        <v>0</v>
      </c>
      <c r="AN6" s="2">
        <v>0</v>
      </c>
      <c r="AO6" s="2">
        <v>0</v>
      </c>
      <c r="AP6" s="2">
        <v>0</v>
      </c>
      <c r="AQ6" s="2">
        <v>0</v>
      </c>
      <c r="AR6" s="2">
        <v>0</v>
      </c>
      <c r="AS6" s="2">
        <v>0</v>
      </c>
      <c r="AT6" s="20">
        <v>1.3749999999999998</v>
      </c>
      <c r="AU6" s="20">
        <v>1.7083333333333333</v>
      </c>
      <c r="AV6" s="20">
        <v>3.083333333333333</v>
      </c>
      <c r="AW6" s="17">
        <v>0.12642702042331383</v>
      </c>
      <c r="AX6" s="17">
        <v>0.49223635000880395</v>
      </c>
      <c r="AY6" s="17">
        <v>1.1617749379319633</v>
      </c>
      <c r="AZ6" s="17">
        <v>5.4696033363863421</v>
      </c>
      <c r="BA6" s="17">
        <f t="shared" si="3"/>
        <v>7.2500416447504232</v>
      </c>
      <c r="BB6" t="s">
        <v>530</v>
      </c>
    </row>
    <row r="7" spans="1:56" x14ac:dyDescent="0.35">
      <c r="A7" t="s">
        <v>494</v>
      </c>
      <c r="B7">
        <v>6</v>
      </c>
      <c r="C7" s="1">
        <v>45490</v>
      </c>
      <c r="D7">
        <v>363335</v>
      </c>
      <c r="E7">
        <v>4001645</v>
      </c>
      <c r="F7">
        <v>1860</v>
      </c>
      <c r="G7">
        <v>30</v>
      </c>
      <c r="H7" t="s">
        <v>364</v>
      </c>
      <c r="I7" t="s">
        <v>79</v>
      </c>
      <c r="J7">
        <v>982</v>
      </c>
      <c r="K7" t="s">
        <v>79</v>
      </c>
      <c r="L7" s="18" t="s">
        <v>79</v>
      </c>
      <c r="M7" t="s">
        <v>56</v>
      </c>
      <c r="N7">
        <v>0</v>
      </c>
      <c r="O7">
        <v>560</v>
      </c>
      <c r="P7">
        <v>0</v>
      </c>
      <c r="Q7">
        <v>0</v>
      </c>
      <c r="R7">
        <v>0</v>
      </c>
      <c r="S7">
        <v>41.817</v>
      </c>
      <c r="T7" s="18">
        <f t="shared" si="0"/>
        <v>1</v>
      </c>
      <c r="U7" s="18">
        <f t="shared" si="1"/>
        <v>1</v>
      </c>
      <c r="V7">
        <v>1</v>
      </c>
      <c r="W7">
        <v>1</v>
      </c>
      <c r="X7" s="18">
        <f t="shared" si="2"/>
        <v>0.5</v>
      </c>
      <c r="Y7">
        <v>25</v>
      </c>
      <c r="Z7">
        <v>5</v>
      </c>
      <c r="AA7" t="s">
        <v>96</v>
      </c>
      <c r="AB7">
        <v>5</v>
      </c>
      <c r="AC7" t="s">
        <v>82</v>
      </c>
      <c r="AD7">
        <v>35</v>
      </c>
      <c r="AE7">
        <v>10</v>
      </c>
      <c r="AF7">
        <v>15</v>
      </c>
      <c r="AG7">
        <v>5</v>
      </c>
      <c r="AH7" s="2">
        <v>40</v>
      </c>
      <c r="AI7" s="2">
        <v>100</v>
      </c>
      <c r="AJ7" s="2">
        <v>0</v>
      </c>
      <c r="AK7" s="2">
        <v>0</v>
      </c>
      <c r="AL7" s="2">
        <v>100</v>
      </c>
      <c r="AM7" s="2">
        <v>0</v>
      </c>
      <c r="AN7" s="2">
        <v>0</v>
      </c>
      <c r="AO7" s="2">
        <v>0</v>
      </c>
      <c r="AP7" s="2">
        <v>0</v>
      </c>
      <c r="AQ7" s="2">
        <v>0</v>
      </c>
      <c r="AR7" s="2">
        <v>0</v>
      </c>
      <c r="AS7" s="2">
        <v>0</v>
      </c>
      <c r="AT7" s="20">
        <v>1.5833333333333333</v>
      </c>
      <c r="AU7" s="20">
        <v>2.3416666666666668</v>
      </c>
      <c r="AV7" s="20">
        <v>10.316666666666666</v>
      </c>
      <c r="AW7" s="17">
        <v>0.23488544434126446</v>
      </c>
      <c r="AX7" s="17">
        <v>1.2214712772016147</v>
      </c>
      <c r="AY7" s="17">
        <v>2.6026300571313188</v>
      </c>
      <c r="AZ7" s="17">
        <v>21.99727322296004</v>
      </c>
      <c r="BA7" s="17">
        <f t="shared" si="3"/>
        <v>26.056260001634236</v>
      </c>
    </row>
    <row r="8" spans="1:56" x14ac:dyDescent="0.35">
      <c r="A8" t="s">
        <v>494</v>
      </c>
      <c r="B8">
        <v>8</v>
      </c>
      <c r="C8" s="1">
        <v>45490</v>
      </c>
      <c r="D8">
        <v>363789</v>
      </c>
      <c r="E8">
        <v>4001606</v>
      </c>
      <c r="F8">
        <v>1766</v>
      </c>
      <c r="G8">
        <v>12</v>
      </c>
      <c r="H8" t="s">
        <v>402</v>
      </c>
      <c r="I8" t="s">
        <v>75</v>
      </c>
      <c r="J8">
        <v>220</v>
      </c>
      <c r="K8" t="s">
        <v>75</v>
      </c>
      <c r="L8" s="18" t="s">
        <v>77</v>
      </c>
      <c r="M8" t="s">
        <v>13</v>
      </c>
      <c r="N8">
        <v>80</v>
      </c>
      <c r="O8">
        <v>180</v>
      </c>
      <c r="P8">
        <v>60</v>
      </c>
      <c r="Q8">
        <v>40</v>
      </c>
      <c r="R8">
        <v>39.576000000000001</v>
      </c>
      <c r="S8">
        <v>43.118000000000002</v>
      </c>
      <c r="T8" s="18">
        <f t="shared" si="0"/>
        <v>0.52141630589885601</v>
      </c>
      <c r="U8" s="18">
        <f t="shared" si="1"/>
        <v>0.69230769230769229</v>
      </c>
      <c r="V8">
        <v>9</v>
      </c>
      <c r="W8">
        <v>1</v>
      </c>
      <c r="X8" s="18">
        <f t="shared" si="2"/>
        <v>0.1</v>
      </c>
      <c r="Y8">
        <v>50</v>
      </c>
      <c r="Z8">
        <v>5</v>
      </c>
      <c r="AA8" t="s">
        <v>89</v>
      </c>
      <c r="AB8">
        <v>5</v>
      </c>
      <c r="AC8" t="s">
        <v>90</v>
      </c>
      <c r="AD8">
        <v>20</v>
      </c>
      <c r="AE8">
        <v>5</v>
      </c>
      <c r="AF8">
        <v>5</v>
      </c>
      <c r="AG8">
        <v>0</v>
      </c>
      <c r="AH8" s="2">
        <v>200</v>
      </c>
      <c r="AI8" s="2">
        <v>2900</v>
      </c>
      <c r="AJ8" s="2">
        <v>21400</v>
      </c>
      <c r="AK8" s="2">
        <v>0</v>
      </c>
      <c r="AL8" s="2">
        <v>0</v>
      </c>
      <c r="AM8" s="2">
        <v>0</v>
      </c>
      <c r="AN8" s="2">
        <v>0</v>
      </c>
      <c r="AO8" s="2">
        <v>0</v>
      </c>
      <c r="AP8" s="2">
        <v>0</v>
      </c>
      <c r="AQ8" s="2">
        <v>0</v>
      </c>
      <c r="AR8" s="2">
        <v>0</v>
      </c>
      <c r="AS8" s="2">
        <v>0</v>
      </c>
      <c r="AT8" s="20">
        <v>3.0833333333333335</v>
      </c>
      <c r="AU8" s="20">
        <v>2.6833333333333336</v>
      </c>
      <c r="AV8" s="20">
        <v>10.75</v>
      </c>
      <c r="AW8" s="17">
        <v>0.18127481184777477</v>
      </c>
      <c r="AX8" s="17">
        <v>0.68737134642206821</v>
      </c>
      <c r="AY8" s="17">
        <v>2.317617204219145</v>
      </c>
      <c r="AZ8" s="17">
        <v>27.577949883698004</v>
      </c>
      <c r="BA8" s="17">
        <f t="shared" si="3"/>
        <v>30.764213246186991</v>
      </c>
    </row>
    <row r="9" spans="1:56" x14ac:dyDescent="0.35">
      <c r="A9" t="s">
        <v>494</v>
      </c>
      <c r="B9">
        <v>9</v>
      </c>
      <c r="C9" s="1">
        <v>45489</v>
      </c>
      <c r="D9">
        <v>364003</v>
      </c>
      <c r="E9">
        <v>4001605</v>
      </c>
      <c r="F9">
        <v>1762</v>
      </c>
      <c r="G9">
        <v>5</v>
      </c>
      <c r="H9" t="s">
        <v>364</v>
      </c>
      <c r="I9" t="s">
        <v>75</v>
      </c>
      <c r="J9">
        <v>139</v>
      </c>
      <c r="K9" t="s">
        <v>77</v>
      </c>
      <c r="L9" s="18" t="s">
        <v>77</v>
      </c>
      <c r="M9" t="s">
        <v>13</v>
      </c>
      <c r="N9">
        <v>140</v>
      </c>
      <c r="O9">
        <v>340</v>
      </c>
      <c r="P9">
        <v>20</v>
      </c>
      <c r="Q9">
        <v>40</v>
      </c>
      <c r="R9">
        <v>49.582999999999998</v>
      </c>
      <c r="S9">
        <v>98.778999999999996</v>
      </c>
      <c r="T9" s="18">
        <f t="shared" si="0"/>
        <v>0.66579717178253195</v>
      </c>
      <c r="U9" s="18">
        <f t="shared" si="1"/>
        <v>0.70833333333333337</v>
      </c>
      <c r="V9">
        <v>11</v>
      </c>
      <c r="W9">
        <v>0</v>
      </c>
      <c r="X9" s="18">
        <f t="shared" si="2"/>
        <v>0</v>
      </c>
      <c r="Y9">
        <v>55</v>
      </c>
      <c r="Z9">
        <v>10</v>
      </c>
      <c r="AA9" t="s">
        <v>40</v>
      </c>
      <c r="AB9">
        <v>5</v>
      </c>
      <c r="AC9" t="s">
        <v>82</v>
      </c>
      <c r="AD9">
        <v>15</v>
      </c>
      <c r="AE9">
        <v>0</v>
      </c>
      <c r="AF9">
        <v>15</v>
      </c>
      <c r="AG9">
        <v>0</v>
      </c>
      <c r="AH9" s="2">
        <v>4820</v>
      </c>
      <c r="AI9" s="2">
        <v>13000</v>
      </c>
      <c r="AJ9" s="2">
        <v>12800</v>
      </c>
      <c r="AK9" s="2">
        <v>0</v>
      </c>
      <c r="AL9" s="2">
        <v>0</v>
      </c>
      <c r="AM9" s="2">
        <v>0</v>
      </c>
      <c r="AN9" s="2">
        <v>0</v>
      </c>
      <c r="AO9" s="2">
        <v>0</v>
      </c>
      <c r="AP9" s="2">
        <v>0</v>
      </c>
      <c r="AQ9" s="2">
        <v>0</v>
      </c>
      <c r="AR9" s="2">
        <v>0</v>
      </c>
      <c r="AS9" s="2">
        <v>0</v>
      </c>
      <c r="AT9" s="20">
        <v>2.7166666666666668</v>
      </c>
      <c r="AU9" s="20">
        <v>3.15</v>
      </c>
      <c r="AV9" s="20">
        <v>5.6833333333333336</v>
      </c>
      <c r="AW9" s="17">
        <v>0.20175505775401026</v>
      </c>
      <c r="AX9" s="17">
        <v>1.0249914759681693</v>
      </c>
      <c r="AY9" s="17">
        <v>1.3439901023522689</v>
      </c>
      <c r="AZ9" s="17">
        <v>7.6161126376947195</v>
      </c>
      <c r="BA9" s="17">
        <f t="shared" si="3"/>
        <v>10.186849273769168</v>
      </c>
    </row>
    <row r="10" spans="1:56" x14ac:dyDescent="0.35">
      <c r="A10" t="s">
        <v>494</v>
      </c>
      <c r="B10">
        <v>10</v>
      </c>
      <c r="C10" s="1">
        <v>45489</v>
      </c>
      <c r="D10">
        <v>364208</v>
      </c>
      <c r="E10">
        <v>4001599</v>
      </c>
      <c r="F10">
        <v>1753</v>
      </c>
      <c r="G10">
        <v>6</v>
      </c>
      <c r="H10" t="s">
        <v>402</v>
      </c>
      <c r="I10" t="s">
        <v>75</v>
      </c>
      <c r="J10">
        <v>229</v>
      </c>
      <c r="K10" t="s">
        <v>77</v>
      </c>
      <c r="L10" s="18" t="s">
        <v>77</v>
      </c>
      <c r="M10" t="s">
        <v>56</v>
      </c>
      <c r="N10">
        <v>300</v>
      </c>
      <c r="O10">
        <v>180</v>
      </c>
      <c r="P10">
        <v>120</v>
      </c>
      <c r="Q10">
        <v>80</v>
      </c>
      <c r="R10">
        <v>105.327</v>
      </c>
      <c r="S10">
        <v>55.110999999999997</v>
      </c>
      <c r="T10" s="18">
        <f t="shared" si="0"/>
        <v>0.34350340941672175</v>
      </c>
      <c r="U10" s="18">
        <f t="shared" si="1"/>
        <v>0.375</v>
      </c>
      <c r="V10">
        <v>4</v>
      </c>
      <c r="W10">
        <v>0</v>
      </c>
      <c r="X10" s="18">
        <f t="shared" si="2"/>
        <v>0</v>
      </c>
      <c r="Y10">
        <v>40</v>
      </c>
      <c r="Z10">
        <v>5</v>
      </c>
      <c r="AA10" t="s">
        <v>89</v>
      </c>
      <c r="AB10">
        <v>5</v>
      </c>
      <c r="AC10" t="s">
        <v>90</v>
      </c>
      <c r="AD10">
        <v>40</v>
      </c>
      <c r="AE10">
        <v>2</v>
      </c>
      <c r="AF10">
        <v>8</v>
      </c>
      <c r="AG10">
        <v>0</v>
      </c>
      <c r="AH10" s="2">
        <v>860</v>
      </c>
      <c r="AI10" s="2">
        <v>1400</v>
      </c>
      <c r="AJ10" s="2">
        <v>5300</v>
      </c>
      <c r="AK10" s="2">
        <v>0</v>
      </c>
      <c r="AL10" s="2">
        <v>0</v>
      </c>
      <c r="AM10" s="2">
        <v>0</v>
      </c>
      <c r="AN10" s="2">
        <v>0</v>
      </c>
      <c r="AO10" s="2">
        <v>0</v>
      </c>
      <c r="AP10" s="2">
        <v>0</v>
      </c>
      <c r="AQ10" s="2">
        <v>0</v>
      </c>
      <c r="AR10" s="2">
        <v>0</v>
      </c>
      <c r="AS10" s="2">
        <v>0</v>
      </c>
      <c r="AT10" s="20">
        <v>2.8000000000000003</v>
      </c>
      <c r="AU10" s="20">
        <v>3.6</v>
      </c>
      <c r="AV10" s="20">
        <v>14.666666666666668</v>
      </c>
      <c r="AW10" s="17">
        <v>0.18814668672706056</v>
      </c>
      <c r="AX10" s="17">
        <v>1.1720613271521803</v>
      </c>
      <c r="AY10" s="17">
        <v>3.4578700749658289</v>
      </c>
      <c r="AZ10" s="17">
        <v>25.673897736808435</v>
      </c>
      <c r="BA10" s="17">
        <f t="shared" si="3"/>
        <v>30.491975825653505</v>
      </c>
    </row>
    <row r="11" spans="1:56" x14ac:dyDescent="0.35">
      <c r="A11" t="s">
        <v>494</v>
      </c>
      <c r="B11">
        <v>11</v>
      </c>
      <c r="C11" s="1">
        <v>45489</v>
      </c>
      <c r="D11">
        <v>364349</v>
      </c>
      <c r="E11">
        <v>4001597</v>
      </c>
      <c r="F11">
        <v>1739</v>
      </c>
      <c r="G11">
        <v>8</v>
      </c>
      <c r="H11" t="s">
        <v>364</v>
      </c>
      <c r="I11" t="s">
        <v>77</v>
      </c>
      <c r="J11">
        <v>502</v>
      </c>
      <c r="K11" t="s">
        <v>77</v>
      </c>
      <c r="L11" s="18" t="s">
        <v>79</v>
      </c>
      <c r="M11" t="s">
        <v>13</v>
      </c>
      <c r="N11">
        <v>0</v>
      </c>
      <c r="O11">
        <v>740</v>
      </c>
      <c r="P11">
        <v>0</v>
      </c>
      <c r="Q11">
        <v>60</v>
      </c>
      <c r="R11">
        <v>0</v>
      </c>
      <c r="S11">
        <v>82.840999999999994</v>
      </c>
      <c r="T11" s="18">
        <f t="shared" si="0"/>
        <v>1</v>
      </c>
      <c r="U11" s="18">
        <f t="shared" si="1"/>
        <v>1</v>
      </c>
      <c r="V11">
        <v>3</v>
      </c>
      <c r="W11">
        <v>1</v>
      </c>
      <c r="X11" s="18">
        <f t="shared" si="2"/>
        <v>0.25</v>
      </c>
      <c r="Y11">
        <v>20</v>
      </c>
      <c r="Z11">
        <v>20</v>
      </c>
      <c r="AA11" t="s">
        <v>89</v>
      </c>
      <c r="AB11">
        <v>10</v>
      </c>
      <c r="AC11" t="s">
        <v>90</v>
      </c>
      <c r="AD11">
        <v>15</v>
      </c>
      <c r="AE11">
        <v>20</v>
      </c>
      <c r="AF11">
        <v>10</v>
      </c>
      <c r="AG11">
        <v>5</v>
      </c>
      <c r="AH11" s="2">
        <v>60</v>
      </c>
      <c r="AI11" s="2">
        <v>2500</v>
      </c>
      <c r="AJ11" s="2">
        <v>300</v>
      </c>
      <c r="AK11" s="2">
        <v>0</v>
      </c>
      <c r="AL11" s="2">
        <v>0</v>
      </c>
      <c r="AM11" s="2">
        <v>0</v>
      </c>
      <c r="AN11" s="2">
        <v>0</v>
      </c>
      <c r="AO11" s="2">
        <v>0</v>
      </c>
      <c r="AP11" s="2">
        <v>0</v>
      </c>
      <c r="AQ11" s="2">
        <v>0</v>
      </c>
      <c r="AR11" s="2">
        <v>0</v>
      </c>
      <c r="AS11" s="2">
        <v>0</v>
      </c>
      <c r="AT11" s="20">
        <v>1.1499999999999999</v>
      </c>
      <c r="AU11" s="20">
        <v>2.2000000000000002</v>
      </c>
      <c r="AV11" s="20">
        <v>1.8333333333333333</v>
      </c>
      <c r="AW11" s="17">
        <v>0.13149375641970637</v>
      </c>
      <c r="AX11" s="17">
        <v>0.58684759410213938</v>
      </c>
      <c r="AY11" s="17">
        <v>0.38474337424002658</v>
      </c>
      <c r="AZ11" s="17">
        <v>1.6742762068558552</v>
      </c>
      <c r="BA11" s="17">
        <f t="shared" si="3"/>
        <v>2.7773609316177277</v>
      </c>
    </row>
    <row r="12" spans="1:56" x14ac:dyDescent="0.35">
      <c r="A12" t="s">
        <v>494</v>
      </c>
      <c r="B12">
        <v>13</v>
      </c>
      <c r="C12" s="1">
        <v>45491</v>
      </c>
      <c r="D12">
        <v>364002</v>
      </c>
      <c r="E12">
        <v>4001393</v>
      </c>
      <c r="F12">
        <v>1764</v>
      </c>
      <c r="G12">
        <v>40</v>
      </c>
      <c r="H12" t="s">
        <v>397</v>
      </c>
      <c r="I12" t="s">
        <v>75</v>
      </c>
      <c r="J12">
        <v>283</v>
      </c>
      <c r="K12" t="s">
        <v>77</v>
      </c>
      <c r="L12" s="18" t="s">
        <v>79</v>
      </c>
      <c r="M12" t="s">
        <v>56</v>
      </c>
      <c r="N12">
        <v>0</v>
      </c>
      <c r="O12">
        <v>220</v>
      </c>
      <c r="P12">
        <v>0</v>
      </c>
      <c r="Q12">
        <v>20</v>
      </c>
      <c r="R12">
        <v>0</v>
      </c>
      <c r="S12">
        <v>52.344000000000001</v>
      </c>
      <c r="T12" s="18">
        <f t="shared" si="0"/>
        <v>1</v>
      </c>
      <c r="U12" s="18">
        <f t="shared" si="1"/>
        <v>1</v>
      </c>
      <c r="V12">
        <v>3</v>
      </c>
      <c r="W12">
        <v>0</v>
      </c>
      <c r="X12" s="18">
        <f t="shared" si="2"/>
        <v>0</v>
      </c>
      <c r="Y12">
        <v>30</v>
      </c>
      <c r="Z12">
        <v>15</v>
      </c>
      <c r="AA12" t="s">
        <v>89</v>
      </c>
      <c r="AB12">
        <v>5</v>
      </c>
      <c r="AC12" t="s">
        <v>82</v>
      </c>
      <c r="AD12">
        <v>30</v>
      </c>
      <c r="AE12">
        <v>15</v>
      </c>
      <c r="AF12">
        <v>5</v>
      </c>
      <c r="AG12">
        <v>0</v>
      </c>
      <c r="AH12" s="2">
        <v>3080</v>
      </c>
      <c r="AI12" s="2">
        <v>10900</v>
      </c>
      <c r="AJ12" s="2">
        <v>100</v>
      </c>
      <c r="AK12" s="2">
        <v>0</v>
      </c>
      <c r="AL12" s="2">
        <v>0</v>
      </c>
      <c r="AM12" s="2">
        <v>0</v>
      </c>
      <c r="AN12" s="2">
        <v>0</v>
      </c>
      <c r="AO12" s="2">
        <v>0</v>
      </c>
      <c r="AP12" s="2">
        <v>0</v>
      </c>
      <c r="AQ12" s="2">
        <v>0</v>
      </c>
      <c r="AR12" s="2">
        <v>0</v>
      </c>
      <c r="AS12" s="2">
        <v>0</v>
      </c>
      <c r="AT12" s="20">
        <v>2.9583333333333335</v>
      </c>
      <c r="AU12" s="20">
        <v>1.8125</v>
      </c>
      <c r="AV12" s="20">
        <v>22.083333333333336</v>
      </c>
      <c r="AW12" s="17">
        <v>0.42351623918408898</v>
      </c>
      <c r="AX12" s="17">
        <v>1.8376204163276677</v>
      </c>
      <c r="AY12" s="17">
        <v>4.9567392808838413</v>
      </c>
      <c r="AZ12" s="17">
        <v>49.991321222279879</v>
      </c>
      <c r="BA12" s="17">
        <f t="shared" si="3"/>
        <v>57.209197158675479</v>
      </c>
    </row>
    <row r="13" spans="1:56" x14ac:dyDescent="0.35">
      <c r="A13" t="s">
        <v>494</v>
      </c>
      <c r="B13">
        <v>14</v>
      </c>
      <c r="C13" s="1">
        <v>45491</v>
      </c>
      <c r="D13">
        <v>364186</v>
      </c>
      <c r="E13">
        <v>4001403</v>
      </c>
      <c r="F13">
        <v>1730</v>
      </c>
      <c r="G13">
        <v>5</v>
      </c>
      <c r="H13" t="s">
        <v>364</v>
      </c>
      <c r="I13" t="s">
        <v>75</v>
      </c>
      <c r="J13">
        <v>136</v>
      </c>
      <c r="K13" t="s">
        <v>77</v>
      </c>
      <c r="L13" s="18" t="s">
        <v>77</v>
      </c>
      <c r="M13" t="s">
        <v>13</v>
      </c>
      <c r="N13">
        <v>80</v>
      </c>
      <c r="O13">
        <v>180</v>
      </c>
      <c r="P13">
        <v>60</v>
      </c>
      <c r="Q13">
        <v>0</v>
      </c>
      <c r="R13">
        <v>39.630000000000003</v>
      </c>
      <c r="S13">
        <v>19.495999999999999</v>
      </c>
      <c r="T13" s="18">
        <f t="shared" si="0"/>
        <v>0.32973649494300306</v>
      </c>
      <c r="U13" s="18">
        <f t="shared" si="1"/>
        <v>0.69230769230769229</v>
      </c>
      <c r="V13">
        <v>7</v>
      </c>
      <c r="W13">
        <v>1</v>
      </c>
      <c r="X13" s="18">
        <f t="shared" si="2"/>
        <v>0.125</v>
      </c>
      <c r="Y13">
        <v>40</v>
      </c>
      <c r="Z13">
        <v>5</v>
      </c>
      <c r="AA13" t="s">
        <v>82</v>
      </c>
      <c r="AB13">
        <v>20</v>
      </c>
      <c r="AC13" t="s">
        <v>82</v>
      </c>
      <c r="AD13">
        <v>15</v>
      </c>
      <c r="AE13">
        <v>10</v>
      </c>
      <c r="AF13">
        <v>10</v>
      </c>
      <c r="AG13">
        <v>0</v>
      </c>
      <c r="AH13" s="2">
        <v>40</v>
      </c>
      <c r="AI13" s="2">
        <v>0</v>
      </c>
      <c r="AJ13" s="2">
        <v>0</v>
      </c>
      <c r="AK13" s="2">
        <v>0</v>
      </c>
      <c r="AL13" s="2">
        <v>0</v>
      </c>
      <c r="AM13" s="2">
        <v>0</v>
      </c>
      <c r="AN13" s="2">
        <v>0</v>
      </c>
      <c r="AO13" s="2">
        <v>0</v>
      </c>
      <c r="AP13" s="2">
        <v>0</v>
      </c>
      <c r="AQ13" s="2">
        <v>0</v>
      </c>
      <c r="AR13" s="2">
        <v>0</v>
      </c>
      <c r="AS13" s="2">
        <v>0</v>
      </c>
      <c r="AT13" s="20">
        <v>1.7333333333333334</v>
      </c>
      <c r="AU13" s="20">
        <v>1.3</v>
      </c>
      <c r="AV13" s="20">
        <v>3.5</v>
      </c>
      <c r="AW13" s="17">
        <v>0.16845567928975611</v>
      </c>
      <c r="AX13" s="17">
        <v>0.73213676854869236</v>
      </c>
      <c r="AY13" s="17">
        <v>0.95999293025162058</v>
      </c>
      <c r="AZ13" s="17">
        <v>9.4969314245204579</v>
      </c>
      <c r="BA13" s="17">
        <f t="shared" si="3"/>
        <v>11.357516802610526</v>
      </c>
      <c r="BB13" t="s">
        <v>477</v>
      </c>
      <c r="BD13" t="s">
        <v>404</v>
      </c>
    </row>
    <row r="14" spans="1:56" x14ac:dyDescent="0.35">
      <c r="A14" t="s">
        <v>494</v>
      </c>
      <c r="B14">
        <v>15</v>
      </c>
      <c r="C14" s="1">
        <v>45491</v>
      </c>
      <c r="D14">
        <v>364393</v>
      </c>
      <c r="E14">
        <v>4001402</v>
      </c>
      <c r="F14">
        <v>1723</v>
      </c>
      <c r="G14">
        <v>5</v>
      </c>
      <c r="H14" t="s">
        <v>405</v>
      </c>
      <c r="I14" t="s">
        <v>75</v>
      </c>
      <c r="J14">
        <v>174</v>
      </c>
      <c r="K14" t="s">
        <v>75</v>
      </c>
      <c r="L14" s="18" t="s">
        <v>75</v>
      </c>
      <c r="M14" t="s">
        <v>13</v>
      </c>
      <c r="N14">
        <v>160</v>
      </c>
      <c r="O14">
        <v>40</v>
      </c>
      <c r="P14">
        <v>40</v>
      </c>
      <c r="Q14">
        <v>0</v>
      </c>
      <c r="R14">
        <v>83.825000000000003</v>
      </c>
      <c r="S14">
        <v>0.79500000000000004</v>
      </c>
      <c r="T14" s="18">
        <f t="shared" si="0"/>
        <v>9.3949420940675956E-3</v>
      </c>
      <c r="U14" s="18">
        <f t="shared" si="1"/>
        <v>0.2</v>
      </c>
      <c r="V14">
        <v>5</v>
      </c>
      <c r="W14">
        <v>0</v>
      </c>
      <c r="X14" s="18">
        <f t="shared" si="2"/>
        <v>0</v>
      </c>
      <c r="Y14">
        <v>50</v>
      </c>
      <c r="Z14">
        <v>0</v>
      </c>
      <c r="AA14" t="s">
        <v>82</v>
      </c>
      <c r="AB14">
        <v>30</v>
      </c>
      <c r="AC14" t="s">
        <v>90</v>
      </c>
      <c r="AD14">
        <v>10</v>
      </c>
      <c r="AE14">
        <v>5</v>
      </c>
      <c r="AF14">
        <v>5</v>
      </c>
      <c r="AG14">
        <v>0</v>
      </c>
      <c r="AH14" s="2">
        <v>70</v>
      </c>
      <c r="AI14" s="2">
        <v>500</v>
      </c>
      <c r="AJ14" s="2">
        <v>600</v>
      </c>
      <c r="AK14" s="2">
        <v>0</v>
      </c>
      <c r="AL14" s="2">
        <v>0</v>
      </c>
      <c r="AM14" s="2">
        <v>100</v>
      </c>
      <c r="AN14" s="2">
        <v>0</v>
      </c>
      <c r="AO14" s="2">
        <v>0</v>
      </c>
      <c r="AP14" s="2">
        <v>0</v>
      </c>
      <c r="AQ14" s="2">
        <v>0</v>
      </c>
      <c r="AR14" s="2">
        <v>0</v>
      </c>
      <c r="AS14" s="2">
        <v>0</v>
      </c>
      <c r="AT14" s="20">
        <v>3.7166666666666668</v>
      </c>
      <c r="AU14" s="20">
        <v>3.0833333333333335</v>
      </c>
      <c r="AV14" s="20">
        <v>10.083333333333334</v>
      </c>
      <c r="AW14" s="17">
        <v>0.19587869684855364</v>
      </c>
      <c r="AX14" s="17">
        <v>0.7809458864519383</v>
      </c>
      <c r="AY14" s="17">
        <v>0.95999293025162069</v>
      </c>
      <c r="AZ14" s="17">
        <v>24.416259973033945</v>
      </c>
      <c r="BA14" s="17">
        <f t="shared" si="3"/>
        <v>26.353077486586059</v>
      </c>
    </row>
    <row r="15" spans="1:56" x14ac:dyDescent="0.35">
      <c r="A15" t="s">
        <v>494</v>
      </c>
      <c r="B15">
        <v>20</v>
      </c>
      <c r="C15" s="1">
        <v>45492</v>
      </c>
      <c r="D15">
        <v>363805</v>
      </c>
      <c r="E15">
        <v>4001195</v>
      </c>
      <c r="F15">
        <v>1810</v>
      </c>
      <c r="G15">
        <v>32</v>
      </c>
      <c r="H15" t="s">
        <v>402</v>
      </c>
      <c r="I15" t="s">
        <v>79</v>
      </c>
      <c r="J15">
        <v>691</v>
      </c>
      <c r="K15" t="s">
        <v>77</v>
      </c>
      <c r="L15" s="18" t="s">
        <v>79</v>
      </c>
      <c r="M15" t="s">
        <v>13</v>
      </c>
      <c r="N15">
        <v>80</v>
      </c>
      <c r="O15">
        <v>340</v>
      </c>
      <c r="P15">
        <v>0</v>
      </c>
      <c r="Q15">
        <v>0</v>
      </c>
      <c r="R15">
        <v>13.558</v>
      </c>
      <c r="S15">
        <v>15.308</v>
      </c>
      <c r="T15" s="18">
        <f t="shared" si="0"/>
        <v>0.5303124783482297</v>
      </c>
      <c r="U15" s="18">
        <f t="shared" si="1"/>
        <v>0.80952380952380953</v>
      </c>
      <c r="V15">
        <v>2</v>
      </c>
      <c r="W15">
        <v>0</v>
      </c>
      <c r="X15" s="18">
        <f t="shared" si="2"/>
        <v>0</v>
      </c>
      <c r="Y15">
        <v>25</v>
      </c>
      <c r="Z15">
        <v>15</v>
      </c>
      <c r="AA15" t="s">
        <v>82</v>
      </c>
      <c r="AB15">
        <v>5</v>
      </c>
      <c r="AC15" t="s">
        <v>82</v>
      </c>
      <c r="AD15">
        <v>15</v>
      </c>
      <c r="AE15">
        <v>20</v>
      </c>
      <c r="AF15">
        <v>5</v>
      </c>
      <c r="AG15">
        <v>10</v>
      </c>
      <c r="AH15" s="2">
        <v>40</v>
      </c>
      <c r="AI15" s="2">
        <v>800</v>
      </c>
      <c r="AJ15" s="2">
        <v>2200</v>
      </c>
      <c r="AK15" s="2">
        <v>0</v>
      </c>
      <c r="AL15" s="2">
        <v>0</v>
      </c>
      <c r="AM15" s="2">
        <v>0</v>
      </c>
      <c r="AN15" s="2">
        <v>0</v>
      </c>
      <c r="AO15" s="2">
        <v>0</v>
      </c>
      <c r="AP15" s="2">
        <v>0</v>
      </c>
      <c r="AQ15" s="2">
        <v>0</v>
      </c>
      <c r="AR15" s="2">
        <v>0</v>
      </c>
      <c r="AS15" s="2">
        <v>0</v>
      </c>
      <c r="AT15" s="20">
        <v>0.85</v>
      </c>
      <c r="AU15" s="20">
        <v>1.2166666666666666</v>
      </c>
      <c r="AV15" s="20">
        <v>3.3083333333333336</v>
      </c>
      <c r="AW15" s="17">
        <v>9.6541151732538466E-2</v>
      </c>
      <c r="AX15" s="17">
        <v>0.25591655150585713</v>
      </c>
      <c r="AY15" s="17">
        <v>0.20133785713317159</v>
      </c>
      <c r="AZ15" s="17">
        <v>8.6055534627965553</v>
      </c>
      <c r="BA15" s="17">
        <f t="shared" si="3"/>
        <v>9.1593490231681223</v>
      </c>
      <c r="BB15" t="s">
        <v>412</v>
      </c>
    </row>
    <row r="16" spans="1:56" x14ac:dyDescent="0.35">
      <c r="A16" t="s">
        <v>494</v>
      </c>
      <c r="B16">
        <v>21</v>
      </c>
      <c r="C16" s="1">
        <v>45492</v>
      </c>
      <c r="D16">
        <v>364002</v>
      </c>
      <c r="E16">
        <v>4001201</v>
      </c>
      <c r="F16">
        <v>1761</v>
      </c>
      <c r="G16">
        <v>12</v>
      </c>
      <c r="H16" t="s">
        <v>364</v>
      </c>
      <c r="I16" t="s">
        <v>77</v>
      </c>
      <c r="J16">
        <v>358</v>
      </c>
      <c r="K16" t="s">
        <v>77</v>
      </c>
      <c r="L16" s="18" t="s">
        <v>79</v>
      </c>
      <c r="M16" t="s">
        <v>9</v>
      </c>
      <c r="N16">
        <v>20</v>
      </c>
      <c r="O16">
        <v>200</v>
      </c>
      <c r="P16">
        <v>20</v>
      </c>
      <c r="Q16">
        <v>0</v>
      </c>
      <c r="R16">
        <v>21.797999999999998</v>
      </c>
      <c r="S16">
        <v>14.677</v>
      </c>
      <c r="T16" s="18">
        <f t="shared" si="0"/>
        <v>0.40238519533927353</v>
      </c>
      <c r="U16" s="18">
        <f t="shared" si="1"/>
        <v>0.90909090909090906</v>
      </c>
      <c r="V16">
        <v>5</v>
      </c>
      <c r="W16">
        <v>1</v>
      </c>
      <c r="X16" s="18">
        <f t="shared" si="2"/>
        <v>0.16666666666666666</v>
      </c>
      <c r="Y16">
        <v>20</v>
      </c>
      <c r="Z16">
        <v>5</v>
      </c>
      <c r="AA16" t="s">
        <v>89</v>
      </c>
      <c r="AB16">
        <v>35</v>
      </c>
      <c r="AC16" t="s">
        <v>90</v>
      </c>
      <c r="AD16">
        <v>30</v>
      </c>
      <c r="AE16">
        <v>10</v>
      </c>
      <c r="AF16">
        <v>10</v>
      </c>
      <c r="AG16">
        <v>0</v>
      </c>
      <c r="AH16" s="2">
        <v>2280</v>
      </c>
      <c r="AI16" s="2">
        <v>200</v>
      </c>
      <c r="AJ16" s="2">
        <v>11500</v>
      </c>
      <c r="AK16" s="2">
        <v>0</v>
      </c>
      <c r="AL16" s="2">
        <v>0</v>
      </c>
      <c r="AM16" s="2">
        <v>0</v>
      </c>
      <c r="AN16" s="2">
        <v>0</v>
      </c>
      <c r="AO16" s="2">
        <v>0</v>
      </c>
      <c r="AP16" s="2">
        <v>0</v>
      </c>
      <c r="AQ16" s="2">
        <v>0</v>
      </c>
      <c r="AR16" s="2">
        <v>0</v>
      </c>
      <c r="AS16" s="2">
        <v>0</v>
      </c>
      <c r="AT16" s="20">
        <v>3.4416666666666664</v>
      </c>
      <c r="AU16" s="20">
        <v>1.4624999999999999</v>
      </c>
      <c r="AV16" s="20">
        <v>8.1666666666666661</v>
      </c>
      <c r="AW16" s="17">
        <v>0.28176410971991078</v>
      </c>
      <c r="AX16" s="17">
        <v>1.5711345061075845</v>
      </c>
      <c r="AY16" s="17">
        <v>1.7382129031643587</v>
      </c>
      <c r="AZ16" s="17">
        <v>34.517401403345922</v>
      </c>
      <c r="BA16" s="17">
        <f t="shared" si="3"/>
        <v>38.108512922337773</v>
      </c>
    </row>
    <row r="17" spans="1:54" x14ac:dyDescent="0.35">
      <c r="A17" t="s">
        <v>494</v>
      </c>
      <c r="B17">
        <v>22</v>
      </c>
      <c r="C17" s="1">
        <v>45492</v>
      </c>
      <c r="D17">
        <v>364199</v>
      </c>
      <c r="E17">
        <v>4001199</v>
      </c>
      <c r="F17">
        <v>1736</v>
      </c>
      <c r="G17">
        <v>8</v>
      </c>
      <c r="H17" t="s">
        <v>364</v>
      </c>
      <c r="I17" t="s">
        <v>75</v>
      </c>
      <c r="J17">
        <v>184</v>
      </c>
      <c r="K17" t="s">
        <v>77</v>
      </c>
      <c r="L17" s="18" t="s">
        <v>77</v>
      </c>
      <c r="M17" t="s">
        <v>13</v>
      </c>
      <c r="N17">
        <v>100</v>
      </c>
      <c r="O17">
        <v>100</v>
      </c>
      <c r="P17">
        <v>20</v>
      </c>
      <c r="Q17">
        <v>20</v>
      </c>
      <c r="R17">
        <v>29.86</v>
      </c>
      <c r="S17">
        <v>22.210999999999999</v>
      </c>
      <c r="T17" s="18">
        <f t="shared" si="0"/>
        <v>0.42655220756275086</v>
      </c>
      <c r="U17" s="18">
        <f t="shared" si="1"/>
        <v>0.5</v>
      </c>
      <c r="V17">
        <v>5</v>
      </c>
      <c r="W17">
        <v>0</v>
      </c>
      <c r="X17" s="18">
        <f t="shared" si="2"/>
        <v>0</v>
      </c>
      <c r="Y17">
        <v>20</v>
      </c>
      <c r="Z17">
        <v>10</v>
      </c>
      <c r="AA17" t="s">
        <v>89</v>
      </c>
      <c r="AB17">
        <v>50</v>
      </c>
      <c r="AC17" t="s">
        <v>90</v>
      </c>
      <c r="AD17">
        <v>10</v>
      </c>
      <c r="AE17">
        <v>5</v>
      </c>
      <c r="AF17">
        <v>5</v>
      </c>
      <c r="AG17">
        <v>0</v>
      </c>
      <c r="AH17" s="2">
        <v>280</v>
      </c>
      <c r="AI17" s="2">
        <v>0</v>
      </c>
      <c r="AJ17" s="2">
        <v>100</v>
      </c>
      <c r="AK17" s="2">
        <v>0</v>
      </c>
      <c r="AL17" s="2">
        <v>0</v>
      </c>
      <c r="AM17" s="2">
        <v>0</v>
      </c>
      <c r="AN17" s="2">
        <v>0</v>
      </c>
      <c r="AO17" s="2">
        <v>0</v>
      </c>
      <c r="AP17" s="2">
        <v>0</v>
      </c>
      <c r="AQ17" s="2">
        <v>0</v>
      </c>
      <c r="AR17" s="2">
        <v>0</v>
      </c>
      <c r="AS17" s="2">
        <v>0</v>
      </c>
      <c r="AT17" s="20">
        <v>1.6416666666666666</v>
      </c>
      <c r="AU17" s="20">
        <v>1.5750000000000002</v>
      </c>
      <c r="AV17" s="20">
        <v>4.2499999999999991</v>
      </c>
      <c r="AW17" s="17">
        <v>0.32382790760076935</v>
      </c>
      <c r="AX17" s="17">
        <v>0.19561586470071315</v>
      </c>
      <c r="AY17" s="17">
        <v>0.19237168712001329</v>
      </c>
      <c r="AZ17" s="17">
        <v>267.02682073004155</v>
      </c>
      <c r="BA17" s="17">
        <f t="shared" si="3"/>
        <v>267.73863618946302</v>
      </c>
    </row>
    <row r="18" spans="1:54" x14ac:dyDescent="0.35">
      <c r="A18" t="s">
        <v>494</v>
      </c>
      <c r="B18">
        <v>23</v>
      </c>
      <c r="C18" s="1">
        <v>45491</v>
      </c>
      <c r="D18">
        <v>364395</v>
      </c>
      <c r="E18">
        <v>4001201</v>
      </c>
      <c r="F18">
        <v>1750</v>
      </c>
      <c r="G18">
        <v>24</v>
      </c>
      <c r="H18" t="s">
        <v>397</v>
      </c>
      <c r="I18" t="s">
        <v>79</v>
      </c>
      <c r="J18">
        <v>867</v>
      </c>
      <c r="K18" t="s">
        <v>79</v>
      </c>
      <c r="L18" s="18" t="s">
        <v>79</v>
      </c>
      <c r="M18" t="s">
        <v>13</v>
      </c>
      <c r="N18">
        <v>0</v>
      </c>
      <c r="O18">
        <v>200</v>
      </c>
      <c r="P18">
        <v>0</v>
      </c>
      <c r="Q18">
        <v>0</v>
      </c>
      <c r="R18">
        <v>0</v>
      </c>
      <c r="S18">
        <v>17.471</v>
      </c>
      <c r="T18" s="18">
        <f t="shared" si="0"/>
        <v>1</v>
      </c>
      <c r="U18" s="18">
        <f t="shared" si="1"/>
        <v>1</v>
      </c>
      <c r="V18">
        <v>1</v>
      </c>
      <c r="W18">
        <v>0</v>
      </c>
      <c r="X18" s="18">
        <f t="shared" si="2"/>
        <v>0</v>
      </c>
      <c r="Y18">
        <v>5</v>
      </c>
      <c r="Z18">
        <v>25</v>
      </c>
      <c r="AA18" t="s">
        <v>89</v>
      </c>
      <c r="AB18">
        <v>10</v>
      </c>
      <c r="AC18" t="s">
        <v>82</v>
      </c>
      <c r="AD18">
        <v>10</v>
      </c>
      <c r="AE18">
        <v>20</v>
      </c>
      <c r="AF18">
        <v>10</v>
      </c>
      <c r="AG18">
        <v>20</v>
      </c>
      <c r="AH18" s="2">
        <v>40</v>
      </c>
      <c r="AI18" s="2">
        <v>0</v>
      </c>
      <c r="AJ18" s="2">
        <v>0</v>
      </c>
      <c r="AK18" s="2">
        <v>100</v>
      </c>
      <c r="AL18" s="2">
        <v>0</v>
      </c>
      <c r="AM18" s="2">
        <v>0</v>
      </c>
      <c r="AN18" s="2">
        <v>0</v>
      </c>
      <c r="AO18" s="2">
        <v>0</v>
      </c>
      <c r="AP18" s="2">
        <v>0</v>
      </c>
      <c r="AQ18" s="2">
        <v>0</v>
      </c>
      <c r="AR18" s="2">
        <v>0</v>
      </c>
      <c r="AS18" s="2">
        <v>0</v>
      </c>
      <c r="AT18" s="20">
        <v>0.33333333333333331</v>
      </c>
      <c r="AU18" s="20">
        <v>0.7</v>
      </c>
      <c r="AV18" s="20">
        <v>11.25</v>
      </c>
      <c r="AW18" s="17">
        <v>7.8463981814650655E-2</v>
      </c>
      <c r="AX18" s="17">
        <v>0.60159017582985619</v>
      </c>
      <c r="AY18" s="17">
        <v>2.1692482011774215</v>
      </c>
      <c r="AZ18" s="17">
        <v>11.889902061648666</v>
      </c>
      <c r="BA18" s="17">
        <f t="shared" si="3"/>
        <v>14.739204420470594</v>
      </c>
      <c r="BB18" t="s">
        <v>412</v>
      </c>
    </row>
    <row r="19" spans="1:54" x14ac:dyDescent="0.35">
      <c r="A19" t="s">
        <v>494</v>
      </c>
      <c r="B19">
        <v>24</v>
      </c>
      <c r="C19" s="1">
        <v>45491</v>
      </c>
      <c r="D19">
        <v>364200</v>
      </c>
      <c r="E19">
        <v>4001200</v>
      </c>
      <c r="F19">
        <v>1729</v>
      </c>
      <c r="G19">
        <v>3</v>
      </c>
      <c r="H19" t="s">
        <v>405</v>
      </c>
      <c r="I19" t="s">
        <v>77</v>
      </c>
      <c r="J19">
        <v>617</v>
      </c>
      <c r="K19" t="s">
        <v>79</v>
      </c>
      <c r="L19" s="18" t="s">
        <v>79</v>
      </c>
      <c r="M19" t="s">
        <v>13</v>
      </c>
      <c r="N19">
        <v>0</v>
      </c>
      <c r="O19">
        <v>520</v>
      </c>
      <c r="P19">
        <v>0</v>
      </c>
      <c r="Q19">
        <v>20</v>
      </c>
      <c r="R19">
        <v>0</v>
      </c>
      <c r="S19">
        <v>57.4</v>
      </c>
      <c r="T19" s="18">
        <f t="shared" si="0"/>
        <v>1</v>
      </c>
      <c r="U19" s="18">
        <f t="shared" si="1"/>
        <v>1</v>
      </c>
      <c r="V19">
        <v>7</v>
      </c>
      <c r="W19">
        <v>1</v>
      </c>
      <c r="X19" s="18">
        <f t="shared" si="2"/>
        <v>0.125</v>
      </c>
      <c r="Y19">
        <v>30</v>
      </c>
      <c r="Z19">
        <v>10</v>
      </c>
      <c r="AA19" t="s">
        <v>89</v>
      </c>
      <c r="AB19">
        <v>10</v>
      </c>
      <c r="AC19" t="s">
        <v>90</v>
      </c>
      <c r="AD19">
        <v>15</v>
      </c>
      <c r="AE19">
        <v>15</v>
      </c>
      <c r="AF19">
        <v>15</v>
      </c>
      <c r="AG19">
        <v>5</v>
      </c>
      <c r="AH19" s="2">
        <v>620</v>
      </c>
      <c r="AI19" s="2">
        <v>6500</v>
      </c>
      <c r="AJ19" s="2">
        <v>0</v>
      </c>
      <c r="AK19" s="2">
        <v>0</v>
      </c>
      <c r="AL19" s="2">
        <v>0</v>
      </c>
      <c r="AM19" s="2">
        <v>0</v>
      </c>
      <c r="AN19" s="2">
        <v>0</v>
      </c>
      <c r="AO19" s="2">
        <v>0</v>
      </c>
      <c r="AP19" s="2">
        <v>0</v>
      </c>
      <c r="AQ19" s="2">
        <v>0</v>
      </c>
      <c r="AR19" s="2">
        <v>0</v>
      </c>
      <c r="AS19" s="2">
        <v>0</v>
      </c>
      <c r="AT19" s="20">
        <v>2.4749999999999996</v>
      </c>
      <c r="AU19" s="20">
        <v>1.7999999999999998</v>
      </c>
      <c r="AV19" s="20">
        <v>6.5</v>
      </c>
      <c r="AW19" s="17">
        <v>0.2055084383653859</v>
      </c>
      <c r="AX19" s="17">
        <v>1.2192538107548268</v>
      </c>
      <c r="AY19" s="17">
        <v>2.6858343265421571</v>
      </c>
      <c r="AZ19" s="17">
        <v>18.82752965304508</v>
      </c>
      <c r="BA19" s="17">
        <f t="shared" si="3"/>
        <v>22.93812622870745</v>
      </c>
    </row>
    <row r="20" spans="1:54" x14ac:dyDescent="0.35">
      <c r="A20" t="s">
        <v>494</v>
      </c>
      <c r="B20">
        <v>25</v>
      </c>
      <c r="C20" s="1">
        <v>45491</v>
      </c>
      <c r="D20">
        <v>364792</v>
      </c>
      <c r="E20">
        <v>4001198</v>
      </c>
      <c r="F20">
        <v>1712</v>
      </c>
      <c r="G20">
        <v>12</v>
      </c>
      <c r="H20" t="s">
        <v>397</v>
      </c>
      <c r="I20" t="s">
        <v>75</v>
      </c>
      <c r="J20">
        <v>260</v>
      </c>
      <c r="K20" t="s">
        <v>77</v>
      </c>
      <c r="L20" s="18" t="s">
        <v>77</v>
      </c>
      <c r="M20" t="s">
        <v>13</v>
      </c>
      <c r="N20">
        <v>20</v>
      </c>
      <c r="O20">
        <v>460</v>
      </c>
      <c r="P20">
        <v>20</v>
      </c>
      <c r="Q20">
        <v>20</v>
      </c>
      <c r="R20">
        <v>141.655</v>
      </c>
      <c r="S20">
        <v>46.74</v>
      </c>
      <c r="T20" s="18">
        <f t="shared" si="0"/>
        <v>0.24809575625680086</v>
      </c>
      <c r="U20" s="18">
        <f t="shared" si="1"/>
        <v>0.95833333333333337</v>
      </c>
      <c r="V20">
        <v>5</v>
      </c>
      <c r="W20">
        <v>2</v>
      </c>
      <c r="X20" s="18">
        <f t="shared" si="2"/>
        <v>0.2857142857142857</v>
      </c>
      <c r="Y20">
        <v>15</v>
      </c>
      <c r="Z20">
        <v>15</v>
      </c>
      <c r="AA20" t="s">
        <v>89</v>
      </c>
      <c r="AB20">
        <v>40</v>
      </c>
      <c r="AC20" t="s">
        <v>90</v>
      </c>
      <c r="AD20">
        <v>10</v>
      </c>
      <c r="AE20">
        <v>10</v>
      </c>
      <c r="AF20">
        <v>10</v>
      </c>
      <c r="AG20">
        <v>0</v>
      </c>
      <c r="AH20" s="2">
        <v>1260</v>
      </c>
      <c r="AI20" s="2">
        <v>100</v>
      </c>
      <c r="AJ20" s="2">
        <v>0</v>
      </c>
      <c r="AK20" s="2">
        <v>0</v>
      </c>
      <c r="AL20" s="2">
        <v>0</v>
      </c>
      <c r="AM20" s="2">
        <v>0</v>
      </c>
      <c r="AN20" s="2">
        <v>0</v>
      </c>
      <c r="AO20" s="2">
        <v>0</v>
      </c>
      <c r="AP20" s="2">
        <v>0</v>
      </c>
      <c r="AQ20" s="2">
        <v>0</v>
      </c>
      <c r="AR20" s="2">
        <v>0</v>
      </c>
      <c r="AS20" s="2">
        <v>0</v>
      </c>
      <c r="AT20" s="20">
        <v>3.6666666666666665</v>
      </c>
      <c r="AU20" s="20">
        <v>1.6583333333333332</v>
      </c>
      <c r="AV20" s="20">
        <v>3.1249999999999996</v>
      </c>
      <c r="AW20" s="17">
        <v>0.14383762244442999</v>
      </c>
      <c r="AX20" s="17">
        <v>0.4909795331586202</v>
      </c>
      <c r="AY20" s="17">
        <v>2.7038867382556693</v>
      </c>
      <c r="AZ20" s="17">
        <v>6.2476969239029874</v>
      </c>
      <c r="BA20" s="17">
        <f t="shared" si="3"/>
        <v>9.5864008177617066</v>
      </c>
    </row>
    <row r="21" spans="1:54" x14ac:dyDescent="0.35">
      <c r="A21" t="s">
        <v>494</v>
      </c>
      <c r="B21">
        <v>30</v>
      </c>
      <c r="C21" s="1">
        <v>45492</v>
      </c>
      <c r="D21">
        <v>363602</v>
      </c>
      <c r="E21">
        <v>4001002</v>
      </c>
      <c r="F21">
        <v>1829</v>
      </c>
      <c r="G21">
        <v>24</v>
      </c>
      <c r="H21" t="s">
        <v>364</v>
      </c>
      <c r="I21" t="s">
        <v>77</v>
      </c>
      <c r="J21">
        <v>415</v>
      </c>
      <c r="K21" t="s">
        <v>77</v>
      </c>
      <c r="L21" s="18" t="s">
        <v>77</v>
      </c>
      <c r="M21" t="s">
        <v>56</v>
      </c>
      <c r="N21">
        <v>20</v>
      </c>
      <c r="O21">
        <v>460</v>
      </c>
      <c r="P21">
        <v>20</v>
      </c>
      <c r="Q21">
        <v>0</v>
      </c>
      <c r="R21">
        <v>19.916</v>
      </c>
      <c r="S21">
        <v>28.443999999999999</v>
      </c>
      <c r="T21" s="18">
        <f t="shared" si="0"/>
        <v>0.58817204301075265</v>
      </c>
      <c r="U21" s="18">
        <f t="shared" si="1"/>
        <v>0.95833333333333337</v>
      </c>
      <c r="V21">
        <v>1</v>
      </c>
      <c r="W21">
        <v>0</v>
      </c>
      <c r="X21" s="18">
        <f t="shared" si="2"/>
        <v>0</v>
      </c>
      <c r="Y21">
        <v>25</v>
      </c>
      <c r="Z21">
        <v>5</v>
      </c>
      <c r="AA21" t="s">
        <v>89</v>
      </c>
      <c r="AB21">
        <v>5</v>
      </c>
      <c r="AC21" t="s">
        <v>82</v>
      </c>
      <c r="AD21">
        <v>30</v>
      </c>
      <c r="AE21">
        <v>15</v>
      </c>
      <c r="AF21">
        <v>15</v>
      </c>
      <c r="AG21">
        <v>5</v>
      </c>
      <c r="AH21" s="2">
        <v>120</v>
      </c>
      <c r="AI21" s="2">
        <v>200</v>
      </c>
      <c r="AJ21" s="2">
        <v>0</v>
      </c>
      <c r="AK21" s="2">
        <v>0</v>
      </c>
      <c r="AL21" s="2">
        <v>0</v>
      </c>
      <c r="AM21" s="2">
        <v>0</v>
      </c>
      <c r="AN21" s="2">
        <v>0</v>
      </c>
      <c r="AO21" s="2">
        <v>0</v>
      </c>
      <c r="AP21" s="2">
        <v>0</v>
      </c>
      <c r="AQ21" s="2">
        <v>0</v>
      </c>
      <c r="AR21" s="2">
        <v>0</v>
      </c>
      <c r="AS21" s="2">
        <v>0</v>
      </c>
      <c r="AT21" s="20">
        <v>2.4250000000000003</v>
      </c>
      <c r="AU21" s="20">
        <v>1.3374999999999999</v>
      </c>
      <c r="AV21" s="20">
        <v>14.583333333333334</v>
      </c>
      <c r="AW21" s="17">
        <v>0.29373695756253831</v>
      </c>
      <c r="AX21" s="17">
        <v>0.80212023443980818</v>
      </c>
      <c r="AY21" s="17">
        <v>2.1692482011774215</v>
      </c>
      <c r="AZ21" s="17">
        <v>31.563569710586538</v>
      </c>
      <c r="BA21" s="17">
        <f t="shared" si="3"/>
        <v>34.828675103766308</v>
      </c>
    </row>
    <row r="22" spans="1:54" x14ac:dyDescent="0.35">
      <c r="A22" t="s">
        <v>494</v>
      </c>
      <c r="B22">
        <v>32</v>
      </c>
      <c r="C22" s="1">
        <v>45492</v>
      </c>
      <c r="D22">
        <v>363996</v>
      </c>
      <c r="E22">
        <v>4001001</v>
      </c>
      <c r="F22">
        <v>1763</v>
      </c>
      <c r="G22">
        <v>40</v>
      </c>
      <c r="H22" t="s">
        <v>364</v>
      </c>
      <c r="I22" t="s">
        <v>77</v>
      </c>
      <c r="J22">
        <v>365</v>
      </c>
      <c r="K22" t="s">
        <v>75</v>
      </c>
      <c r="L22" s="18" t="s">
        <v>77</v>
      </c>
      <c r="M22" t="s">
        <v>13</v>
      </c>
      <c r="N22">
        <v>120</v>
      </c>
      <c r="O22">
        <v>220</v>
      </c>
      <c r="P22">
        <v>20</v>
      </c>
      <c r="Q22">
        <v>0</v>
      </c>
      <c r="R22">
        <v>23.544</v>
      </c>
      <c r="S22">
        <v>28.433</v>
      </c>
      <c r="T22" s="18">
        <f t="shared" si="0"/>
        <v>0.5470304172999596</v>
      </c>
      <c r="U22" s="18">
        <f t="shared" si="1"/>
        <v>0.6470588235294118</v>
      </c>
      <c r="V22">
        <v>4</v>
      </c>
      <c r="W22">
        <v>0</v>
      </c>
      <c r="X22" s="18">
        <f t="shared" si="2"/>
        <v>0</v>
      </c>
      <c r="Y22">
        <v>40</v>
      </c>
      <c r="Z22">
        <v>15</v>
      </c>
      <c r="AA22" t="s">
        <v>82</v>
      </c>
      <c r="AB22">
        <v>5</v>
      </c>
      <c r="AC22" t="s">
        <v>82</v>
      </c>
      <c r="AD22">
        <v>10</v>
      </c>
      <c r="AE22">
        <v>15</v>
      </c>
      <c r="AF22">
        <v>10</v>
      </c>
      <c r="AG22">
        <v>5</v>
      </c>
      <c r="AH22" s="2">
        <v>120</v>
      </c>
      <c r="AI22" s="2">
        <v>100</v>
      </c>
      <c r="AJ22" s="2">
        <v>0</v>
      </c>
      <c r="AK22" s="2">
        <v>0</v>
      </c>
      <c r="AL22" s="2">
        <v>0</v>
      </c>
      <c r="AM22" s="2">
        <v>0</v>
      </c>
      <c r="AN22" s="2">
        <v>0</v>
      </c>
      <c r="AO22" s="2">
        <v>0</v>
      </c>
      <c r="AP22" s="2">
        <v>0</v>
      </c>
      <c r="AQ22" s="2">
        <v>0</v>
      </c>
      <c r="AR22" s="2">
        <v>0</v>
      </c>
      <c r="AS22" s="2">
        <v>0</v>
      </c>
      <c r="AT22" s="20">
        <v>2</v>
      </c>
      <c r="AU22" s="20">
        <v>2.2708333333333335</v>
      </c>
      <c r="AV22" s="20">
        <v>15.083333333333334</v>
      </c>
      <c r="AW22" s="17">
        <v>0.42562328515017889</v>
      </c>
      <c r="AX22" s="17">
        <v>1.9426272972606768</v>
      </c>
      <c r="AY22" s="17">
        <v>1.6522464269612804</v>
      </c>
      <c r="AZ22" s="17">
        <v>9.7250552875935625</v>
      </c>
      <c r="BA22" s="17">
        <f t="shared" si="3"/>
        <v>13.745552296965698</v>
      </c>
    </row>
    <row r="23" spans="1:54" x14ac:dyDescent="0.35">
      <c r="A23" t="s">
        <v>494</v>
      </c>
      <c r="B23">
        <v>47</v>
      </c>
      <c r="C23" s="1">
        <v>45494</v>
      </c>
      <c r="D23">
        <v>364600</v>
      </c>
      <c r="E23">
        <v>4000802</v>
      </c>
      <c r="F23">
        <v>1761</v>
      </c>
      <c r="G23">
        <v>18</v>
      </c>
      <c r="H23" t="s">
        <v>403</v>
      </c>
      <c r="I23" t="s">
        <v>532</v>
      </c>
      <c r="J23">
        <v>1051</v>
      </c>
      <c r="K23" t="s">
        <v>79</v>
      </c>
      <c r="L23" s="18" t="s">
        <v>79</v>
      </c>
      <c r="M23" t="s">
        <v>154</v>
      </c>
      <c r="N23">
        <v>0</v>
      </c>
      <c r="O23">
        <v>140</v>
      </c>
      <c r="P23">
        <v>0</v>
      </c>
      <c r="Q23">
        <v>20</v>
      </c>
      <c r="R23">
        <v>0</v>
      </c>
      <c r="S23">
        <v>17.353000000000002</v>
      </c>
      <c r="T23" s="18">
        <f t="shared" si="0"/>
        <v>1</v>
      </c>
      <c r="U23" s="18">
        <f t="shared" si="1"/>
        <v>1</v>
      </c>
      <c r="V23">
        <v>0</v>
      </c>
      <c r="W23">
        <v>3</v>
      </c>
      <c r="X23" s="18">
        <f t="shared" si="2"/>
        <v>1</v>
      </c>
      <c r="Y23">
        <v>15</v>
      </c>
      <c r="Z23">
        <v>35</v>
      </c>
      <c r="AA23" t="s">
        <v>82</v>
      </c>
      <c r="AB23">
        <v>15</v>
      </c>
      <c r="AC23" t="s">
        <v>82</v>
      </c>
      <c r="AD23">
        <v>15</v>
      </c>
      <c r="AE23">
        <v>10</v>
      </c>
      <c r="AF23">
        <v>10</v>
      </c>
      <c r="AG23">
        <v>0</v>
      </c>
      <c r="AH23" s="2">
        <v>380</v>
      </c>
      <c r="AI23" s="2">
        <v>0</v>
      </c>
      <c r="AJ23" s="2">
        <v>0</v>
      </c>
      <c r="AK23" s="2">
        <v>0</v>
      </c>
      <c r="AL23" s="2">
        <v>0</v>
      </c>
      <c r="AM23" s="2">
        <v>0</v>
      </c>
      <c r="AN23" s="2">
        <v>0</v>
      </c>
      <c r="AO23" s="2">
        <v>0</v>
      </c>
      <c r="AP23" s="2">
        <v>0</v>
      </c>
      <c r="AQ23" s="2">
        <v>0</v>
      </c>
      <c r="AR23" s="2">
        <v>0</v>
      </c>
      <c r="AS23" s="2">
        <v>0</v>
      </c>
      <c r="AT23" s="20">
        <v>0.35416666666666663</v>
      </c>
      <c r="AU23" s="20">
        <v>4.1666666666666664E-2</v>
      </c>
      <c r="AV23" s="20">
        <v>1.5416666666666667</v>
      </c>
      <c r="AW23" s="17">
        <v>4.9694579721172472E-2</v>
      </c>
      <c r="AX23" s="17">
        <v>0.39625317338325061</v>
      </c>
      <c r="AY23" s="17">
        <v>0.58452231065477456</v>
      </c>
      <c r="AZ23" s="17">
        <v>20.068271786617782</v>
      </c>
      <c r="BA23" s="17">
        <f t="shared" si="3"/>
        <v>21.098741850376978</v>
      </c>
    </row>
    <row r="24" spans="1:54" x14ac:dyDescent="0.35">
      <c r="A24" t="s">
        <v>494</v>
      </c>
      <c r="B24">
        <v>48</v>
      </c>
      <c r="C24" s="1">
        <v>45494</v>
      </c>
      <c r="D24">
        <v>364803</v>
      </c>
      <c r="E24">
        <v>4000793</v>
      </c>
      <c r="F24">
        <v>1754</v>
      </c>
      <c r="G24">
        <v>8</v>
      </c>
      <c r="H24" t="s">
        <v>397</v>
      </c>
      <c r="I24" t="s">
        <v>79</v>
      </c>
      <c r="J24">
        <v>894</v>
      </c>
      <c r="K24" t="s">
        <v>79</v>
      </c>
      <c r="L24" s="18" t="s">
        <v>79</v>
      </c>
      <c r="M24" t="s">
        <v>13</v>
      </c>
      <c r="N24">
        <v>0</v>
      </c>
      <c r="O24">
        <v>380</v>
      </c>
      <c r="P24">
        <v>0</v>
      </c>
      <c r="Q24">
        <v>60</v>
      </c>
      <c r="R24">
        <v>0</v>
      </c>
      <c r="S24">
        <v>518.09500000000003</v>
      </c>
      <c r="T24" s="18">
        <f t="shared" si="0"/>
        <v>1</v>
      </c>
      <c r="U24" s="18">
        <f t="shared" si="1"/>
        <v>1</v>
      </c>
      <c r="V24">
        <v>3</v>
      </c>
      <c r="W24">
        <v>7</v>
      </c>
      <c r="X24" s="18">
        <f t="shared" si="2"/>
        <v>0.7</v>
      </c>
      <c r="Y24">
        <v>50</v>
      </c>
      <c r="Z24">
        <v>15</v>
      </c>
      <c r="AA24" t="s">
        <v>89</v>
      </c>
      <c r="AB24">
        <v>10</v>
      </c>
      <c r="AC24" t="s">
        <v>82</v>
      </c>
      <c r="AD24">
        <v>10</v>
      </c>
      <c r="AE24">
        <v>5</v>
      </c>
      <c r="AF24">
        <v>10</v>
      </c>
      <c r="AG24">
        <v>0</v>
      </c>
      <c r="AH24" s="2">
        <v>5660</v>
      </c>
      <c r="AI24" s="2">
        <v>0</v>
      </c>
      <c r="AJ24" s="2">
        <v>0</v>
      </c>
      <c r="AK24" s="2">
        <v>0</v>
      </c>
      <c r="AL24" s="2">
        <v>0</v>
      </c>
      <c r="AM24" s="2">
        <v>0</v>
      </c>
      <c r="AN24" s="2">
        <v>0</v>
      </c>
      <c r="AO24" s="2">
        <v>0</v>
      </c>
      <c r="AP24" s="2">
        <v>0</v>
      </c>
      <c r="AQ24" s="2">
        <v>0</v>
      </c>
      <c r="AR24" s="2">
        <v>0</v>
      </c>
      <c r="AS24" s="2">
        <v>0</v>
      </c>
      <c r="AT24" s="20">
        <v>1.5833333333333333</v>
      </c>
      <c r="AU24" s="20">
        <v>0.23333333333333334</v>
      </c>
      <c r="AV24" s="20">
        <v>5.7500000000000009</v>
      </c>
      <c r="AW24" s="17">
        <v>0.12560597628151055</v>
      </c>
      <c r="AX24" s="17">
        <v>0.63575156027731783</v>
      </c>
      <c r="AY24" s="17">
        <v>3.270318681040226</v>
      </c>
      <c r="AZ24" s="17">
        <v>5.731693895998978</v>
      </c>
      <c r="BA24" s="17">
        <f t="shared" si="3"/>
        <v>9.7633701135980324</v>
      </c>
    </row>
    <row r="25" spans="1:54" x14ac:dyDescent="0.35">
      <c r="A25" t="s">
        <v>494</v>
      </c>
      <c r="B25">
        <v>49</v>
      </c>
      <c r="C25" s="1">
        <v>45494</v>
      </c>
      <c r="D25">
        <v>364996</v>
      </c>
      <c r="E25">
        <v>4000798</v>
      </c>
      <c r="F25">
        <v>1755</v>
      </c>
      <c r="G25">
        <v>11</v>
      </c>
      <c r="H25" t="s">
        <v>364</v>
      </c>
      <c r="I25" t="s">
        <v>77</v>
      </c>
      <c r="J25">
        <v>548</v>
      </c>
      <c r="K25" t="s">
        <v>79</v>
      </c>
      <c r="L25" s="18" t="s">
        <v>79</v>
      </c>
      <c r="M25" t="s">
        <v>154</v>
      </c>
      <c r="N25">
        <v>0</v>
      </c>
      <c r="O25">
        <v>700</v>
      </c>
      <c r="P25">
        <v>0</v>
      </c>
      <c r="Q25">
        <v>0</v>
      </c>
      <c r="R25">
        <v>0</v>
      </c>
      <c r="S25">
        <v>36.658999999999999</v>
      </c>
      <c r="T25" s="18">
        <f t="shared" si="0"/>
        <v>1</v>
      </c>
      <c r="U25" s="18">
        <f t="shared" si="1"/>
        <v>1</v>
      </c>
      <c r="V25">
        <v>0</v>
      </c>
      <c r="W25">
        <v>4</v>
      </c>
      <c r="X25" s="18">
        <f t="shared" si="2"/>
        <v>1</v>
      </c>
      <c r="Y25">
        <v>15</v>
      </c>
      <c r="Z25">
        <v>20</v>
      </c>
      <c r="AA25" t="s">
        <v>89</v>
      </c>
      <c r="AB25">
        <v>15</v>
      </c>
      <c r="AC25" t="s">
        <v>82</v>
      </c>
      <c r="AD25">
        <v>15</v>
      </c>
      <c r="AE25">
        <v>20</v>
      </c>
      <c r="AF25">
        <v>15</v>
      </c>
      <c r="AG25">
        <v>0</v>
      </c>
      <c r="AH25" s="2">
        <v>2120</v>
      </c>
      <c r="AI25" s="2">
        <v>1200</v>
      </c>
      <c r="AJ25" s="2">
        <v>1400</v>
      </c>
      <c r="AK25" s="2">
        <v>0</v>
      </c>
      <c r="AL25" s="2">
        <v>200</v>
      </c>
      <c r="AM25" s="2">
        <v>0</v>
      </c>
      <c r="AN25" s="2">
        <v>0</v>
      </c>
      <c r="AO25" s="2">
        <v>0</v>
      </c>
      <c r="AP25" s="2">
        <v>0</v>
      </c>
      <c r="AQ25" s="2">
        <v>0</v>
      </c>
      <c r="AR25" s="2">
        <v>0</v>
      </c>
      <c r="AS25" s="2">
        <v>0</v>
      </c>
      <c r="AT25" s="20">
        <v>1.3333333333333335</v>
      </c>
      <c r="AU25" s="20">
        <v>0.10833333333333332</v>
      </c>
      <c r="AV25" s="20">
        <v>2.5416666666666665</v>
      </c>
      <c r="AW25" s="17">
        <v>0.19878247866834342</v>
      </c>
      <c r="AX25" s="17">
        <v>0.5394648666344265</v>
      </c>
      <c r="AY25" s="17">
        <v>1.9291569069487695</v>
      </c>
      <c r="AZ25" s="17">
        <v>4.4396199670332637</v>
      </c>
      <c r="BA25" s="17">
        <f t="shared" si="3"/>
        <v>7.1070242192848028</v>
      </c>
    </row>
    <row r="26" spans="1:54" x14ac:dyDescent="0.35">
      <c r="A26" t="s">
        <v>494</v>
      </c>
      <c r="B26">
        <v>50</v>
      </c>
      <c r="C26" s="1">
        <v>45495</v>
      </c>
      <c r="D26">
        <v>365199</v>
      </c>
      <c r="E26">
        <v>4000796</v>
      </c>
      <c r="F26">
        <v>1738</v>
      </c>
      <c r="G26">
        <v>5</v>
      </c>
      <c r="H26" t="s">
        <v>364</v>
      </c>
      <c r="I26" t="s">
        <v>532</v>
      </c>
      <c r="J26">
        <v>1178</v>
      </c>
      <c r="K26" t="s">
        <v>79</v>
      </c>
      <c r="L26" s="18" t="s">
        <v>79</v>
      </c>
      <c r="M26" t="s">
        <v>154</v>
      </c>
      <c r="N26">
        <v>0</v>
      </c>
      <c r="O26">
        <v>640</v>
      </c>
      <c r="P26">
        <v>0</v>
      </c>
      <c r="Q26">
        <v>0</v>
      </c>
      <c r="R26">
        <v>0</v>
      </c>
      <c r="S26">
        <v>20.690999999999999</v>
      </c>
      <c r="T26" s="18">
        <f t="shared" si="0"/>
        <v>1</v>
      </c>
      <c r="U26" s="18">
        <f t="shared" si="1"/>
        <v>1</v>
      </c>
      <c r="V26">
        <v>0</v>
      </c>
      <c r="W26">
        <v>1</v>
      </c>
      <c r="X26" s="18">
        <f t="shared" si="2"/>
        <v>1</v>
      </c>
      <c r="Y26">
        <v>10</v>
      </c>
      <c r="Z26">
        <v>20</v>
      </c>
      <c r="AA26" t="s">
        <v>96</v>
      </c>
      <c r="AB26">
        <v>40</v>
      </c>
      <c r="AC26" t="s">
        <v>82</v>
      </c>
      <c r="AD26">
        <v>10</v>
      </c>
      <c r="AE26">
        <v>10</v>
      </c>
      <c r="AF26">
        <v>10</v>
      </c>
      <c r="AG26">
        <v>0</v>
      </c>
      <c r="AH26" s="2">
        <v>220</v>
      </c>
      <c r="AI26" s="2">
        <v>0</v>
      </c>
      <c r="AJ26" s="2">
        <v>0</v>
      </c>
      <c r="AK26" s="2">
        <v>0</v>
      </c>
      <c r="AL26" s="2">
        <v>0</v>
      </c>
      <c r="AM26" s="2">
        <v>0</v>
      </c>
      <c r="AN26" s="2">
        <v>0</v>
      </c>
      <c r="AO26" s="2">
        <v>0</v>
      </c>
      <c r="AP26" s="2">
        <v>0</v>
      </c>
      <c r="AQ26" s="2">
        <v>0</v>
      </c>
      <c r="AR26" s="2">
        <v>0</v>
      </c>
      <c r="AS26" s="2">
        <v>0</v>
      </c>
      <c r="AT26" s="20">
        <v>0.25</v>
      </c>
      <c r="AU26" s="20">
        <v>0.19166666666666665</v>
      </c>
      <c r="AV26" s="20">
        <v>0.75</v>
      </c>
      <c r="AW26" s="17">
        <v>8.0310265707906989E-2</v>
      </c>
      <c r="AX26" s="17">
        <v>0.2440455895162307</v>
      </c>
      <c r="AY26" s="17">
        <v>0.57599575815097237</v>
      </c>
      <c r="AZ26" s="17">
        <v>0</v>
      </c>
      <c r="BA26" s="17">
        <f t="shared" si="3"/>
        <v>0.90035161337511005</v>
      </c>
    </row>
    <row r="27" spans="1:54" x14ac:dyDescent="0.35">
      <c r="A27" t="s">
        <v>494</v>
      </c>
      <c r="B27">
        <v>51</v>
      </c>
      <c r="C27" s="1">
        <v>45494</v>
      </c>
      <c r="D27">
        <v>365376</v>
      </c>
      <c r="E27">
        <v>4000796</v>
      </c>
      <c r="F27">
        <v>1729</v>
      </c>
      <c r="G27">
        <v>12</v>
      </c>
      <c r="H27" t="s">
        <v>364</v>
      </c>
      <c r="I27" t="s">
        <v>532</v>
      </c>
      <c r="J27">
        <v>1001</v>
      </c>
      <c r="K27" t="s">
        <v>79</v>
      </c>
      <c r="L27" s="18" t="s">
        <v>79</v>
      </c>
      <c r="M27" t="s">
        <v>154</v>
      </c>
      <c r="N27">
        <v>0</v>
      </c>
      <c r="O27">
        <v>200</v>
      </c>
      <c r="P27">
        <v>0</v>
      </c>
      <c r="Q27">
        <v>0</v>
      </c>
      <c r="R27">
        <v>0</v>
      </c>
      <c r="S27">
        <v>10.114000000000001</v>
      </c>
      <c r="T27" s="18">
        <f t="shared" si="0"/>
        <v>1</v>
      </c>
      <c r="U27" s="18">
        <f t="shared" si="1"/>
        <v>1</v>
      </c>
      <c r="V27">
        <v>0</v>
      </c>
      <c r="W27">
        <v>1</v>
      </c>
      <c r="X27" s="18">
        <f t="shared" si="2"/>
        <v>1</v>
      </c>
      <c r="Y27">
        <v>10</v>
      </c>
      <c r="Z27">
        <v>40</v>
      </c>
      <c r="AA27" t="s">
        <v>96</v>
      </c>
      <c r="AB27">
        <v>10</v>
      </c>
      <c r="AC27" t="s">
        <v>82</v>
      </c>
      <c r="AD27">
        <v>10</v>
      </c>
      <c r="AE27">
        <v>20</v>
      </c>
      <c r="AF27">
        <v>10</v>
      </c>
      <c r="AG27">
        <v>0</v>
      </c>
      <c r="AH27" s="2">
        <v>0</v>
      </c>
      <c r="AI27" s="2">
        <v>100</v>
      </c>
      <c r="AJ27" s="2">
        <v>0</v>
      </c>
      <c r="AK27" s="2">
        <v>0</v>
      </c>
      <c r="AL27" s="2">
        <v>0</v>
      </c>
      <c r="AM27" s="2">
        <v>0</v>
      </c>
      <c r="AN27" s="2">
        <v>0</v>
      </c>
      <c r="AO27" s="2">
        <v>0</v>
      </c>
      <c r="AP27" s="2">
        <v>0</v>
      </c>
      <c r="AQ27" s="2">
        <v>0</v>
      </c>
      <c r="AR27" s="2">
        <v>0</v>
      </c>
      <c r="AS27" s="2">
        <v>0</v>
      </c>
      <c r="AT27" s="20">
        <v>0.42499999999999993</v>
      </c>
      <c r="AU27" s="20">
        <v>5.8333333333333327E-2</v>
      </c>
      <c r="AV27" s="20">
        <v>7.083333333333333</v>
      </c>
      <c r="AW27" s="17">
        <v>1.3792648727548082E-2</v>
      </c>
      <c r="AX27" s="17">
        <v>0.44188157984275822</v>
      </c>
      <c r="AY27" s="17">
        <v>1.3519433691278346</v>
      </c>
      <c r="AZ27" s="17">
        <v>8.7483897875209191</v>
      </c>
      <c r="BA27" s="17">
        <f t="shared" si="3"/>
        <v>10.556007385219059</v>
      </c>
      <c r="BB27" t="s">
        <v>480</v>
      </c>
    </row>
    <row r="28" spans="1:54" x14ac:dyDescent="0.35">
      <c r="A28" t="s">
        <v>494</v>
      </c>
      <c r="B28">
        <v>61</v>
      </c>
      <c r="C28" s="1">
        <v>45494</v>
      </c>
      <c r="D28">
        <v>365199</v>
      </c>
      <c r="E28">
        <v>4000599</v>
      </c>
      <c r="F28">
        <v>1738</v>
      </c>
      <c r="G28">
        <v>5</v>
      </c>
      <c r="H28" t="s">
        <v>364</v>
      </c>
      <c r="I28" t="s">
        <v>532</v>
      </c>
      <c r="J28">
        <v>1183</v>
      </c>
      <c r="K28" t="s">
        <v>79</v>
      </c>
      <c r="L28" s="18" t="s">
        <v>79</v>
      </c>
      <c r="M28" t="s">
        <v>154</v>
      </c>
      <c r="N28">
        <v>0</v>
      </c>
      <c r="O28">
        <v>420</v>
      </c>
      <c r="P28">
        <v>0</v>
      </c>
      <c r="Q28">
        <v>20</v>
      </c>
      <c r="R28">
        <v>0</v>
      </c>
      <c r="S28">
        <v>40.188000000000002</v>
      </c>
      <c r="T28" s="18">
        <f t="shared" si="0"/>
        <v>1</v>
      </c>
      <c r="U28" s="18">
        <f t="shared" si="1"/>
        <v>1</v>
      </c>
      <c r="V28">
        <v>0</v>
      </c>
      <c r="W28">
        <v>4</v>
      </c>
      <c r="X28" s="18">
        <f t="shared" si="2"/>
        <v>1</v>
      </c>
      <c r="Y28">
        <v>30</v>
      </c>
      <c r="Z28">
        <v>35</v>
      </c>
      <c r="AA28" t="s">
        <v>82</v>
      </c>
      <c r="AB28">
        <v>10</v>
      </c>
      <c r="AC28" t="s">
        <v>82</v>
      </c>
      <c r="AD28">
        <v>10</v>
      </c>
      <c r="AE28">
        <v>10</v>
      </c>
      <c r="AF28">
        <v>5</v>
      </c>
      <c r="AG28">
        <v>0</v>
      </c>
      <c r="AH28" s="2">
        <v>40</v>
      </c>
      <c r="AI28" s="2">
        <v>0</v>
      </c>
      <c r="AJ28" s="2">
        <v>0</v>
      </c>
      <c r="AK28" s="2">
        <v>0</v>
      </c>
      <c r="AL28" s="2">
        <v>100</v>
      </c>
      <c r="AM28" s="2">
        <v>0</v>
      </c>
      <c r="AN28" s="2">
        <v>0</v>
      </c>
      <c r="AO28" s="2">
        <v>0</v>
      </c>
      <c r="AP28" s="2">
        <v>0</v>
      </c>
      <c r="AQ28" s="2">
        <v>0</v>
      </c>
      <c r="AR28" s="2">
        <v>0</v>
      </c>
      <c r="AS28" s="2">
        <v>0</v>
      </c>
      <c r="AT28" s="20">
        <v>0.70833333333333326</v>
      </c>
      <c r="AU28" s="20">
        <v>6.6666666666666666E-2</v>
      </c>
      <c r="AV28" s="20">
        <v>0.83333333333333326</v>
      </c>
      <c r="AW28" s="17">
        <v>4.8969674212138409E-2</v>
      </c>
      <c r="AX28" s="17">
        <v>0.19523647161298463</v>
      </c>
      <c r="AY28" s="17">
        <v>0.19199858605032413</v>
      </c>
      <c r="AZ28" s="17">
        <v>2.8917159044249465</v>
      </c>
      <c r="BA28" s="17">
        <f t="shared" si="3"/>
        <v>3.3279206363003935</v>
      </c>
      <c r="BB28" t="s">
        <v>479</v>
      </c>
    </row>
    <row r="29" spans="1:54" x14ac:dyDescent="0.35">
      <c r="A29" t="s">
        <v>494</v>
      </c>
      <c r="B29">
        <v>62</v>
      </c>
      <c r="C29" s="1">
        <v>45494</v>
      </c>
      <c r="D29">
        <v>365198</v>
      </c>
      <c r="E29">
        <v>4000400</v>
      </c>
      <c r="F29">
        <v>1732</v>
      </c>
      <c r="G29">
        <v>5</v>
      </c>
      <c r="H29" t="s">
        <v>405</v>
      </c>
      <c r="I29" t="s">
        <v>532</v>
      </c>
      <c r="J29">
        <v>1122</v>
      </c>
      <c r="K29" t="s">
        <v>79</v>
      </c>
      <c r="L29" s="18" t="s">
        <v>79</v>
      </c>
      <c r="M29" t="s">
        <v>13</v>
      </c>
      <c r="N29">
        <v>0</v>
      </c>
      <c r="O29">
        <v>680</v>
      </c>
      <c r="P29">
        <v>0</v>
      </c>
      <c r="Q29">
        <v>20</v>
      </c>
      <c r="R29">
        <v>0</v>
      </c>
      <c r="S29">
        <v>63.08</v>
      </c>
      <c r="T29" s="18">
        <f t="shared" si="0"/>
        <v>1</v>
      </c>
      <c r="U29" s="18">
        <f t="shared" si="1"/>
        <v>1</v>
      </c>
      <c r="V29">
        <v>0</v>
      </c>
      <c r="W29">
        <v>3</v>
      </c>
      <c r="X29" s="18">
        <f t="shared" si="2"/>
        <v>1</v>
      </c>
      <c r="Y29">
        <v>20</v>
      </c>
      <c r="Z29">
        <v>20</v>
      </c>
      <c r="AA29" t="s">
        <v>82</v>
      </c>
      <c r="AB29">
        <v>10</v>
      </c>
      <c r="AC29" t="s">
        <v>82</v>
      </c>
      <c r="AD29">
        <v>15</v>
      </c>
      <c r="AE29">
        <v>15</v>
      </c>
      <c r="AF29">
        <v>10</v>
      </c>
      <c r="AG29">
        <v>10</v>
      </c>
      <c r="AH29" s="2">
        <v>0</v>
      </c>
      <c r="AI29" s="2">
        <v>0</v>
      </c>
      <c r="AJ29" s="2">
        <v>0</v>
      </c>
      <c r="AK29" s="2">
        <v>0</v>
      </c>
      <c r="AL29" s="2">
        <v>40</v>
      </c>
      <c r="AM29" s="2">
        <v>0</v>
      </c>
      <c r="AN29" s="2">
        <v>0</v>
      </c>
      <c r="AO29" s="2">
        <v>0</v>
      </c>
      <c r="AP29" s="2">
        <v>0</v>
      </c>
      <c r="AQ29" s="2">
        <v>0</v>
      </c>
      <c r="AR29" s="2">
        <v>0</v>
      </c>
      <c r="AS29" s="2">
        <v>0</v>
      </c>
      <c r="AT29" s="20">
        <v>0.80833333333333335</v>
      </c>
      <c r="AU29" s="20">
        <v>0</v>
      </c>
      <c r="AV29" s="20">
        <v>0.77499999999999991</v>
      </c>
      <c r="AW29" s="17">
        <v>2.546423059031197E-2</v>
      </c>
      <c r="AX29" s="17">
        <v>0.29285470741947683</v>
      </c>
      <c r="AY29" s="17">
        <v>0.38399717210064827</v>
      </c>
      <c r="AZ29" s="17">
        <v>0.64706584661202871</v>
      </c>
      <c r="BA29" s="17">
        <f t="shared" si="3"/>
        <v>1.3493819567224659</v>
      </c>
    </row>
    <row r="30" spans="1:54" x14ac:dyDescent="0.35">
      <c r="A30" t="s">
        <v>494</v>
      </c>
      <c r="B30">
        <v>66</v>
      </c>
      <c r="C30" s="1">
        <v>45493</v>
      </c>
      <c r="D30">
        <v>365603</v>
      </c>
      <c r="E30">
        <v>4000204</v>
      </c>
      <c r="F30">
        <v>1747</v>
      </c>
      <c r="G30">
        <v>28</v>
      </c>
      <c r="H30" t="s">
        <v>405</v>
      </c>
      <c r="I30" t="s">
        <v>532</v>
      </c>
      <c r="J30">
        <v>1133</v>
      </c>
      <c r="K30" t="s">
        <v>79</v>
      </c>
      <c r="L30" s="18" t="s">
        <v>79</v>
      </c>
      <c r="M30" t="s">
        <v>11</v>
      </c>
      <c r="N30">
        <v>0</v>
      </c>
      <c r="O30">
        <v>380</v>
      </c>
      <c r="P30">
        <v>0</v>
      </c>
      <c r="Q30">
        <v>0</v>
      </c>
      <c r="R30">
        <v>0</v>
      </c>
      <c r="S30">
        <v>23.033999999999999</v>
      </c>
      <c r="T30" s="18">
        <f t="shared" si="0"/>
        <v>1</v>
      </c>
      <c r="U30" s="18">
        <f t="shared" si="1"/>
        <v>1</v>
      </c>
      <c r="V30">
        <v>0</v>
      </c>
      <c r="W30">
        <v>2</v>
      </c>
      <c r="X30" s="18">
        <f t="shared" si="2"/>
        <v>1</v>
      </c>
      <c r="Y30">
        <v>10</v>
      </c>
      <c r="Z30">
        <v>50</v>
      </c>
      <c r="AA30" t="s">
        <v>96</v>
      </c>
      <c r="AB30">
        <v>15</v>
      </c>
      <c r="AC30" t="s">
        <v>82</v>
      </c>
      <c r="AD30">
        <v>15</v>
      </c>
      <c r="AE30">
        <v>5</v>
      </c>
      <c r="AF30">
        <v>5</v>
      </c>
      <c r="AG30">
        <v>0</v>
      </c>
      <c r="AH30" s="2">
        <v>40</v>
      </c>
      <c r="AI30" s="2">
        <v>0</v>
      </c>
      <c r="AJ30" s="2">
        <v>0</v>
      </c>
      <c r="AK30" s="2">
        <v>0</v>
      </c>
      <c r="AL30" s="2">
        <v>200</v>
      </c>
      <c r="AM30" s="2">
        <v>0</v>
      </c>
      <c r="AN30" s="2">
        <v>0</v>
      </c>
      <c r="AO30" s="2">
        <v>0</v>
      </c>
      <c r="AP30" s="2">
        <v>0</v>
      </c>
      <c r="AQ30" s="2">
        <v>0</v>
      </c>
      <c r="AR30" s="2">
        <v>0</v>
      </c>
      <c r="AS30" s="2">
        <v>0</v>
      </c>
      <c r="AT30" s="20">
        <v>0.41666666666666669</v>
      </c>
      <c r="AU30" s="20">
        <v>0.125</v>
      </c>
      <c r="AV30" s="20">
        <v>1.1666666666666667</v>
      </c>
      <c r="AW30" s="17">
        <v>2.8442187210760493E-2</v>
      </c>
      <c r="AX30" s="17">
        <v>0.30373858004933924</v>
      </c>
      <c r="AY30" s="17">
        <v>0.39826833184466542</v>
      </c>
      <c r="AZ30" s="17">
        <v>1.2743270660740258</v>
      </c>
      <c r="BA30" s="17">
        <f t="shared" si="3"/>
        <v>2.0047761651787912</v>
      </c>
    </row>
    <row r="31" spans="1:54" x14ac:dyDescent="0.35">
      <c r="A31" t="s">
        <v>494</v>
      </c>
      <c r="B31">
        <v>69</v>
      </c>
      <c r="C31" s="1">
        <v>45493</v>
      </c>
      <c r="D31">
        <v>365600</v>
      </c>
      <c r="E31">
        <v>3999999</v>
      </c>
      <c r="F31">
        <v>1754</v>
      </c>
      <c r="G31">
        <v>17</v>
      </c>
      <c r="H31" t="s">
        <v>397</v>
      </c>
      <c r="I31" t="s">
        <v>532</v>
      </c>
      <c r="J31">
        <v>1139</v>
      </c>
      <c r="K31" t="s">
        <v>79</v>
      </c>
      <c r="L31" s="18" t="s">
        <v>79</v>
      </c>
      <c r="M31" t="s">
        <v>154</v>
      </c>
      <c r="N31">
        <v>0</v>
      </c>
      <c r="O31">
        <v>240</v>
      </c>
      <c r="P31">
        <v>0</v>
      </c>
      <c r="Q31">
        <v>20</v>
      </c>
      <c r="R31">
        <v>0</v>
      </c>
      <c r="S31">
        <v>39.481999999999999</v>
      </c>
      <c r="T31" s="18">
        <f t="shared" si="0"/>
        <v>1</v>
      </c>
      <c r="U31" s="18">
        <f t="shared" si="1"/>
        <v>1</v>
      </c>
      <c r="V31">
        <v>0</v>
      </c>
      <c r="W31">
        <v>3</v>
      </c>
      <c r="X31" s="18">
        <f t="shared" si="2"/>
        <v>1</v>
      </c>
      <c r="Y31">
        <v>10</v>
      </c>
      <c r="Z31">
        <v>50</v>
      </c>
      <c r="AA31" t="s">
        <v>82</v>
      </c>
      <c r="AB31">
        <v>5</v>
      </c>
      <c r="AC31" t="s">
        <v>82</v>
      </c>
      <c r="AD31">
        <v>5</v>
      </c>
      <c r="AE31">
        <v>20</v>
      </c>
      <c r="AF31">
        <v>10</v>
      </c>
      <c r="AG31">
        <v>0</v>
      </c>
      <c r="AH31" s="2">
        <v>120</v>
      </c>
      <c r="AI31" s="2">
        <v>0</v>
      </c>
      <c r="AJ31" s="2">
        <v>0</v>
      </c>
      <c r="AK31" s="2">
        <v>0</v>
      </c>
      <c r="AL31" s="2">
        <v>100</v>
      </c>
      <c r="AM31" s="2">
        <v>100</v>
      </c>
      <c r="AN31" s="2">
        <v>0</v>
      </c>
      <c r="AO31" s="2">
        <v>0</v>
      </c>
      <c r="AP31" s="2">
        <v>0</v>
      </c>
      <c r="AQ31" s="2">
        <v>0</v>
      </c>
      <c r="AR31" s="2">
        <v>0</v>
      </c>
      <c r="AS31" s="2">
        <v>0</v>
      </c>
      <c r="AT31" s="20">
        <v>0.29166666666666669</v>
      </c>
      <c r="AU31" s="20">
        <v>0</v>
      </c>
      <c r="AV31" s="20">
        <v>0.58333333333333326</v>
      </c>
      <c r="AW31" s="17">
        <v>1.9844108778649769E-2</v>
      </c>
      <c r="AX31" s="17">
        <v>0.29668569190374738</v>
      </c>
      <c r="AY31" s="17">
        <v>0.58353065773283652</v>
      </c>
      <c r="AZ31" s="17">
        <v>5.6651783159439768</v>
      </c>
      <c r="BA31" s="17">
        <f t="shared" si="3"/>
        <v>6.5652387743592104</v>
      </c>
    </row>
    <row r="32" spans="1:54" x14ac:dyDescent="0.35">
      <c r="A32" t="s">
        <v>494</v>
      </c>
      <c r="B32">
        <v>70</v>
      </c>
      <c r="C32" s="1">
        <v>45493</v>
      </c>
      <c r="D32">
        <v>365800</v>
      </c>
      <c r="E32">
        <v>3999994</v>
      </c>
      <c r="F32">
        <v>1737</v>
      </c>
      <c r="G32">
        <v>16</v>
      </c>
      <c r="H32" t="s">
        <v>397</v>
      </c>
      <c r="I32" t="s">
        <v>532</v>
      </c>
      <c r="J32">
        <v>1094</v>
      </c>
      <c r="K32" t="s">
        <v>79</v>
      </c>
      <c r="L32" s="18" t="s">
        <v>79</v>
      </c>
      <c r="M32" t="s">
        <v>11</v>
      </c>
      <c r="N32">
        <v>0</v>
      </c>
      <c r="O32">
        <v>280</v>
      </c>
      <c r="P32">
        <v>0</v>
      </c>
      <c r="Q32">
        <v>20</v>
      </c>
      <c r="R32">
        <v>0</v>
      </c>
      <c r="S32">
        <v>51.627000000000002</v>
      </c>
      <c r="T32" s="18">
        <f t="shared" si="0"/>
        <v>1</v>
      </c>
      <c r="U32" s="18">
        <f t="shared" si="1"/>
        <v>1</v>
      </c>
      <c r="V32">
        <v>0</v>
      </c>
      <c r="W32">
        <v>4</v>
      </c>
      <c r="X32" s="18">
        <f t="shared" si="2"/>
        <v>1</v>
      </c>
      <c r="Y32">
        <v>10</v>
      </c>
      <c r="Z32">
        <v>60</v>
      </c>
      <c r="AA32" t="s">
        <v>82</v>
      </c>
      <c r="AB32">
        <v>20</v>
      </c>
      <c r="AC32" t="s">
        <v>90</v>
      </c>
      <c r="AD32">
        <v>5</v>
      </c>
      <c r="AE32">
        <v>3</v>
      </c>
      <c r="AF32">
        <v>2</v>
      </c>
      <c r="AG32">
        <v>0</v>
      </c>
      <c r="AH32" s="2">
        <v>0</v>
      </c>
      <c r="AI32" s="2">
        <v>0</v>
      </c>
      <c r="AJ32" s="2">
        <v>0</v>
      </c>
      <c r="AK32" s="2">
        <v>0</v>
      </c>
      <c r="AL32" s="2">
        <v>200</v>
      </c>
      <c r="AM32" s="2">
        <v>0</v>
      </c>
      <c r="AN32" s="2">
        <v>0</v>
      </c>
      <c r="AO32" s="2">
        <v>0</v>
      </c>
      <c r="AP32" s="2">
        <v>0</v>
      </c>
      <c r="AQ32" s="2">
        <v>0</v>
      </c>
      <c r="AR32" s="2">
        <v>0</v>
      </c>
      <c r="AS32" s="2">
        <v>0</v>
      </c>
      <c r="AT32" s="20">
        <v>1.7833333333333332</v>
      </c>
      <c r="AU32" s="20">
        <v>8.3333333333333329E-2</v>
      </c>
      <c r="AV32" s="20">
        <v>1.0416666666666665</v>
      </c>
      <c r="AW32" s="17">
        <v>4.1605746270699712E-2</v>
      </c>
      <c r="AX32" s="17">
        <v>0.24684127373717232</v>
      </c>
      <c r="AY32" s="17">
        <v>0.38839608312811663</v>
      </c>
      <c r="AZ32" s="17">
        <v>1.5024159657573457</v>
      </c>
      <c r="BA32" s="17">
        <f t="shared" si="3"/>
        <v>2.1792590688933346</v>
      </c>
      <c r="BB32" t="s">
        <v>479</v>
      </c>
    </row>
    <row r="33" spans="1:54" x14ac:dyDescent="0.35">
      <c r="A33" t="s">
        <v>494</v>
      </c>
      <c r="B33">
        <v>71</v>
      </c>
      <c r="C33" s="1">
        <v>45493</v>
      </c>
      <c r="D33">
        <v>366002</v>
      </c>
      <c r="E33">
        <v>3999997</v>
      </c>
      <c r="F33">
        <v>1757</v>
      </c>
      <c r="G33">
        <v>35</v>
      </c>
      <c r="H33" t="s">
        <v>397</v>
      </c>
      <c r="I33" t="s">
        <v>532</v>
      </c>
      <c r="J33">
        <v>1180</v>
      </c>
      <c r="K33" t="s">
        <v>79</v>
      </c>
      <c r="L33" s="18" t="s">
        <v>79</v>
      </c>
      <c r="M33" t="s">
        <v>154</v>
      </c>
      <c r="N33">
        <v>0</v>
      </c>
      <c r="O33">
        <v>360</v>
      </c>
      <c r="P33">
        <v>0</v>
      </c>
      <c r="Q33">
        <v>0</v>
      </c>
      <c r="R33">
        <v>0</v>
      </c>
      <c r="S33">
        <v>19.495999999999999</v>
      </c>
      <c r="T33" s="18">
        <f t="shared" si="0"/>
        <v>1</v>
      </c>
      <c r="U33" s="18">
        <f t="shared" si="1"/>
        <v>1</v>
      </c>
      <c r="V33">
        <v>0</v>
      </c>
      <c r="W33">
        <v>5</v>
      </c>
      <c r="X33" s="18">
        <f t="shared" si="2"/>
        <v>1</v>
      </c>
      <c r="Y33">
        <v>10</v>
      </c>
      <c r="Z33">
        <v>40</v>
      </c>
      <c r="AA33" t="s">
        <v>82</v>
      </c>
      <c r="AB33">
        <v>20</v>
      </c>
      <c r="AC33" t="s">
        <v>82</v>
      </c>
      <c r="AD33">
        <v>10</v>
      </c>
      <c r="AE33">
        <v>10</v>
      </c>
      <c r="AF33">
        <v>10</v>
      </c>
      <c r="AG33">
        <v>0</v>
      </c>
      <c r="AH33" s="2">
        <v>60</v>
      </c>
      <c r="AI33" s="2">
        <v>0</v>
      </c>
      <c r="AJ33" s="2">
        <v>0</v>
      </c>
      <c r="AK33" s="2">
        <v>0</v>
      </c>
      <c r="AL33" s="2">
        <v>400</v>
      </c>
      <c r="AM33" s="2">
        <v>0</v>
      </c>
      <c r="AN33" s="2">
        <v>0</v>
      </c>
      <c r="AO33" s="2">
        <v>0</v>
      </c>
      <c r="AP33" s="2">
        <v>0</v>
      </c>
      <c r="AQ33" s="2">
        <v>0</v>
      </c>
      <c r="AR33" s="2">
        <v>0</v>
      </c>
      <c r="AS33" s="2">
        <v>0</v>
      </c>
      <c r="AT33" s="20">
        <v>0.85833333333333328</v>
      </c>
      <c r="AU33" s="20">
        <v>1.6666666666666666E-2</v>
      </c>
      <c r="AV33" s="20">
        <v>4.25</v>
      </c>
      <c r="AW33" s="17">
        <v>4.5599582993312987E-2</v>
      </c>
      <c r="AX33" s="17">
        <v>0.98130846262807681</v>
      </c>
      <c r="AY33" s="17">
        <v>1.8284855140295493</v>
      </c>
      <c r="AZ33" s="17">
        <v>5.7510998379804832</v>
      </c>
      <c r="BA33" s="17">
        <f t="shared" si="3"/>
        <v>8.6064933976314215</v>
      </c>
      <c r="BB33" t="s">
        <v>478</v>
      </c>
    </row>
    <row r="34" spans="1:54" x14ac:dyDescent="0.35">
      <c r="A34" t="s">
        <v>494</v>
      </c>
      <c r="B34">
        <v>72</v>
      </c>
      <c r="C34" s="1">
        <v>45493</v>
      </c>
      <c r="D34">
        <v>366200</v>
      </c>
      <c r="E34">
        <v>4000000</v>
      </c>
      <c r="F34">
        <v>1741</v>
      </c>
      <c r="G34">
        <v>10</v>
      </c>
      <c r="H34" t="s">
        <v>364</v>
      </c>
      <c r="I34" t="s">
        <v>532</v>
      </c>
      <c r="J34">
        <v>1087</v>
      </c>
      <c r="K34" t="s">
        <v>79</v>
      </c>
      <c r="L34" s="18" t="s">
        <v>79</v>
      </c>
      <c r="M34" t="s">
        <v>13</v>
      </c>
      <c r="N34">
        <v>0</v>
      </c>
      <c r="O34">
        <v>140</v>
      </c>
      <c r="P34">
        <v>0</v>
      </c>
      <c r="Q34">
        <v>20</v>
      </c>
      <c r="R34">
        <v>0</v>
      </c>
      <c r="S34">
        <v>72.289000000000001</v>
      </c>
      <c r="T34" s="18">
        <f t="shared" si="0"/>
        <v>1</v>
      </c>
      <c r="U34" s="18">
        <f t="shared" si="1"/>
        <v>1</v>
      </c>
      <c r="V34">
        <v>0</v>
      </c>
      <c r="W34">
        <v>6</v>
      </c>
      <c r="X34" s="18">
        <f t="shared" si="2"/>
        <v>1</v>
      </c>
      <c r="Y34">
        <v>5</v>
      </c>
      <c r="Z34">
        <v>20</v>
      </c>
      <c r="AA34" t="s">
        <v>39</v>
      </c>
      <c r="AB34">
        <v>20</v>
      </c>
      <c r="AC34" t="s">
        <v>82</v>
      </c>
      <c r="AD34">
        <v>20</v>
      </c>
      <c r="AE34">
        <v>15</v>
      </c>
      <c r="AF34">
        <v>20</v>
      </c>
      <c r="AG34">
        <v>0</v>
      </c>
      <c r="AH34" s="2">
        <v>200</v>
      </c>
      <c r="AI34" s="2">
        <v>0</v>
      </c>
      <c r="AJ34" s="2">
        <v>0</v>
      </c>
      <c r="AK34" s="2">
        <v>0</v>
      </c>
      <c r="AL34" s="2">
        <v>200</v>
      </c>
      <c r="AM34" s="2">
        <v>0</v>
      </c>
      <c r="AN34" s="2">
        <v>0</v>
      </c>
      <c r="AO34" s="2">
        <v>0</v>
      </c>
      <c r="AP34" s="2">
        <v>0</v>
      </c>
      <c r="AQ34" s="2">
        <v>0</v>
      </c>
      <c r="AR34" s="2">
        <v>0</v>
      </c>
      <c r="AS34" s="2">
        <v>0</v>
      </c>
      <c r="AT34" s="20">
        <v>0.41666666666666663</v>
      </c>
      <c r="AU34" s="20">
        <v>0.25</v>
      </c>
      <c r="AV34" s="20">
        <v>4.3333333333333339</v>
      </c>
      <c r="AW34" s="17">
        <v>2.162710493562621E-2</v>
      </c>
      <c r="AX34" s="17">
        <v>0.48991355442849238</v>
      </c>
      <c r="AY34" s="17">
        <v>2.5053008108178529</v>
      </c>
      <c r="AZ34" s="17">
        <v>20.882537321296152</v>
      </c>
      <c r="BA34" s="17">
        <f t="shared" si="3"/>
        <v>23.899378791478124</v>
      </c>
      <c r="BB34" t="s">
        <v>503</v>
      </c>
    </row>
    <row r="35" spans="1:54" x14ac:dyDescent="0.35">
      <c r="A35" t="s">
        <v>494</v>
      </c>
      <c r="B35">
        <v>75</v>
      </c>
      <c r="C35" s="1">
        <v>45493</v>
      </c>
      <c r="D35">
        <v>365796</v>
      </c>
      <c r="E35">
        <v>3999800</v>
      </c>
      <c r="F35">
        <v>1769</v>
      </c>
      <c r="G35">
        <v>18</v>
      </c>
      <c r="H35" t="s">
        <v>386</v>
      </c>
      <c r="I35" t="s">
        <v>532</v>
      </c>
      <c r="J35">
        <v>1181</v>
      </c>
      <c r="K35" t="s">
        <v>79</v>
      </c>
      <c r="L35" s="18" t="s">
        <v>79</v>
      </c>
      <c r="M35" t="s">
        <v>11</v>
      </c>
      <c r="N35">
        <v>0</v>
      </c>
      <c r="O35">
        <v>400</v>
      </c>
      <c r="P35">
        <v>0</v>
      </c>
      <c r="Q35">
        <v>0</v>
      </c>
      <c r="R35">
        <v>0</v>
      </c>
      <c r="S35">
        <v>15.101000000000001</v>
      </c>
      <c r="T35" s="18">
        <f t="shared" si="0"/>
        <v>1</v>
      </c>
      <c r="U35" s="18">
        <f t="shared" si="1"/>
        <v>1</v>
      </c>
      <c r="V35">
        <v>0</v>
      </c>
      <c r="W35">
        <v>7</v>
      </c>
      <c r="X35" s="18">
        <f t="shared" si="2"/>
        <v>1</v>
      </c>
      <c r="Y35">
        <v>10</v>
      </c>
      <c r="Z35">
        <v>75</v>
      </c>
      <c r="AA35" t="s">
        <v>40</v>
      </c>
      <c r="AB35">
        <v>5</v>
      </c>
      <c r="AC35" t="s">
        <v>82</v>
      </c>
      <c r="AD35">
        <v>3</v>
      </c>
      <c r="AE35">
        <v>5</v>
      </c>
      <c r="AF35">
        <v>2</v>
      </c>
      <c r="AG35">
        <v>0</v>
      </c>
      <c r="AH35" s="13">
        <v>80</v>
      </c>
      <c r="AI35" s="2">
        <v>0</v>
      </c>
      <c r="AJ35" s="2">
        <v>0</v>
      </c>
      <c r="AK35" s="2">
        <v>0</v>
      </c>
      <c r="AL35" s="2">
        <v>200</v>
      </c>
      <c r="AM35" s="2">
        <v>0</v>
      </c>
      <c r="AN35" s="2">
        <v>0</v>
      </c>
      <c r="AO35" s="2">
        <v>0</v>
      </c>
      <c r="AP35" s="2">
        <v>0</v>
      </c>
      <c r="AQ35" s="2">
        <v>0</v>
      </c>
      <c r="AR35" s="2">
        <v>0</v>
      </c>
      <c r="AS35" s="2">
        <v>0</v>
      </c>
      <c r="AT35" s="20">
        <v>0.8833333333333333</v>
      </c>
      <c r="AU35" s="20">
        <v>0.13333333333333333</v>
      </c>
      <c r="AV35" s="20">
        <v>0.875</v>
      </c>
      <c r="AW35" s="17">
        <v>4.3731230154631769E-2</v>
      </c>
      <c r="AX35" s="17">
        <v>0.59437976007487592</v>
      </c>
      <c r="AY35" s="17">
        <v>0.97420385109129093</v>
      </c>
      <c r="AZ35" s="17">
        <v>0</v>
      </c>
      <c r="BA35" s="17">
        <f t="shared" si="3"/>
        <v>1.6123148413207986</v>
      </c>
      <c r="BB35" t="s">
        <v>523</v>
      </c>
    </row>
    <row r="36" spans="1:54" x14ac:dyDescent="0.35">
      <c r="A36" t="s">
        <v>494</v>
      </c>
      <c r="B36">
        <v>76</v>
      </c>
      <c r="C36" s="1">
        <v>45493</v>
      </c>
      <c r="D36">
        <v>366199</v>
      </c>
      <c r="E36">
        <v>3999802</v>
      </c>
      <c r="F36">
        <v>1754</v>
      </c>
      <c r="G36">
        <v>8</v>
      </c>
      <c r="H36" t="s">
        <v>364</v>
      </c>
      <c r="I36" t="s">
        <v>532</v>
      </c>
      <c r="J36">
        <v>1175</v>
      </c>
      <c r="K36" t="s">
        <v>79</v>
      </c>
      <c r="L36" s="18" t="s">
        <v>79</v>
      </c>
      <c r="M36" t="s">
        <v>154</v>
      </c>
      <c r="N36">
        <v>0</v>
      </c>
      <c r="O36">
        <v>500</v>
      </c>
      <c r="P36">
        <v>0</v>
      </c>
      <c r="Q36">
        <v>0</v>
      </c>
      <c r="R36">
        <v>0</v>
      </c>
      <c r="S36">
        <v>32.07</v>
      </c>
      <c r="T36" s="18">
        <f t="shared" si="0"/>
        <v>1</v>
      </c>
      <c r="U36" s="18">
        <f t="shared" si="1"/>
        <v>1</v>
      </c>
      <c r="V36">
        <v>0</v>
      </c>
      <c r="W36">
        <v>3</v>
      </c>
      <c r="X36" s="18">
        <f t="shared" si="2"/>
        <v>1</v>
      </c>
      <c r="Y36">
        <v>10</v>
      </c>
      <c r="Z36">
        <v>60</v>
      </c>
      <c r="AA36" t="s">
        <v>39</v>
      </c>
      <c r="AB36">
        <v>5</v>
      </c>
      <c r="AC36" t="s">
        <v>82</v>
      </c>
      <c r="AD36">
        <v>10</v>
      </c>
      <c r="AE36">
        <v>10</v>
      </c>
      <c r="AF36">
        <v>5</v>
      </c>
      <c r="AG36">
        <v>0</v>
      </c>
      <c r="AH36" s="2">
        <v>40</v>
      </c>
      <c r="AI36" s="2">
        <v>0</v>
      </c>
      <c r="AJ36" s="2">
        <v>0</v>
      </c>
      <c r="AK36" s="2">
        <v>0</v>
      </c>
      <c r="AL36" s="2">
        <v>0</v>
      </c>
      <c r="AM36" s="2">
        <v>0</v>
      </c>
      <c r="AN36" s="2">
        <v>0</v>
      </c>
      <c r="AO36" s="2">
        <v>0</v>
      </c>
      <c r="AP36" s="2">
        <v>0</v>
      </c>
      <c r="AQ36" s="2">
        <v>0</v>
      </c>
      <c r="AR36" s="2">
        <v>0</v>
      </c>
      <c r="AS36" s="2">
        <v>0</v>
      </c>
      <c r="AT36" s="20">
        <v>0.44999999999999996</v>
      </c>
      <c r="AU36" s="20">
        <v>0.72499999999999998</v>
      </c>
      <c r="AV36" s="20">
        <v>10.399999999999999</v>
      </c>
      <c r="AW36" s="17">
        <v>3.5326680829174839E-2</v>
      </c>
      <c r="AX36" s="17">
        <v>0.24451983087589141</v>
      </c>
      <c r="AY36" s="17">
        <v>0.57711506136003987</v>
      </c>
      <c r="AZ36" s="17">
        <v>7.5241143154267345</v>
      </c>
      <c r="BA36" s="17">
        <f t="shared" si="3"/>
        <v>8.381075888491841</v>
      </c>
    </row>
    <row r="37" spans="1:54" x14ac:dyDescent="0.35">
      <c r="A37" t="s">
        <v>494</v>
      </c>
      <c r="B37">
        <v>77</v>
      </c>
      <c r="C37" s="1">
        <v>45493</v>
      </c>
      <c r="D37">
        <v>366399</v>
      </c>
      <c r="E37">
        <v>3999795</v>
      </c>
      <c r="F37">
        <v>1747</v>
      </c>
      <c r="G37">
        <v>17</v>
      </c>
      <c r="H37" t="s">
        <v>397</v>
      </c>
      <c r="I37" t="s">
        <v>532</v>
      </c>
      <c r="J37">
        <v>1082</v>
      </c>
      <c r="K37" t="s">
        <v>79</v>
      </c>
      <c r="L37" s="18" t="s">
        <v>79</v>
      </c>
      <c r="M37" t="s">
        <v>154</v>
      </c>
      <c r="N37">
        <v>0</v>
      </c>
      <c r="O37">
        <v>540</v>
      </c>
      <c r="P37">
        <v>0</v>
      </c>
      <c r="Q37">
        <v>0</v>
      </c>
      <c r="R37">
        <v>0</v>
      </c>
      <c r="S37">
        <v>33.411000000000001</v>
      </c>
      <c r="T37" s="18">
        <f t="shared" si="0"/>
        <v>1</v>
      </c>
      <c r="U37" s="18">
        <f t="shared" si="1"/>
        <v>1</v>
      </c>
      <c r="V37">
        <v>0</v>
      </c>
      <c r="W37">
        <v>5</v>
      </c>
      <c r="X37" s="18">
        <f t="shared" si="2"/>
        <v>1</v>
      </c>
      <c r="Y37">
        <v>10</v>
      </c>
      <c r="Z37">
        <v>40</v>
      </c>
      <c r="AA37" t="s">
        <v>82</v>
      </c>
      <c r="AB37">
        <v>20</v>
      </c>
      <c r="AC37" t="s">
        <v>82</v>
      </c>
      <c r="AD37">
        <v>10</v>
      </c>
      <c r="AE37">
        <v>10</v>
      </c>
      <c r="AF37">
        <v>10</v>
      </c>
      <c r="AG37">
        <v>0</v>
      </c>
      <c r="AH37" s="2">
        <v>0</v>
      </c>
      <c r="AI37" s="2">
        <v>0</v>
      </c>
      <c r="AJ37" s="2">
        <v>0</v>
      </c>
      <c r="AK37" s="2">
        <v>0</v>
      </c>
      <c r="AL37" s="2">
        <v>500</v>
      </c>
      <c r="AM37" s="2">
        <v>0</v>
      </c>
      <c r="AN37" s="2">
        <v>0</v>
      </c>
      <c r="AO37" s="2">
        <v>0</v>
      </c>
      <c r="AP37" s="2">
        <v>0</v>
      </c>
      <c r="AQ37" s="2">
        <v>0</v>
      </c>
      <c r="AR37" s="2">
        <v>0</v>
      </c>
      <c r="AS37" s="2">
        <v>0</v>
      </c>
      <c r="AT37" s="20">
        <v>0.625</v>
      </c>
      <c r="AU37" s="20">
        <v>0.12916666666666668</v>
      </c>
      <c r="AV37" s="20">
        <v>0.83333333333333326</v>
      </c>
      <c r="AW37" s="17">
        <v>3.1750574045839627E-2</v>
      </c>
      <c r="AX37" s="17">
        <v>9.8895230634582429E-2</v>
      </c>
      <c r="AY37" s="17">
        <v>0.38902043848855766</v>
      </c>
      <c r="AZ37" s="17">
        <v>1.0067041606729716</v>
      </c>
      <c r="BA37" s="17">
        <f t="shared" si="3"/>
        <v>1.5263704038419514</v>
      </c>
      <c r="BB37" t="s">
        <v>406</v>
      </c>
    </row>
    <row r="38" spans="1:54" x14ac:dyDescent="0.35">
      <c r="A38" t="s">
        <v>147</v>
      </c>
      <c r="B38">
        <v>2</v>
      </c>
      <c r="C38" s="1">
        <v>45468</v>
      </c>
      <c r="D38">
        <v>327421</v>
      </c>
      <c r="E38">
        <v>4060681</v>
      </c>
      <c r="F38">
        <v>1801</v>
      </c>
      <c r="G38">
        <v>22</v>
      </c>
      <c r="H38" t="s">
        <v>363</v>
      </c>
      <c r="I38" t="s">
        <v>79</v>
      </c>
      <c r="J38">
        <v>964</v>
      </c>
      <c r="K38" t="s">
        <v>79</v>
      </c>
      <c r="L38" s="18" t="s">
        <v>75</v>
      </c>
      <c r="M38" t="s">
        <v>51</v>
      </c>
      <c r="N38">
        <v>100</v>
      </c>
      <c r="O38">
        <v>280</v>
      </c>
      <c r="P38">
        <v>100</v>
      </c>
      <c r="Q38">
        <v>0</v>
      </c>
      <c r="R38">
        <v>108.07299999999999</v>
      </c>
      <c r="S38">
        <v>10.308999999999999</v>
      </c>
      <c r="T38" s="18">
        <f t="shared" si="0"/>
        <v>8.7082495649676475E-2</v>
      </c>
      <c r="U38" s="18">
        <f t="shared" si="1"/>
        <v>0.73684210526315785</v>
      </c>
      <c r="V38">
        <v>6</v>
      </c>
      <c r="W38">
        <v>2</v>
      </c>
      <c r="X38" s="18">
        <f t="shared" si="2"/>
        <v>0.25</v>
      </c>
      <c r="Y38">
        <v>20</v>
      </c>
      <c r="Z38">
        <v>70</v>
      </c>
      <c r="AA38" t="s">
        <v>40</v>
      </c>
      <c r="AB38">
        <v>5</v>
      </c>
      <c r="AC38" t="s">
        <v>82</v>
      </c>
      <c r="AD38">
        <v>3</v>
      </c>
      <c r="AE38">
        <v>2</v>
      </c>
      <c r="AF38">
        <v>1</v>
      </c>
      <c r="AG38">
        <v>0</v>
      </c>
      <c r="AH38" s="2">
        <f>37/0.05</f>
        <v>740</v>
      </c>
      <c r="AI38" s="2">
        <v>0</v>
      </c>
      <c r="AJ38" s="2">
        <v>200</v>
      </c>
      <c r="AK38" s="2">
        <v>0</v>
      </c>
      <c r="AL38" s="2">
        <v>0</v>
      </c>
      <c r="AM38" s="2">
        <v>0</v>
      </c>
      <c r="AN38" s="2">
        <v>0</v>
      </c>
      <c r="AO38" s="2">
        <v>0</v>
      </c>
      <c r="AP38" s="2">
        <v>0</v>
      </c>
      <c r="AQ38" s="2">
        <v>0</v>
      </c>
      <c r="AR38" s="2">
        <v>0</v>
      </c>
      <c r="AS38" s="2">
        <v>0</v>
      </c>
      <c r="AT38" s="20">
        <v>0</v>
      </c>
      <c r="AU38" s="20">
        <v>0</v>
      </c>
      <c r="AV38" s="20">
        <v>0</v>
      </c>
      <c r="AW38" s="17">
        <v>0</v>
      </c>
      <c r="AX38" s="17">
        <v>4.9913988484359795E-2</v>
      </c>
      <c r="AY38" s="17">
        <v>0.39268954756061586</v>
      </c>
      <c r="AZ38" s="17">
        <v>0</v>
      </c>
      <c r="BA38" s="17">
        <f t="shared" si="3"/>
        <v>0.44260353604497565</v>
      </c>
      <c r="BB38" t="s">
        <v>501</v>
      </c>
    </row>
    <row r="39" spans="1:54" x14ac:dyDescent="0.35">
      <c r="A39" s="15" t="s">
        <v>147</v>
      </c>
      <c r="B39" s="15">
        <v>3</v>
      </c>
      <c r="C39" s="1">
        <v>45468</v>
      </c>
      <c r="D39">
        <v>327609</v>
      </c>
      <c r="E39">
        <v>4060668</v>
      </c>
      <c r="F39">
        <v>1860</v>
      </c>
      <c r="G39">
        <v>30</v>
      </c>
      <c r="H39" t="s">
        <v>363</v>
      </c>
      <c r="I39" t="s">
        <v>532</v>
      </c>
      <c r="J39">
        <v>1044</v>
      </c>
      <c r="K39" t="s">
        <v>79</v>
      </c>
      <c r="L39" s="18" t="s">
        <v>79</v>
      </c>
      <c r="M39" t="s">
        <v>155</v>
      </c>
      <c r="N39">
        <v>0</v>
      </c>
      <c r="O39">
        <v>320</v>
      </c>
      <c r="P39">
        <v>0</v>
      </c>
      <c r="Q39">
        <v>60</v>
      </c>
      <c r="R39">
        <v>0</v>
      </c>
      <c r="S39">
        <v>89.664000000000001</v>
      </c>
      <c r="T39" s="18">
        <f t="shared" si="0"/>
        <v>1</v>
      </c>
      <c r="U39" s="18">
        <f t="shared" si="1"/>
        <v>1</v>
      </c>
      <c r="V39">
        <v>1</v>
      </c>
      <c r="W39">
        <v>1</v>
      </c>
      <c r="X39" s="18">
        <f t="shared" si="2"/>
        <v>0.5</v>
      </c>
      <c r="Y39">
        <v>10</v>
      </c>
      <c r="Z39">
        <v>80</v>
      </c>
      <c r="AA39" t="s">
        <v>40</v>
      </c>
      <c r="AB39">
        <v>0</v>
      </c>
      <c r="AC39" t="s">
        <v>82</v>
      </c>
      <c r="AD39">
        <v>5</v>
      </c>
      <c r="AE39">
        <v>3</v>
      </c>
      <c r="AF39">
        <v>2</v>
      </c>
      <c r="AG39">
        <v>1</v>
      </c>
      <c r="AH39" s="2">
        <f>39/0.05</f>
        <v>780</v>
      </c>
      <c r="AI39" s="2">
        <v>0</v>
      </c>
      <c r="AJ39" s="2">
        <v>0</v>
      </c>
      <c r="AK39" s="2">
        <v>0</v>
      </c>
      <c r="AL39" s="2">
        <v>0</v>
      </c>
      <c r="AM39" s="2">
        <v>0</v>
      </c>
      <c r="AN39" s="2">
        <v>0</v>
      </c>
      <c r="AO39" s="2">
        <v>0</v>
      </c>
      <c r="AP39" s="2">
        <v>0</v>
      </c>
      <c r="AQ39" s="2">
        <v>0</v>
      </c>
      <c r="AR39" s="2">
        <v>0</v>
      </c>
      <c r="AS39" s="2">
        <v>0</v>
      </c>
      <c r="AT39" s="20">
        <v>0.33333333333333331</v>
      </c>
      <c r="AU39" s="20">
        <v>0.83333333333333337</v>
      </c>
      <c r="AV39" s="20">
        <v>0.16666666666666666</v>
      </c>
      <c r="AW39" s="17">
        <v>1.8382339122359825E-2</v>
      </c>
      <c r="AX39" s="17">
        <v>0.45805172895060553</v>
      </c>
      <c r="AY39" s="17">
        <v>0.20020231208702455</v>
      </c>
      <c r="AZ39" s="23">
        <v>0</v>
      </c>
      <c r="BA39" s="17">
        <f t="shared" si="3"/>
        <v>0.67663638015998995</v>
      </c>
      <c r="BB39" s="15" t="s">
        <v>552</v>
      </c>
    </row>
    <row r="40" spans="1:54" x14ac:dyDescent="0.35">
      <c r="A40" t="s">
        <v>147</v>
      </c>
      <c r="B40">
        <v>5</v>
      </c>
      <c r="C40" s="1">
        <v>45470</v>
      </c>
      <c r="D40">
        <v>327424</v>
      </c>
      <c r="E40">
        <v>4060867</v>
      </c>
      <c r="F40">
        <v>1828</v>
      </c>
      <c r="G40">
        <v>12</v>
      </c>
      <c r="H40" t="s">
        <v>363</v>
      </c>
      <c r="I40" t="s">
        <v>79</v>
      </c>
      <c r="J40">
        <v>771</v>
      </c>
      <c r="K40" t="s">
        <v>77</v>
      </c>
      <c r="L40" s="18" t="s">
        <v>75</v>
      </c>
      <c r="M40" t="s">
        <v>12</v>
      </c>
      <c r="N40">
        <v>60</v>
      </c>
      <c r="O40">
        <v>80</v>
      </c>
      <c r="P40">
        <v>60</v>
      </c>
      <c r="Q40">
        <v>0</v>
      </c>
      <c r="R40">
        <v>91.82</v>
      </c>
      <c r="S40">
        <v>8.4749999999999996</v>
      </c>
      <c r="T40" s="18">
        <f t="shared" si="0"/>
        <v>8.4500722867540762E-2</v>
      </c>
      <c r="U40" s="18">
        <f t="shared" si="1"/>
        <v>0.5714285714285714</v>
      </c>
      <c r="V40">
        <v>7</v>
      </c>
      <c r="W40">
        <v>1</v>
      </c>
      <c r="X40" s="18">
        <f t="shared" si="2"/>
        <v>0.125</v>
      </c>
      <c r="Y40">
        <v>20</v>
      </c>
      <c r="Z40">
        <v>45</v>
      </c>
      <c r="AA40" t="s">
        <v>40</v>
      </c>
      <c r="AB40">
        <v>15</v>
      </c>
      <c r="AC40" t="s">
        <v>82</v>
      </c>
      <c r="AD40">
        <v>5</v>
      </c>
      <c r="AE40">
        <v>5</v>
      </c>
      <c r="AF40">
        <v>5</v>
      </c>
      <c r="AG40">
        <v>0</v>
      </c>
      <c r="AH40" s="2">
        <f>103/0.05</f>
        <v>2060</v>
      </c>
      <c r="AI40" s="2">
        <v>0</v>
      </c>
      <c r="AJ40" s="2">
        <v>1200</v>
      </c>
      <c r="AK40" s="2">
        <v>0</v>
      </c>
      <c r="AL40" s="2">
        <v>0</v>
      </c>
      <c r="AM40" s="2">
        <v>0</v>
      </c>
      <c r="AN40" s="2">
        <v>0</v>
      </c>
      <c r="AO40" s="2">
        <v>0</v>
      </c>
      <c r="AP40" s="2">
        <v>0</v>
      </c>
      <c r="AQ40" s="2">
        <v>0</v>
      </c>
      <c r="AR40" s="2">
        <v>0</v>
      </c>
      <c r="AS40" s="2">
        <v>0</v>
      </c>
      <c r="AT40" s="20">
        <v>2.5</v>
      </c>
      <c r="AU40" s="20">
        <v>1.5833333333333335</v>
      </c>
      <c r="AV40" s="20">
        <v>1.9166666666666665</v>
      </c>
      <c r="AW40" s="17">
        <v>6.10817300791415E-2</v>
      </c>
      <c r="AX40" s="17">
        <v>0.73646929973793041</v>
      </c>
      <c r="AY40" s="17">
        <v>1.1588086021095725</v>
      </c>
      <c r="AZ40" s="17">
        <v>113.60685725919035</v>
      </c>
      <c r="BA40" s="17">
        <f t="shared" si="3"/>
        <v>115.56321689111699</v>
      </c>
      <c r="BB40" t="s">
        <v>399</v>
      </c>
    </row>
    <row r="41" spans="1:54" x14ac:dyDescent="0.35">
      <c r="A41" t="s">
        <v>147</v>
      </c>
      <c r="B41">
        <v>7</v>
      </c>
      <c r="C41" s="1">
        <v>45468</v>
      </c>
      <c r="D41">
        <v>326993</v>
      </c>
      <c r="E41">
        <v>4061673</v>
      </c>
      <c r="F41">
        <v>1737</v>
      </c>
      <c r="G41">
        <v>10</v>
      </c>
      <c r="H41" t="s">
        <v>363</v>
      </c>
      <c r="I41" t="s">
        <v>75</v>
      </c>
      <c r="J41">
        <v>111</v>
      </c>
      <c r="K41" t="s">
        <v>75</v>
      </c>
      <c r="L41" s="18" t="s">
        <v>77</v>
      </c>
      <c r="M41" t="s">
        <v>10</v>
      </c>
      <c r="N41">
        <v>260</v>
      </c>
      <c r="O41">
        <v>200</v>
      </c>
      <c r="P41">
        <v>20</v>
      </c>
      <c r="Q41">
        <v>0</v>
      </c>
      <c r="R41">
        <v>42.601999999999997</v>
      </c>
      <c r="S41">
        <v>16.445</v>
      </c>
      <c r="T41" s="18">
        <f t="shared" si="0"/>
        <v>0.27850695208901388</v>
      </c>
      <c r="U41" s="18">
        <f t="shared" si="1"/>
        <v>0.43478260869565216</v>
      </c>
      <c r="V41">
        <v>6</v>
      </c>
      <c r="W41">
        <v>0</v>
      </c>
      <c r="X41" s="18">
        <f t="shared" si="2"/>
        <v>0</v>
      </c>
      <c r="Y41">
        <v>50</v>
      </c>
      <c r="Z41">
        <v>30</v>
      </c>
      <c r="AA41" t="s">
        <v>40</v>
      </c>
      <c r="AB41">
        <v>5</v>
      </c>
      <c r="AC41" t="s">
        <v>82</v>
      </c>
      <c r="AD41">
        <v>5</v>
      </c>
      <c r="AE41">
        <v>5</v>
      </c>
      <c r="AF41">
        <v>4</v>
      </c>
      <c r="AG41">
        <v>1</v>
      </c>
      <c r="AH41" s="2">
        <f>48/0.05</f>
        <v>960</v>
      </c>
      <c r="AI41" s="2">
        <v>3300</v>
      </c>
      <c r="AJ41" s="2">
        <v>27500</v>
      </c>
      <c r="AK41" s="2">
        <v>600</v>
      </c>
      <c r="AL41" s="2">
        <v>0</v>
      </c>
      <c r="AM41" s="2">
        <v>0</v>
      </c>
      <c r="AN41" s="2">
        <v>0</v>
      </c>
      <c r="AO41" s="2">
        <v>0</v>
      </c>
      <c r="AP41" s="2">
        <v>0</v>
      </c>
      <c r="AQ41" s="2">
        <v>0</v>
      </c>
      <c r="AR41" s="2">
        <v>0</v>
      </c>
      <c r="AS41" s="2">
        <v>0</v>
      </c>
      <c r="AT41" s="20">
        <v>1.75</v>
      </c>
      <c r="AU41" s="20">
        <v>1.75</v>
      </c>
      <c r="AV41" s="20">
        <v>2.416666666666667</v>
      </c>
      <c r="AW41" s="17">
        <v>0.18481344217716944</v>
      </c>
      <c r="AX41" s="17">
        <v>1.224783886071231</v>
      </c>
      <c r="AY41" s="17">
        <v>0.57814634095796613</v>
      </c>
      <c r="AZ41" s="17">
        <v>4.8360025124826587</v>
      </c>
      <c r="BA41" s="17">
        <f t="shared" si="3"/>
        <v>6.8237461816890255</v>
      </c>
      <c r="BB41" t="s">
        <v>399</v>
      </c>
    </row>
    <row r="42" spans="1:54" x14ac:dyDescent="0.35">
      <c r="A42" t="s">
        <v>147</v>
      </c>
      <c r="B42">
        <v>8</v>
      </c>
      <c r="C42" s="1">
        <v>45453</v>
      </c>
      <c r="D42">
        <v>327017</v>
      </c>
      <c r="E42">
        <v>4063064</v>
      </c>
      <c r="F42">
        <v>1632</v>
      </c>
      <c r="G42">
        <v>14</v>
      </c>
      <c r="H42" t="s">
        <v>364</v>
      </c>
      <c r="I42" t="s">
        <v>75</v>
      </c>
      <c r="J42">
        <v>262</v>
      </c>
      <c r="K42" t="s">
        <v>77</v>
      </c>
      <c r="L42" s="18" t="s">
        <v>79</v>
      </c>
      <c r="M42" t="s">
        <v>13</v>
      </c>
      <c r="N42">
        <v>0</v>
      </c>
      <c r="O42">
        <v>340</v>
      </c>
      <c r="P42">
        <v>0</v>
      </c>
      <c r="Q42">
        <v>0</v>
      </c>
      <c r="R42">
        <v>0</v>
      </c>
      <c r="S42">
        <v>26.253</v>
      </c>
      <c r="T42" s="18">
        <f t="shared" si="0"/>
        <v>1</v>
      </c>
      <c r="U42" s="18">
        <f t="shared" si="1"/>
        <v>1</v>
      </c>
      <c r="V42">
        <v>6</v>
      </c>
      <c r="W42">
        <v>0</v>
      </c>
      <c r="X42" s="18">
        <f t="shared" si="2"/>
        <v>0</v>
      </c>
      <c r="Y42">
        <v>5</v>
      </c>
      <c r="Z42">
        <v>85</v>
      </c>
      <c r="AA42" t="s">
        <v>40</v>
      </c>
      <c r="AB42">
        <v>0</v>
      </c>
      <c r="AC42" t="s">
        <v>82</v>
      </c>
      <c r="AD42">
        <v>5</v>
      </c>
      <c r="AE42">
        <v>2</v>
      </c>
      <c r="AF42">
        <v>2</v>
      </c>
      <c r="AG42">
        <v>1</v>
      </c>
      <c r="AH42" s="2">
        <f>368/0.05</f>
        <v>7360</v>
      </c>
      <c r="AI42" s="2">
        <v>0</v>
      </c>
      <c r="AJ42" s="2">
        <v>8500</v>
      </c>
      <c r="AK42" s="2">
        <v>0</v>
      </c>
      <c r="AL42" s="2">
        <v>0</v>
      </c>
      <c r="AM42" s="2">
        <v>0</v>
      </c>
      <c r="AN42" s="2">
        <v>0</v>
      </c>
      <c r="AO42" s="2">
        <v>0</v>
      </c>
      <c r="AP42" s="2">
        <v>0</v>
      </c>
      <c r="AQ42" s="2">
        <v>0</v>
      </c>
      <c r="AR42" s="2">
        <v>0</v>
      </c>
      <c r="AS42" s="2">
        <v>0</v>
      </c>
      <c r="AT42" s="20">
        <v>2.0833333333333335</v>
      </c>
      <c r="AU42" s="20">
        <v>0</v>
      </c>
      <c r="AV42" s="20">
        <v>3.4500000000000006</v>
      </c>
      <c r="AW42" s="17">
        <v>0.10864822067628535</v>
      </c>
      <c r="AX42" s="17">
        <v>0.59068362001056463</v>
      </c>
      <c r="AY42" s="17">
        <v>1.1617749379319633</v>
      </c>
      <c r="AZ42" s="17">
        <v>0</v>
      </c>
      <c r="BA42" s="17">
        <f t="shared" si="3"/>
        <v>1.8611067786188134</v>
      </c>
      <c r="BB42" t="s">
        <v>475</v>
      </c>
    </row>
    <row r="43" spans="1:54" x14ac:dyDescent="0.35">
      <c r="A43" t="s">
        <v>147</v>
      </c>
      <c r="B43">
        <v>9</v>
      </c>
      <c r="C43" s="1">
        <v>45453</v>
      </c>
      <c r="D43">
        <v>327217</v>
      </c>
      <c r="E43">
        <v>4063080</v>
      </c>
      <c r="F43">
        <v>1680</v>
      </c>
      <c r="G43">
        <v>12</v>
      </c>
      <c r="H43" t="s">
        <v>363</v>
      </c>
      <c r="I43" t="s">
        <v>77</v>
      </c>
      <c r="J43">
        <v>540</v>
      </c>
      <c r="K43" t="s">
        <v>77</v>
      </c>
      <c r="L43" s="18" t="s">
        <v>79</v>
      </c>
      <c r="M43" t="s">
        <v>13</v>
      </c>
      <c r="N43">
        <v>0</v>
      </c>
      <c r="O43">
        <v>380</v>
      </c>
      <c r="P43">
        <v>0</v>
      </c>
      <c r="Q43">
        <v>20</v>
      </c>
      <c r="R43">
        <v>0</v>
      </c>
      <c r="S43">
        <v>40.536000000000001</v>
      </c>
      <c r="T43" s="18">
        <f t="shared" si="0"/>
        <v>1</v>
      </c>
      <c r="U43" s="18">
        <f t="shared" si="1"/>
        <v>1</v>
      </c>
      <c r="V43">
        <v>1</v>
      </c>
      <c r="W43">
        <v>0</v>
      </c>
      <c r="X43" s="18">
        <f t="shared" si="2"/>
        <v>0</v>
      </c>
      <c r="Y43">
        <v>5</v>
      </c>
      <c r="Z43">
        <v>60</v>
      </c>
      <c r="AA43" t="s">
        <v>40</v>
      </c>
      <c r="AB43">
        <v>25</v>
      </c>
      <c r="AC43" t="s">
        <v>112</v>
      </c>
      <c r="AD43">
        <v>5</v>
      </c>
      <c r="AE43">
        <v>5</v>
      </c>
      <c r="AF43">
        <v>8</v>
      </c>
      <c r="AG43">
        <v>2</v>
      </c>
      <c r="AH43" s="2">
        <f>26/0.05</f>
        <v>520</v>
      </c>
      <c r="AI43" s="2">
        <v>0</v>
      </c>
      <c r="AJ43" s="2">
        <v>2000</v>
      </c>
      <c r="AK43" s="2">
        <v>400</v>
      </c>
      <c r="AL43" s="2">
        <v>0</v>
      </c>
      <c r="AM43" s="2">
        <v>0</v>
      </c>
      <c r="AN43" s="2">
        <v>0</v>
      </c>
      <c r="AO43" s="2">
        <v>0</v>
      </c>
      <c r="AP43" s="2">
        <v>0</v>
      </c>
      <c r="AQ43" s="2">
        <v>0</v>
      </c>
      <c r="AR43" s="2">
        <v>0</v>
      </c>
      <c r="AS43" s="2">
        <v>0</v>
      </c>
      <c r="AT43" s="20">
        <v>0.5</v>
      </c>
      <c r="AU43" s="20">
        <v>0.83333333333333337</v>
      </c>
      <c r="AV43" s="20">
        <v>3.125</v>
      </c>
      <c r="AW43" s="17">
        <v>0.12019308176863329</v>
      </c>
      <c r="AX43" s="17">
        <v>1.5711345061075845</v>
      </c>
      <c r="AY43" s="17">
        <v>1.3519433691278346</v>
      </c>
      <c r="AZ43" s="17">
        <v>0.22597316794334488</v>
      </c>
      <c r="BA43" s="17">
        <f t="shared" si="3"/>
        <v>3.2692441249473974</v>
      </c>
    </row>
    <row r="44" spans="1:54" x14ac:dyDescent="0.35">
      <c r="A44" t="s">
        <v>147</v>
      </c>
      <c r="B44">
        <v>10</v>
      </c>
      <c r="C44" s="1">
        <v>45456</v>
      </c>
      <c r="D44">
        <v>326418</v>
      </c>
      <c r="E44">
        <v>4063266</v>
      </c>
      <c r="F44">
        <v>1554</v>
      </c>
      <c r="G44">
        <v>15</v>
      </c>
      <c r="H44" t="s">
        <v>363</v>
      </c>
      <c r="I44" t="s">
        <v>75</v>
      </c>
      <c r="J44">
        <v>236</v>
      </c>
      <c r="K44" t="s">
        <v>75</v>
      </c>
      <c r="L44" s="18" t="s">
        <v>79</v>
      </c>
      <c r="M44" t="s">
        <v>13</v>
      </c>
      <c r="N44">
        <v>40</v>
      </c>
      <c r="O44">
        <v>180</v>
      </c>
      <c r="P44">
        <v>0</v>
      </c>
      <c r="Q44">
        <v>20</v>
      </c>
      <c r="R44">
        <v>8.3019999999999996</v>
      </c>
      <c r="S44">
        <v>27.177</v>
      </c>
      <c r="T44" s="18">
        <f t="shared" si="0"/>
        <v>0.76600242396910845</v>
      </c>
      <c r="U44" s="18">
        <f t="shared" si="1"/>
        <v>0.81818181818181823</v>
      </c>
      <c r="V44">
        <v>2</v>
      </c>
      <c r="W44">
        <v>0</v>
      </c>
      <c r="X44" s="18">
        <f t="shared" si="2"/>
        <v>0</v>
      </c>
      <c r="Y44">
        <v>10</v>
      </c>
      <c r="Z44">
        <v>80</v>
      </c>
      <c r="AA44" t="s">
        <v>40</v>
      </c>
      <c r="AB44">
        <v>2</v>
      </c>
      <c r="AC44" t="s">
        <v>82</v>
      </c>
      <c r="AD44">
        <v>2</v>
      </c>
      <c r="AE44">
        <v>2</v>
      </c>
      <c r="AF44">
        <v>2</v>
      </c>
      <c r="AG44">
        <v>2</v>
      </c>
      <c r="AH44" s="2">
        <f>552/0.05</f>
        <v>11040</v>
      </c>
      <c r="AI44" s="2">
        <v>0</v>
      </c>
      <c r="AJ44" s="2">
        <v>50500</v>
      </c>
      <c r="AK44" s="2">
        <v>14900</v>
      </c>
      <c r="AL44" s="2">
        <v>0</v>
      </c>
      <c r="AM44" s="2">
        <v>0</v>
      </c>
      <c r="AN44" s="2">
        <v>0</v>
      </c>
      <c r="AO44" s="2">
        <v>0</v>
      </c>
      <c r="AP44" s="2">
        <v>0</v>
      </c>
      <c r="AQ44" s="2">
        <v>0</v>
      </c>
      <c r="AR44" s="2">
        <v>0</v>
      </c>
      <c r="AS44" s="2">
        <v>0</v>
      </c>
      <c r="AT44" s="20">
        <v>1.791666666666667</v>
      </c>
      <c r="AU44" s="20">
        <v>1.4166666666666665</v>
      </c>
      <c r="AV44" s="20">
        <v>1.7083333333333333</v>
      </c>
      <c r="AW44" s="17">
        <v>1.7804065493373759E-2</v>
      </c>
      <c r="AX44" s="17">
        <v>0.54222946274901496</v>
      </c>
      <c r="AY44" s="17">
        <v>1.7451389332644365</v>
      </c>
      <c r="AZ44" s="17">
        <v>6.758459584887742</v>
      </c>
      <c r="BA44" s="17">
        <f t="shared" si="3"/>
        <v>9.0636320463945665</v>
      </c>
    </row>
    <row r="45" spans="1:54" x14ac:dyDescent="0.35">
      <c r="A45" t="s">
        <v>147</v>
      </c>
      <c r="B45">
        <v>11</v>
      </c>
      <c r="C45" s="1">
        <v>45482</v>
      </c>
      <c r="D45">
        <v>326782</v>
      </c>
      <c r="E45">
        <v>4063260</v>
      </c>
      <c r="F45">
        <v>1590</v>
      </c>
      <c r="G45">
        <v>15</v>
      </c>
      <c r="H45" t="s">
        <v>397</v>
      </c>
      <c r="I45" t="s">
        <v>75</v>
      </c>
      <c r="J45">
        <v>1</v>
      </c>
      <c r="K45" t="s">
        <v>75</v>
      </c>
      <c r="L45" s="18" t="s">
        <v>77</v>
      </c>
      <c r="M45" t="s">
        <v>10</v>
      </c>
      <c r="N45">
        <v>260</v>
      </c>
      <c r="O45">
        <v>240</v>
      </c>
      <c r="P45">
        <v>40</v>
      </c>
      <c r="Q45">
        <v>0</v>
      </c>
      <c r="R45">
        <v>55.472000000000001</v>
      </c>
      <c r="S45">
        <v>24.965</v>
      </c>
      <c r="T45" s="18">
        <f t="shared" si="0"/>
        <v>0.3103671196091351</v>
      </c>
      <c r="U45" s="18">
        <f t="shared" si="1"/>
        <v>0.48</v>
      </c>
      <c r="V45">
        <v>1</v>
      </c>
      <c r="W45">
        <v>0</v>
      </c>
      <c r="X45" s="18">
        <f t="shared" si="2"/>
        <v>0</v>
      </c>
      <c r="Y45">
        <v>40</v>
      </c>
      <c r="Z45">
        <v>15</v>
      </c>
      <c r="AA45" t="s">
        <v>40</v>
      </c>
      <c r="AB45">
        <v>10</v>
      </c>
      <c r="AC45" t="s">
        <v>82</v>
      </c>
      <c r="AD45">
        <v>5</v>
      </c>
      <c r="AE45">
        <v>15</v>
      </c>
      <c r="AF45">
        <v>5</v>
      </c>
      <c r="AG45">
        <v>0</v>
      </c>
      <c r="AH45" s="2">
        <f>176/0.05</f>
        <v>3520</v>
      </c>
      <c r="AI45" s="2">
        <v>15400</v>
      </c>
      <c r="AJ45" s="2">
        <v>6100</v>
      </c>
      <c r="AK45" s="2">
        <v>500</v>
      </c>
      <c r="AL45" s="2">
        <v>0</v>
      </c>
      <c r="AM45" s="2">
        <v>0</v>
      </c>
      <c r="AN45" s="2">
        <v>0</v>
      </c>
      <c r="AO45" s="2">
        <v>0</v>
      </c>
      <c r="AP45" s="2">
        <v>0</v>
      </c>
      <c r="AQ45" s="2">
        <v>0</v>
      </c>
      <c r="AR45" s="2">
        <v>0</v>
      </c>
      <c r="AS45" s="2">
        <v>0</v>
      </c>
      <c r="AT45" s="20">
        <v>1.9083333333333332</v>
      </c>
      <c r="AU45" s="20">
        <v>1.7416666666666667</v>
      </c>
      <c r="AV45" s="20">
        <v>1.9833333333333334</v>
      </c>
      <c r="AW45" s="17">
        <v>0.17012773693668257</v>
      </c>
      <c r="AX45" s="17">
        <v>0.83799098788484128</v>
      </c>
      <c r="AY45" s="17">
        <v>0.38780865183654145</v>
      </c>
      <c r="AZ45" s="17">
        <v>11.413129780688184</v>
      </c>
      <c r="BA45" s="17">
        <f t="shared" si="3"/>
        <v>12.809057157346249</v>
      </c>
      <c r="BB45" t="s">
        <v>550</v>
      </c>
    </row>
    <row r="46" spans="1:54" x14ac:dyDescent="0.35">
      <c r="A46" t="s">
        <v>147</v>
      </c>
      <c r="B46">
        <v>12</v>
      </c>
      <c r="C46" s="1">
        <v>45455</v>
      </c>
      <c r="D46">
        <v>327026</v>
      </c>
      <c r="E46">
        <v>4063271</v>
      </c>
      <c r="F46">
        <v>1590</v>
      </c>
      <c r="G46">
        <v>18</v>
      </c>
      <c r="H46" t="s">
        <v>377</v>
      </c>
      <c r="I46" t="s">
        <v>75</v>
      </c>
      <c r="J46">
        <v>26</v>
      </c>
      <c r="K46" t="s">
        <v>73</v>
      </c>
      <c r="L46" s="18" t="s">
        <v>75</v>
      </c>
      <c r="M46" t="s">
        <v>41</v>
      </c>
      <c r="N46">
        <v>620</v>
      </c>
      <c r="O46">
        <v>0</v>
      </c>
      <c r="P46">
        <v>0</v>
      </c>
      <c r="Q46">
        <v>0</v>
      </c>
      <c r="R46">
        <v>25.591999999999999</v>
      </c>
      <c r="S46">
        <v>0</v>
      </c>
      <c r="T46" s="18">
        <f t="shared" si="0"/>
        <v>0</v>
      </c>
      <c r="U46" s="18">
        <f t="shared" si="1"/>
        <v>0</v>
      </c>
      <c r="V46">
        <v>5</v>
      </c>
      <c r="W46">
        <v>0</v>
      </c>
      <c r="X46" s="18">
        <f t="shared" si="2"/>
        <v>0</v>
      </c>
      <c r="Y46">
        <v>45</v>
      </c>
      <c r="Z46">
        <v>10</v>
      </c>
      <c r="AA46" t="s">
        <v>40</v>
      </c>
      <c r="AB46">
        <v>20</v>
      </c>
      <c r="AC46" t="s">
        <v>90</v>
      </c>
      <c r="AD46">
        <v>10</v>
      </c>
      <c r="AE46">
        <v>5</v>
      </c>
      <c r="AF46">
        <v>8</v>
      </c>
      <c r="AG46">
        <v>2</v>
      </c>
      <c r="AH46" s="2">
        <v>0</v>
      </c>
      <c r="AI46" s="2">
        <v>0</v>
      </c>
      <c r="AJ46" s="2">
        <v>0</v>
      </c>
      <c r="AK46" s="2">
        <v>0</v>
      </c>
      <c r="AL46" s="2">
        <v>0</v>
      </c>
      <c r="AM46" s="2">
        <v>0</v>
      </c>
      <c r="AN46" s="2">
        <v>0</v>
      </c>
      <c r="AO46" s="2">
        <v>3400</v>
      </c>
      <c r="AP46" s="2">
        <v>1500</v>
      </c>
      <c r="AQ46" s="2">
        <v>0</v>
      </c>
      <c r="AR46" s="2">
        <v>0</v>
      </c>
      <c r="AS46" s="2">
        <v>100</v>
      </c>
      <c r="AT46" s="20">
        <v>2.7333333333333334</v>
      </c>
      <c r="AU46" s="20">
        <v>1.1833333333333333</v>
      </c>
      <c r="AV46" s="20">
        <v>4.9583333333333339</v>
      </c>
      <c r="AW46" s="17">
        <v>9.9389159442344943E-2</v>
      </c>
      <c r="AX46" s="17">
        <v>0.54484811340196959</v>
      </c>
      <c r="AY46" s="17">
        <v>0.77936308087303274</v>
      </c>
      <c r="AZ46" s="17">
        <v>3.0455992623889339</v>
      </c>
      <c r="BA46" s="17">
        <f t="shared" si="3"/>
        <v>4.4691996161062812</v>
      </c>
      <c r="BB46" t="s">
        <v>495</v>
      </c>
    </row>
    <row r="47" spans="1:54" x14ac:dyDescent="0.35">
      <c r="A47" t="s">
        <v>147</v>
      </c>
      <c r="B47">
        <v>13</v>
      </c>
      <c r="C47" s="1">
        <v>45467</v>
      </c>
      <c r="D47">
        <v>327198</v>
      </c>
      <c r="E47">
        <v>4063228</v>
      </c>
      <c r="F47">
        <v>1635</v>
      </c>
      <c r="G47">
        <v>18</v>
      </c>
      <c r="H47" t="s">
        <v>363</v>
      </c>
      <c r="I47" t="s">
        <v>77</v>
      </c>
      <c r="J47">
        <v>442</v>
      </c>
      <c r="K47" t="s">
        <v>77</v>
      </c>
      <c r="L47" s="18" t="s">
        <v>79</v>
      </c>
      <c r="M47" t="s">
        <v>10</v>
      </c>
      <c r="N47">
        <v>0</v>
      </c>
      <c r="O47">
        <v>260</v>
      </c>
      <c r="P47">
        <v>0</v>
      </c>
      <c r="Q47">
        <v>20</v>
      </c>
      <c r="R47">
        <v>0</v>
      </c>
      <c r="S47">
        <v>47.411999999999999</v>
      </c>
      <c r="T47" s="18">
        <f t="shared" si="0"/>
        <v>1</v>
      </c>
      <c r="U47" s="18">
        <f t="shared" si="1"/>
        <v>1</v>
      </c>
      <c r="V47">
        <v>3</v>
      </c>
      <c r="W47">
        <v>0</v>
      </c>
      <c r="X47" s="18">
        <f t="shared" si="2"/>
        <v>0</v>
      </c>
      <c r="Y47">
        <v>5</v>
      </c>
      <c r="Z47">
        <v>80</v>
      </c>
      <c r="AA47" t="s">
        <v>40</v>
      </c>
      <c r="AB47">
        <v>2</v>
      </c>
      <c r="AC47" t="s">
        <v>82</v>
      </c>
      <c r="AD47">
        <v>3</v>
      </c>
      <c r="AE47">
        <v>8</v>
      </c>
      <c r="AF47">
        <v>2</v>
      </c>
      <c r="AG47">
        <v>0</v>
      </c>
      <c r="AH47" s="2">
        <f>28/0.05</f>
        <v>560</v>
      </c>
      <c r="AI47" s="2">
        <v>0</v>
      </c>
      <c r="AJ47" s="2">
        <v>600</v>
      </c>
      <c r="AK47" s="2">
        <v>0</v>
      </c>
      <c r="AL47" s="2">
        <v>0</v>
      </c>
      <c r="AM47" s="2">
        <v>0</v>
      </c>
      <c r="AN47" s="2">
        <v>0</v>
      </c>
      <c r="AO47" s="2">
        <v>0</v>
      </c>
      <c r="AP47" s="2">
        <v>0</v>
      </c>
      <c r="AQ47" s="2">
        <v>0</v>
      </c>
      <c r="AR47" s="2">
        <v>0</v>
      </c>
      <c r="AS47" s="2">
        <v>0</v>
      </c>
      <c r="AT47" s="20">
        <v>0.41666666666666663</v>
      </c>
      <c r="AU47" s="20">
        <v>0.16666666666666666</v>
      </c>
      <c r="AV47" s="20">
        <v>1.5</v>
      </c>
      <c r="AW47" s="17">
        <v>2.3853398266162784E-2</v>
      </c>
      <c r="AX47" s="17">
        <v>0.29718988003743796</v>
      </c>
      <c r="AY47" s="17">
        <v>0.19484077021825819</v>
      </c>
      <c r="AZ47" s="17">
        <v>17.837429936221763</v>
      </c>
      <c r="BA47" s="17">
        <f t="shared" si="3"/>
        <v>18.353313984743622</v>
      </c>
      <c r="BB47" t="s">
        <v>551</v>
      </c>
    </row>
    <row r="48" spans="1:54" x14ac:dyDescent="0.35">
      <c r="A48" t="s">
        <v>147</v>
      </c>
      <c r="B48">
        <v>15</v>
      </c>
      <c r="C48" s="1">
        <v>45467</v>
      </c>
      <c r="D48">
        <v>326421</v>
      </c>
      <c r="E48">
        <v>4063434</v>
      </c>
      <c r="F48">
        <v>1515</v>
      </c>
      <c r="G48">
        <v>10</v>
      </c>
      <c r="H48" t="s">
        <v>386</v>
      </c>
      <c r="I48" t="s">
        <v>75</v>
      </c>
      <c r="J48">
        <v>1</v>
      </c>
      <c r="K48" t="s">
        <v>75</v>
      </c>
      <c r="L48" s="18" t="s">
        <v>77</v>
      </c>
      <c r="M48" t="s">
        <v>9</v>
      </c>
      <c r="N48">
        <v>440</v>
      </c>
      <c r="O48">
        <v>180</v>
      </c>
      <c r="P48">
        <v>20</v>
      </c>
      <c r="Q48">
        <v>20</v>
      </c>
      <c r="R48">
        <v>41.387</v>
      </c>
      <c r="S48">
        <v>15.297000000000001</v>
      </c>
      <c r="T48" s="18">
        <f t="shared" si="0"/>
        <v>0.26986451203161388</v>
      </c>
      <c r="U48" s="18">
        <f t="shared" si="1"/>
        <v>0.29032258064516131</v>
      </c>
      <c r="V48">
        <v>8</v>
      </c>
      <c r="W48">
        <v>0</v>
      </c>
      <c r="X48" s="18">
        <f t="shared" si="2"/>
        <v>0</v>
      </c>
      <c r="Y48">
        <v>60</v>
      </c>
      <c r="Z48">
        <v>10</v>
      </c>
      <c r="AA48" t="s">
        <v>40</v>
      </c>
      <c r="AB48">
        <v>2</v>
      </c>
      <c r="AC48" t="s">
        <v>82</v>
      </c>
      <c r="AD48">
        <v>20</v>
      </c>
      <c r="AE48">
        <v>5</v>
      </c>
      <c r="AF48">
        <v>3</v>
      </c>
      <c r="AG48">
        <v>0</v>
      </c>
      <c r="AH48" s="2">
        <f>1008/0.05</f>
        <v>20160</v>
      </c>
      <c r="AI48" s="2">
        <v>3700</v>
      </c>
      <c r="AJ48" s="2">
        <v>51000</v>
      </c>
      <c r="AK48" s="2">
        <v>0</v>
      </c>
      <c r="AL48" s="2">
        <v>0</v>
      </c>
      <c r="AM48" s="2">
        <v>100</v>
      </c>
      <c r="AN48" s="2">
        <v>0</v>
      </c>
      <c r="AO48" s="2">
        <v>0</v>
      </c>
      <c r="AP48" s="2">
        <v>0</v>
      </c>
      <c r="AQ48" s="2">
        <v>0</v>
      </c>
      <c r="AR48" s="2">
        <v>0</v>
      </c>
      <c r="AS48" s="2">
        <v>0</v>
      </c>
      <c r="AT48" s="20">
        <v>3.1875</v>
      </c>
      <c r="AU48" s="20">
        <v>1.25</v>
      </c>
      <c r="AV48" s="20">
        <v>2.5833333333333335</v>
      </c>
      <c r="AW48" s="17">
        <v>0.15532193544677009</v>
      </c>
      <c r="AX48" s="17">
        <v>1.1268011751855325</v>
      </c>
      <c r="AY48" s="17">
        <v>0.77086178794395477</v>
      </c>
      <c r="AZ48" s="17">
        <v>15.764221450859692</v>
      </c>
      <c r="BA48" s="17">
        <f t="shared" si="3"/>
        <v>17.817206349435949</v>
      </c>
      <c r="BB48" t="s">
        <v>385</v>
      </c>
    </row>
    <row r="49" spans="3:53" x14ac:dyDescent="0.35">
      <c r="C49" s="1"/>
      <c r="L49" s="18"/>
      <c r="T49" s="18"/>
      <c r="U49" s="18"/>
      <c r="AH49" s="2"/>
      <c r="AI49" s="2"/>
      <c r="AJ49" s="2"/>
      <c r="AK49" s="2"/>
      <c r="AL49" s="2"/>
      <c r="AM49" s="2"/>
      <c r="AN49" s="2"/>
      <c r="AO49" s="2"/>
      <c r="AP49" s="2"/>
      <c r="AQ49" s="2"/>
      <c r="AR49" s="2"/>
      <c r="AS49" s="2"/>
      <c r="AT49" s="20"/>
      <c r="AU49" s="2"/>
      <c r="AV49" s="2"/>
      <c r="AW49" s="2"/>
      <c r="AX49" s="2"/>
      <c r="AY49" s="2"/>
      <c r="AZ49" s="2"/>
      <c r="BA49" s="2"/>
    </row>
    <row r="50" spans="3:53" x14ac:dyDescent="0.35">
      <c r="C50" s="1"/>
      <c r="AH50" s="2"/>
      <c r="AI50" s="2"/>
      <c r="AJ50" s="2"/>
      <c r="AK50" s="2"/>
      <c r="AL50" s="2"/>
      <c r="AM50" s="2"/>
      <c r="AN50" s="2"/>
      <c r="AO50" s="2"/>
      <c r="AP50" s="2"/>
      <c r="AQ50" s="2"/>
      <c r="AR50" s="2"/>
      <c r="AS50" s="2"/>
      <c r="AT50" s="2"/>
      <c r="AU50" s="2"/>
      <c r="AV50" s="2"/>
      <c r="AW50" s="2"/>
      <c r="AX50" s="2"/>
      <c r="AY50" s="2"/>
      <c r="AZ50" s="2"/>
      <c r="BA50" s="2"/>
    </row>
    <row r="51" spans="3:53" x14ac:dyDescent="0.35">
      <c r="C51" s="1"/>
      <c r="AH51" s="2"/>
      <c r="AI51" s="2"/>
      <c r="AJ51" s="2"/>
      <c r="AK51" s="2"/>
      <c r="AL51" s="2"/>
      <c r="AM51" s="2"/>
      <c r="AN51" s="2"/>
      <c r="AO51" s="2"/>
      <c r="AP51" s="2"/>
      <c r="AQ51" s="2"/>
      <c r="AR51" s="2"/>
      <c r="AS51" s="2"/>
      <c r="AT51" s="2"/>
      <c r="AU51" s="2"/>
      <c r="AV51" s="2"/>
      <c r="AW51" s="2"/>
      <c r="AX51" s="2"/>
      <c r="AY51" s="2"/>
      <c r="AZ51" s="2"/>
      <c r="BA51" s="2"/>
    </row>
    <row r="52" spans="3:53" x14ac:dyDescent="0.35">
      <c r="C52" s="1"/>
      <c r="AH52" s="2"/>
      <c r="AI52" s="2"/>
      <c r="AJ52" s="2"/>
      <c r="AK52" s="2"/>
      <c r="AL52" s="2"/>
      <c r="AM52" s="2"/>
      <c r="AN52" s="2"/>
      <c r="AO52" s="2"/>
      <c r="AP52" s="2"/>
      <c r="AQ52" s="2"/>
      <c r="AR52" s="2"/>
      <c r="AS52" s="2"/>
      <c r="AT52" s="2"/>
      <c r="AU52" s="2"/>
      <c r="AV52" s="2"/>
      <c r="AW52" s="2"/>
      <c r="AX52" s="2"/>
      <c r="AY52" s="2"/>
      <c r="AZ52" s="2"/>
      <c r="BA52" s="2"/>
    </row>
    <row r="53" spans="3:53" x14ac:dyDescent="0.35">
      <c r="C53" s="1"/>
      <c r="AH53" s="2"/>
      <c r="AI53" s="2"/>
      <c r="AJ53" s="2"/>
      <c r="AK53" s="2"/>
      <c r="AL53" s="2"/>
      <c r="AM53" s="2"/>
      <c r="AN53" s="2"/>
      <c r="AO53" s="2"/>
      <c r="AP53" s="2"/>
      <c r="AQ53" s="2"/>
      <c r="AR53" s="2"/>
      <c r="AS53" s="2"/>
      <c r="AT53" s="2"/>
      <c r="AU53" s="2"/>
      <c r="AV53" s="2"/>
      <c r="AW53" s="2"/>
      <c r="AX53" s="2"/>
      <c r="AY53" s="2"/>
      <c r="AZ53" s="2"/>
      <c r="BA53" s="2"/>
    </row>
    <row r="54" spans="3:53" x14ac:dyDescent="0.35">
      <c r="C54" s="1"/>
      <c r="AH54" s="2"/>
      <c r="AI54" s="2"/>
      <c r="AJ54" s="2"/>
      <c r="AK54" s="2"/>
      <c r="AL54" s="2"/>
      <c r="AM54" s="2"/>
      <c r="AN54" s="2"/>
      <c r="AO54" s="2"/>
      <c r="AP54" s="2"/>
      <c r="AQ54" s="2"/>
      <c r="AR54" s="2"/>
      <c r="AS54" s="2"/>
      <c r="AT54" s="2"/>
      <c r="AU54" s="2"/>
      <c r="AV54" s="2"/>
      <c r="AW54" s="2"/>
      <c r="AX54" s="2"/>
      <c r="AY54" s="2"/>
      <c r="AZ54" s="2"/>
      <c r="BA54" s="2"/>
    </row>
    <row r="55" spans="3:53" x14ac:dyDescent="0.35">
      <c r="C55" s="1"/>
      <c r="AH55" s="2"/>
      <c r="AI55" s="2"/>
      <c r="AJ55" s="2"/>
      <c r="AK55" s="2"/>
      <c r="AL55" s="2"/>
      <c r="AM55" s="2"/>
      <c r="AN55" s="2"/>
      <c r="AO55" s="2"/>
      <c r="AP55" s="2"/>
      <c r="AQ55" s="2"/>
      <c r="AR55" s="2"/>
      <c r="AS55" s="2"/>
      <c r="AT55" s="2"/>
      <c r="AU55" s="2"/>
      <c r="AV55" s="2"/>
      <c r="AW55" s="2"/>
      <c r="AX55" s="2"/>
      <c r="AY55" s="2"/>
      <c r="AZ55" s="2"/>
      <c r="BA55" s="2"/>
    </row>
    <row r="56" spans="3:53" x14ac:dyDescent="0.35">
      <c r="C56" s="1"/>
      <c r="AH56" s="2"/>
      <c r="AI56" s="2"/>
      <c r="AJ56" s="2"/>
      <c r="AK56" s="2"/>
      <c r="AL56" s="2"/>
      <c r="AM56" s="2"/>
      <c r="AN56" s="2"/>
      <c r="AO56" s="2"/>
      <c r="AP56" s="2"/>
      <c r="AQ56" s="2"/>
      <c r="AR56" s="2"/>
      <c r="AS56" s="2"/>
      <c r="AT56" s="2"/>
      <c r="AU56" s="2"/>
      <c r="AV56" s="2"/>
      <c r="AW56" s="2"/>
      <c r="AX56" s="2"/>
      <c r="AY56" s="2"/>
      <c r="AZ56" s="2"/>
      <c r="BA56" s="2"/>
    </row>
    <row r="57" spans="3:53" x14ac:dyDescent="0.35">
      <c r="C57" s="1"/>
      <c r="AH57" s="2"/>
      <c r="AI57" s="2"/>
      <c r="AJ57" s="2"/>
      <c r="AK57" s="2"/>
      <c r="AL57" s="2"/>
      <c r="AM57" s="2"/>
      <c r="AN57" s="2"/>
      <c r="AO57" s="2"/>
      <c r="AP57" s="2"/>
      <c r="AQ57" s="2"/>
      <c r="AR57" s="2"/>
      <c r="AS57" s="2"/>
      <c r="AT57" s="2"/>
      <c r="AU57" s="2"/>
      <c r="AV57" s="2"/>
      <c r="AW57" s="2"/>
      <c r="AX57" s="2"/>
      <c r="AY57" s="2"/>
      <c r="AZ57" s="2"/>
      <c r="BA57" s="2"/>
    </row>
    <row r="58" spans="3:53" x14ac:dyDescent="0.35">
      <c r="C58" s="1"/>
      <c r="AH58" s="2"/>
      <c r="AI58" s="2"/>
      <c r="AJ58" s="2"/>
      <c r="AK58" s="2"/>
      <c r="AL58" s="2"/>
      <c r="AM58" s="2"/>
      <c r="AN58" s="2"/>
      <c r="AO58" s="2"/>
      <c r="AP58" s="2"/>
      <c r="AQ58" s="2"/>
      <c r="AR58" s="2"/>
      <c r="AS58" s="2"/>
      <c r="AT58" s="2"/>
      <c r="AU58" s="2"/>
      <c r="AV58" s="2"/>
      <c r="AW58" s="2"/>
      <c r="AX58" s="2"/>
      <c r="AY58" s="2"/>
      <c r="AZ58" s="2"/>
      <c r="BA58" s="2"/>
    </row>
    <row r="59" spans="3:53" x14ac:dyDescent="0.35">
      <c r="C59" s="1"/>
      <c r="AH59" s="2"/>
      <c r="AI59" s="2"/>
      <c r="AJ59" s="2"/>
      <c r="AK59" s="2"/>
      <c r="AL59" s="2"/>
      <c r="AM59" s="2"/>
      <c r="AN59" s="2"/>
      <c r="AO59" s="2"/>
      <c r="AP59" s="2"/>
      <c r="AQ59" s="2"/>
      <c r="AR59" s="2"/>
      <c r="AS59" s="2"/>
      <c r="AT59" s="2"/>
      <c r="AU59" s="2"/>
      <c r="AV59" s="2"/>
      <c r="AW59" s="2"/>
      <c r="AX59" s="2"/>
      <c r="AY59" s="2"/>
      <c r="AZ59" s="2"/>
      <c r="BA59" s="2"/>
    </row>
    <row r="60" spans="3:53" x14ac:dyDescent="0.35">
      <c r="C60" s="1"/>
      <c r="AH60" s="2"/>
      <c r="AI60" s="2"/>
      <c r="AJ60" s="2"/>
      <c r="AK60" s="2"/>
      <c r="AL60" s="2"/>
      <c r="AM60" s="2"/>
      <c r="AN60" s="2"/>
      <c r="AO60" s="2"/>
      <c r="AP60" s="2"/>
      <c r="AQ60" s="2"/>
      <c r="AR60" s="2"/>
      <c r="AS60" s="2"/>
      <c r="AT60" s="2"/>
      <c r="AU60" s="2"/>
      <c r="AV60" s="2"/>
      <c r="AW60" s="2"/>
      <c r="AX60" s="2"/>
      <c r="AY60" s="2"/>
      <c r="AZ60" s="2"/>
      <c r="BA60" s="2"/>
    </row>
    <row r="61" spans="3:53" x14ac:dyDescent="0.35">
      <c r="C61" s="1"/>
      <c r="AH61" s="2"/>
      <c r="AI61" s="2"/>
      <c r="AJ61" s="2"/>
      <c r="AK61" s="2"/>
      <c r="AL61" s="2"/>
      <c r="AM61" s="2"/>
      <c r="AN61" s="2"/>
      <c r="AO61" s="2"/>
      <c r="AP61" s="2"/>
      <c r="AQ61" s="2"/>
      <c r="AR61" s="2"/>
      <c r="AS61" s="2"/>
      <c r="AT61" s="2"/>
      <c r="AU61" s="2"/>
      <c r="AV61" s="2"/>
      <c r="AW61" s="2"/>
      <c r="AX61" s="2"/>
      <c r="AY61" s="2"/>
      <c r="AZ61" s="2"/>
      <c r="BA61" s="2"/>
    </row>
    <row r="62" spans="3:53" x14ac:dyDescent="0.35">
      <c r="C62" s="1"/>
      <c r="AH62" s="2"/>
      <c r="AI62" s="2"/>
      <c r="AJ62" s="2"/>
      <c r="AK62" s="2"/>
      <c r="AL62" s="2"/>
      <c r="AM62" s="2"/>
      <c r="AN62" s="2"/>
      <c r="AO62" s="2"/>
      <c r="AP62" s="2"/>
      <c r="AQ62" s="2"/>
      <c r="AR62" s="2"/>
      <c r="AS62" s="2"/>
      <c r="AT62" s="2"/>
      <c r="AU62" s="2"/>
      <c r="AV62" s="2"/>
      <c r="AW62" s="2"/>
      <c r="AX62" s="2"/>
      <c r="AY62" s="2"/>
      <c r="AZ62" s="2"/>
      <c r="BA62" s="2"/>
    </row>
    <row r="63" spans="3:53" x14ac:dyDescent="0.35">
      <c r="C63" s="1"/>
      <c r="AH63" s="2"/>
      <c r="AI63" s="2"/>
      <c r="AJ63" s="2"/>
      <c r="AK63" s="2"/>
      <c r="AL63" s="2"/>
      <c r="AM63" s="2"/>
      <c r="AN63" s="2"/>
      <c r="AO63" s="2"/>
      <c r="AP63" s="2"/>
      <c r="AQ63" s="2"/>
      <c r="AR63" s="2"/>
      <c r="AS63" s="2"/>
      <c r="AT63" s="2"/>
      <c r="AU63" s="2"/>
      <c r="AV63" s="2"/>
      <c r="AW63" s="2"/>
      <c r="AX63" s="2"/>
      <c r="AY63" s="2"/>
      <c r="AZ63" s="2"/>
      <c r="BA63" s="2"/>
    </row>
    <row r="64" spans="3:53" x14ac:dyDescent="0.35">
      <c r="C64" s="1"/>
      <c r="AH64" s="2"/>
      <c r="AI64" s="2"/>
      <c r="AJ64" s="2"/>
      <c r="AK64" s="2"/>
      <c r="AL64" s="2"/>
      <c r="AM64" s="2"/>
      <c r="AN64" s="2"/>
      <c r="AO64" s="2"/>
      <c r="AP64" s="2"/>
      <c r="AQ64" s="2"/>
      <c r="AR64" s="2"/>
      <c r="AS64" s="2"/>
      <c r="AT64" s="2"/>
      <c r="AU64" s="2"/>
      <c r="AV64" s="2"/>
      <c r="AW64" s="2"/>
      <c r="AX64" s="2"/>
      <c r="AY64" s="2"/>
      <c r="AZ64" s="2"/>
      <c r="BA64" s="2"/>
    </row>
    <row r="65" spans="3:53" x14ac:dyDescent="0.35">
      <c r="C65" s="1"/>
      <c r="AH65" s="2"/>
      <c r="AI65" s="2"/>
      <c r="AJ65" s="2"/>
      <c r="AK65" s="2"/>
      <c r="AL65" s="2"/>
      <c r="AM65" s="2"/>
      <c r="AN65" s="2"/>
      <c r="AO65" s="2"/>
      <c r="AP65" s="2"/>
      <c r="AQ65" s="2"/>
      <c r="AR65" s="2"/>
      <c r="AS65" s="2"/>
      <c r="AT65" s="2"/>
      <c r="AU65" s="2"/>
      <c r="AV65" s="2"/>
      <c r="AW65" s="2"/>
      <c r="AX65" s="2"/>
      <c r="AY65" s="2"/>
      <c r="AZ65" s="2"/>
      <c r="BA65" s="2"/>
    </row>
    <row r="66" spans="3:53" x14ac:dyDescent="0.35">
      <c r="C66" s="1"/>
      <c r="AH66" s="2"/>
      <c r="AI66" s="2"/>
      <c r="AJ66" s="2"/>
      <c r="AK66" s="2"/>
      <c r="AL66" s="2"/>
      <c r="AM66" s="2"/>
      <c r="AN66" s="2"/>
      <c r="AO66" s="2"/>
      <c r="AP66" s="2"/>
      <c r="AQ66" s="2"/>
      <c r="AR66" s="2"/>
      <c r="AS66" s="2"/>
      <c r="AT66" s="2"/>
      <c r="AU66" s="2"/>
      <c r="AV66" s="2"/>
      <c r="AW66" s="2"/>
      <c r="AX66" s="2"/>
      <c r="AY66" s="2"/>
      <c r="AZ66" s="2"/>
      <c r="BA66" s="2"/>
    </row>
    <row r="67" spans="3:53" x14ac:dyDescent="0.35">
      <c r="C67" s="1"/>
      <c r="AH67" s="2"/>
      <c r="AI67" s="2"/>
      <c r="AJ67" s="2"/>
      <c r="AK67" s="2"/>
      <c r="AL67" s="2"/>
      <c r="AM67" s="2"/>
      <c r="AN67" s="2"/>
      <c r="AO67" s="2"/>
      <c r="AP67" s="2"/>
      <c r="AQ67" s="2"/>
      <c r="AR67" s="2"/>
      <c r="AS67" s="2"/>
      <c r="AT67" s="2"/>
      <c r="AU67" s="2"/>
      <c r="AV67" s="2"/>
      <c r="AW67" s="2"/>
      <c r="AX67" s="2"/>
      <c r="AY67" s="2"/>
      <c r="AZ67" s="2"/>
      <c r="BA67" s="2"/>
    </row>
    <row r="68" spans="3:53" x14ac:dyDescent="0.35">
      <c r="C68" s="1"/>
      <c r="AH68" s="2"/>
      <c r="AI68" s="2"/>
      <c r="AJ68" s="2"/>
      <c r="AK68" s="2"/>
      <c r="AL68" s="2"/>
      <c r="AM68" s="2"/>
      <c r="AN68" s="2"/>
      <c r="AO68" s="2"/>
      <c r="AP68" s="2"/>
      <c r="AQ68" s="2"/>
      <c r="AR68" s="2"/>
      <c r="AS68" s="2"/>
      <c r="AT68" s="2"/>
      <c r="AU68" s="2"/>
      <c r="AV68" s="2"/>
      <c r="AW68" s="2"/>
      <c r="AX68" s="2"/>
      <c r="AY68" s="2"/>
      <c r="AZ68" s="2"/>
      <c r="BA68" s="2"/>
    </row>
    <row r="69" spans="3:53" x14ac:dyDescent="0.35">
      <c r="C69" s="1"/>
      <c r="AH69" s="2"/>
      <c r="AI69" s="2"/>
      <c r="AJ69" s="2"/>
      <c r="AK69" s="2"/>
      <c r="AL69" s="2"/>
      <c r="AM69" s="2"/>
      <c r="AN69" s="2"/>
      <c r="AO69" s="2"/>
      <c r="AP69" s="2"/>
      <c r="AQ69" s="2"/>
      <c r="AR69" s="2"/>
      <c r="AS69" s="2"/>
      <c r="AT69" s="2"/>
      <c r="AU69" s="2"/>
      <c r="AV69" s="2"/>
      <c r="AW69" s="2"/>
      <c r="AX69" s="2"/>
      <c r="AY69" s="2"/>
      <c r="AZ69" s="2"/>
      <c r="BA69" s="2"/>
    </row>
    <row r="70" spans="3:53" x14ac:dyDescent="0.35">
      <c r="C70" s="1"/>
      <c r="AH70" s="2"/>
      <c r="AI70" s="2"/>
      <c r="AJ70" s="2"/>
      <c r="AK70" s="2"/>
      <c r="AL70" s="2"/>
      <c r="AM70" s="2"/>
      <c r="AN70" s="2"/>
      <c r="AO70" s="2"/>
      <c r="AP70" s="2"/>
      <c r="AQ70" s="2"/>
      <c r="AR70" s="2"/>
      <c r="AS70" s="2"/>
      <c r="AT70" s="2"/>
      <c r="AU70" s="2"/>
      <c r="AV70" s="2"/>
      <c r="AW70" s="2"/>
      <c r="AX70" s="2"/>
      <c r="AY70" s="2"/>
      <c r="AZ70" s="2"/>
      <c r="BA70" s="2"/>
    </row>
    <row r="71" spans="3:53" x14ac:dyDescent="0.35">
      <c r="C71" s="1"/>
      <c r="AH71" s="2"/>
      <c r="AI71" s="2"/>
      <c r="AJ71" s="2"/>
      <c r="AK71" s="2"/>
      <c r="AL71" s="2"/>
      <c r="AM71" s="2"/>
      <c r="AN71" s="2"/>
      <c r="AO71" s="2"/>
      <c r="AP71" s="2"/>
      <c r="AQ71" s="2"/>
      <c r="AR71" s="2"/>
      <c r="AS71" s="2"/>
      <c r="AT71" s="2"/>
      <c r="AU71" s="2"/>
      <c r="AV71" s="2"/>
      <c r="AW71" s="2"/>
      <c r="AX71" s="2"/>
      <c r="AY71" s="2"/>
      <c r="AZ71" s="2"/>
      <c r="BA71" s="2"/>
    </row>
    <row r="72" spans="3:53" x14ac:dyDescent="0.35">
      <c r="C72" s="1"/>
      <c r="AH72" s="2"/>
      <c r="AI72" s="2"/>
      <c r="AJ72" s="2"/>
      <c r="AK72" s="2"/>
      <c r="AL72" s="2"/>
      <c r="AM72" s="2"/>
      <c r="AN72" s="2"/>
      <c r="AO72" s="2"/>
      <c r="AP72" s="2"/>
      <c r="AQ72" s="2"/>
      <c r="AR72" s="2"/>
      <c r="AS72" s="2"/>
      <c r="AT72" s="2"/>
      <c r="AU72" s="2"/>
      <c r="AV72" s="2"/>
      <c r="AW72" s="2"/>
      <c r="AX72" s="2"/>
      <c r="AY72" s="2"/>
      <c r="AZ72" s="2"/>
      <c r="BA72" s="2"/>
    </row>
    <row r="73" spans="3:53" x14ac:dyDescent="0.35">
      <c r="C73" s="1"/>
      <c r="AH73" s="2"/>
      <c r="AI73" s="2"/>
      <c r="AJ73" s="2"/>
      <c r="AK73" s="2"/>
      <c r="AL73" s="2"/>
      <c r="AM73" s="2"/>
      <c r="AN73" s="2"/>
      <c r="AO73" s="2"/>
      <c r="AP73" s="2"/>
      <c r="AQ73" s="2"/>
      <c r="AR73" s="2"/>
      <c r="AS73" s="2"/>
      <c r="AT73" s="2"/>
      <c r="AU73" s="2"/>
      <c r="AV73" s="2"/>
      <c r="AW73" s="2"/>
      <c r="AX73" s="2"/>
      <c r="AY73" s="2"/>
      <c r="AZ73" s="2"/>
      <c r="BA73" s="2"/>
    </row>
    <row r="74" spans="3:53" x14ac:dyDescent="0.35">
      <c r="C74" s="1"/>
      <c r="AH74" s="2"/>
      <c r="AI74" s="2"/>
      <c r="AJ74" s="2"/>
      <c r="AK74" s="2"/>
      <c r="AL74" s="2"/>
      <c r="AM74" s="2"/>
      <c r="AN74" s="2"/>
      <c r="AO74" s="2"/>
      <c r="AP74" s="2"/>
      <c r="AQ74" s="2"/>
      <c r="AR74" s="2"/>
      <c r="AS74" s="2"/>
      <c r="AT74" s="2"/>
      <c r="AU74" s="2"/>
      <c r="AV74" s="2"/>
      <c r="AW74" s="2"/>
      <c r="AX74" s="2"/>
      <c r="AY74" s="2"/>
      <c r="AZ74" s="2"/>
      <c r="BA74" s="2"/>
    </row>
    <row r="75" spans="3:53" x14ac:dyDescent="0.35">
      <c r="C75" s="1"/>
      <c r="AH75" s="2"/>
      <c r="AI75" s="2"/>
      <c r="AJ75" s="2"/>
      <c r="AK75" s="2"/>
      <c r="AL75" s="2"/>
      <c r="AM75" s="2"/>
      <c r="AN75" s="2"/>
      <c r="AO75" s="2"/>
      <c r="AP75" s="2"/>
      <c r="AQ75" s="2"/>
      <c r="AR75" s="2"/>
      <c r="AS75" s="2"/>
      <c r="AT75" s="2"/>
      <c r="AU75" s="2"/>
      <c r="AV75" s="2"/>
      <c r="AW75" s="2"/>
      <c r="AX75" s="2"/>
      <c r="AY75" s="2"/>
      <c r="AZ75" s="2"/>
      <c r="BA75" s="2"/>
    </row>
    <row r="76" spans="3:53" x14ac:dyDescent="0.35">
      <c r="C76" s="1"/>
      <c r="AH76" s="2"/>
      <c r="AI76" s="2"/>
      <c r="AJ76" s="2"/>
      <c r="AK76" s="2"/>
      <c r="AL76" s="2"/>
      <c r="AM76" s="2"/>
      <c r="AN76" s="2"/>
      <c r="AO76" s="2"/>
      <c r="AP76" s="2"/>
      <c r="AQ76" s="2"/>
      <c r="AR76" s="2"/>
      <c r="AS76" s="2"/>
      <c r="AT76" s="2"/>
      <c r="AU76" s="2"/>
      <c r="AV76" s="2"/>
      <c r="AW76" s="2"/>
      <c r="AX76" s="2"/>
      <c r="AY76" s="2"/>
      <c r="AZ76" s="2"/>
      <c r="BA76" s="2"/>
    </row>
    <row r="77" spans="3:53" x14ac:dyDescent="0.35">
      <c r="C77" s="1"/>
      <c r="AH77" s="2"/>
      <c r="AI77" s="2"/>
      <c r="AJ77" s="2"/>
      <c r="AK77" s="2"/>
      <c r="AL77" s="2"/>
      <c r="AM77" s="2"/>
      <c r="AN77" s="2"/>
      <c r="AO77" s="2"/>
      <c r="AP77" s="2"/>
      <c r="AQ77" s="2"/>
      <c r="AR77" s="2"/>
      <c r="AS77" s="2"/>
      <c r="AT77" s="2"/>
      <c r="AU77" s="2"/>
      <c r="AV77" s="2"/>
      <c r="AW77" s="2"/>
      <c r="AX77" s="2"/>
      <c r="AY77" s="2"/>
      <c r="AZ77" s="2"/>
      <c r="BA77" s="2"/>
    </row>
    <row r="78" spans="3:53" x14ac:dyDescent="0.35">
      <c r="C78" s="1"/>
      <c r="AH78" s="2"/>
      <c r="AI78" s="2"/>
      <c r="AJ78" s="2"/>
      <c r="AK78" s="2"/>
      <c r="AL78" s="2"/>
      <c r="AM78" s="2"/>
      <c r="AN78" s="2"/>
      <c r="AO78" s="2"/>
      <c r="AP78" s="2"/>
      <c r="AQ78" s="2"/>
      <c r="AR78" s="2"/>
      <c r="AS78" s="2"/>
      <c r="AT78" s="2"/>
      <c r="AU78" s="2"/>
      <c r="AV78" s="2"/>
      <c r="AW78" s="2"/>
      <c r="AX78" s="2"/>
      <c r="AY78" s="2"/>
      <c r="AZ78" s="2"/>
      <c r="BA78" s="2"/>
    </row>
    <row r="79" spans="3:53" x14ac:dyDescent="0.35">
      <c r="C79" s="1"/>
      <c r="AH79" s="2"/>
      <c r="AI79" s="2"/>
      <c r="AJ79" s="2"/>
      <c r="AK79" s="2"/>
      <c r="AL79" s="2"/>
      <c r="AM79" s="2"/>
      <c r="AN79" s="2"/>
      <c r="AO79" s="2"/>
      <c r="AP79" s="2"/>
      <c r="AQ79" s="2"/>
      <c r="AR79" s="2"/>
      <c r="AS79" s="2"/>
      <c r="AT79" s="2"/>
      <c r="AU79" s="2"/>
      <c r="AV79" s="2"/>
      <c r="AW79" s="2"/>
      <c r="AX79" s="2"/>
      <c r="AY79" s="2"/>
      <c r="AZ79" s="2"/>
      <c r="BA79" s="2"/>
    </row>
    <row r="80" spans="3:53" x14ac:dyDescent="0.35">
      <c r="C80" s="1"/>
      <c r="AH80" s="2"/>
      <c r="AI80" s="2"/>
      <c r="AJ80" s="2"/>
      <c r="AK80" s="2"/>
      <c r="AL80" s="2"/>
      <c r="AM80" s="2"/>
      <c r="AN80" s="2"/>
      <c r="AO80" s="2"/>
      <c r="AP80" s="2"/>
      <c r="AQ80" s="2"/>
      <c r="AR80" s="2"/>
      <c r="AS80" s="2"/>
      <c r="AT80" s="2"/>
      <c r="AU80" s="2"/>
      <c r="AV80" s="2"/>
      <c r="AW80" s="2"/>
      <c r="AX80" s="2"/>
      <c r="AY80" s="2"/>
      <c r="AZ80" s="2"/>
      <c r="BA80" s="2"/>
    </row>
    <row r="81" spans="3:53" x14ac:dyDescent="0.35">
      <c r="C81" s="1"/>
      <c r="AH81" s="2"/>
      <c r="AI81" s="2"/>
      <c r="AJ81" s="2"/>
      <c r="AK81" s="2"/>
      <c r="AL81" s="2"/>
      <c r="AM81" s="2"/>
      <c r="AN81" s="2"/>
      <c r="AO81" s="2"/>
      <c r="AP81" s="2"/>
      <c r="AQ81" s="2"/>
      <c r="AR81" s="2"/>
      <c r="AS81" s="2"/>
      <c r="AT81" s="2"/>
      <c r="AU81" s="2"/>
      <c r="AV81" s="2"/>
      <c r="AW81" s="2"/>
      <c r="AX81" s="2"/>
      <c r="AY81" s="2"/>
      <c r="AZ81" s="2"/>
      <c r="BA81" s="2"/>
    </row>
    <row r="82" spans="3:53" x14ac:dyDescent="0.35">
      <c r="C82" s="1"/>
      <c r="AH82" s="2"/>
      <c r="AI82" s="2"/>
      <c r="AJ82" s="2"/>
      <c r="AK82" s="2"/>
      <c r="AL82" s="2"/>
      <c r="AM82" s="2"/>
      <c r="AN82" s="2"/>
      <c r="AO82" s="2"/>
      <c r="AP82" s="2"/>
      <c r="AQ82" s="2"/>
      <c r="AR82" s="2"/>
      <c r="AS82" s="2"/>
      <c r="AT82" s="2"/>
      <c r="AU82" s="2"/>
      <c r="AV82" s="2"/>
      <c r="AW82" s="2"/>
      <c r="AX82" s="2"/>
      <c r="AY82" s="2"/>
      <c r="AZ82" s="2"/>
      <c r="BA82" s="2"/>
    </row>
    <row r="83" spans="3:53" x14ac:dyDescent="0.35">
      <c r="C83" s="1"/>
      <c r="AH83" s="2"/>
      <c r="AI83" s="2"/>
      <c r="AJ83" s="2"/>
      <c r="AK83" s="2"/>
      <c r="AL83" s="2"/>
      <c r="AM83" s="2"/>
      <c r="AN83" s="2"/>
      <c r="AO83" s="2"/>
      <c r="AP83" s="2"/>
      <c r="AQ83" s="2"/>
      <c r="AR83" s="2"/>
      <c r="AS83" s="2"/>
      <c r="AT83" s="2"/>
      <c r="AU83" s="2"/>
      <c r="AV83" s="2"/>
      <c r="AW83" s="2"/>
      <c r="AX83" s="2"/>
      <c r="AY83" s="2"/>
      <c r="AZ83" s="2"/>
      <c r="BA83" s="2"/>
    </row>
    <row r="84" spans="3:53" x14ac:dyDescent="0.35">
      <c r="C84" s="1"/>
      <c r="AH84" s="2"/>
      <c r="AI84" s="2"/>
      <c r="AJ84" s="2"/>
      <c r="AK84" s="2"/>
      <c r="AL84" s="2"/>
      <c r="AM84" s="2"/>
      <c r="AN84" s="2"/>
      <c r="AO84" s="2"/>
      <c r="AP84" s="2"/>
      <c r="AQ84" s="2"/>
      <c r="AR84" s="2"/>
      <c r="AS84" s="2"/>
      <c r="AT84" s="2"/>
      <c r="AU84" s="2"/>
      <c r="AV84" s="2"/>
      <c r="AW84" s="2"/>
      <c r="AX84" s="2"/>
      <c r="AY84" s="2"/>
      <c r="AZ84" s="2"/>
      <c r="BA84" s="2"/>
    </row>
    <row r="85" spans="3:53" x14ac:dyDescent="0.35">
      <c r="C85" s="1"/>
      <c r="AH85" s="2"/>
      <c r="AI85" s="2"/>
      <c r="AJ85" s="2"/>
      <c r="AK85" s="2"/>
      <c r="AL85" s="2"/>
      <c r="AM85" s="2"/>
      <c r="AN85" s="2"/>
      <c r="AO85" s="2"/>
      <c r="AP85" s="2"/>
      <c r="AQ85" s="2"/>
      <c r="AR85" s="2"/>
      <c r="AS85" s="2"/>
      <c r="AT85" s="2"/>
      <c r="AU85" s="2"/>
      <c r="AV85" s="2"/>
      <c r="AW85" s="2"/>
      <c r="AX85" s="2"/>
      <c r="AY85" s="2"/>
      <c r="AZ85" s="2"/>
      <c r="BA85" s="2"/>
    </row>
    <row r="86" spans="3:53" x14ac:dyDescent="0.35">
      <c r="C86" s="1"/>
      <c r="AH86" s="2"/>
      <c r="AI86" s="2"/>
      <c r="AJ86" s="2"/>
      <c r="AK86" s="2"/>
      <c r="AL86" s="2"/>
      <c r="AM86" s="2"/>
      <c r="AN86" s="2"/>
      <c r="AO86" s="2"/>
      <c r="AP86" s="2"/>
      <c r="AQ86" s="2"/>
      <c r="AR86" s="2"/>
      <c r="AS86" s="2"/>
      <c r="AT86" s="2"/>
      <c r="AU86" s="2"/>
      <c r="AV86" s="2"/>
      <c r="AW86" s="2"/>
      <c r="AX86" s="2"/>
      <c r="AY86" s="2"/>
      <c r="AZ86" s="2"/>
      <c r="BA86" s="2"/>
    </row>
    <row r="87" spans="3:53" x14ac:dyDescent="0.35">
      <c r="C87" s="1"/>
      <c r="AH87" s="2"/>
      <c r="AI87" s="2"/>
      <c r="AJ87" s="2"/>
      <c r="AK87" s="2"/>
      <c r="AL87" s="2"/>
      <c r="AM87" s="2"/>
      <c r="AN87" s="2"/>
      <c r="AO87" s="2"/>
      <c r="AP87" s="2"/>
      <c r="AQ87" s="2"/>
      <c r="AR87" s="2"/>
      <c r="AS87" s="2"/>
      <c r="AT87" s="2"/>
      <c r="AU87" s="2"/>
      <c r="AV87" s="2"/>
      <c r="AW87" s="2"/>
      <c r="AX87" s="2"/>
      <c r="AY87" s="2"/>
      <c r="AZ87" s="2"/>
      <c r="BA87" s="2"/>
    </row>
    <row r="88" spans="3:53" x14ac:dyDescent="0.35">
      <c r="C88" s="1"/>
      <c r="AH88" s="2"/>
      <c r="AI88" s="2"/>
      <c r="AJ88" s="2"/>
      <c r="AK88" s="2"/>
      <c r="AL88" s="2"/>
      <c r="AM88" s="2"/>
      <c r="AN88" s="2"/>
      <c r="AO88" s="2"/>
      <c r="AP88" s="2"/>
      <c r="AQ88" s="2"/>
      <c r="AR88" s="2"/>
      <c r="AS88" s="2"/>
      <c r="AT88" s="2"/>
      <c r="AU88" s="2"/>
      <c r="AV88" s="2"/>
      <c r="AW88" s="2"/>
      <c r="AX88" s="2"/>
      <c r="AY88" s="2"/>
      <c r="AZ88" s="2"/>
      <c r="BA88" s="2"/>
    </row>
    <row r="89" spans="3:53" x14ac:dyDescent="0.35">
      <c r="C89" s="1"/>
      <c r="AH89" s="2"/>
      <c r="AI89" s="2"/>
      <c r="AJ89" s="2"/>
      <c r="AK89" s="2"/>
      <c r="AL89" s="2"/>
      <c r="AM89" s="2"/>
      <c r="AN89" s="2"/>
      <c r="AO89" s="2"/>
      <c r="AP89" s="2"/>
      <c r="AQ89" s="2"/>
      <c r="AR89" s="2"/>
      <c r="AS89" s="2"/>
      <c r="AT89" s="2"/>
      <c r="AU89" s="2"/>
      <c r="AV89" s="2"/>
      <c r="AW89" s="2"/>
      <c r="AX89" s="2"/>
      <c r="AY89" s="2"/>
      <c r="AZ89" s="2"/>
      <c r="BA89" s="2"/>
    </row>
    <row r="90" spans="3:53" x14ac:dyDescent="0.35">
      <c r="C90" s="1"/>
      <c r="AH90" s="2"/>
      <c r="AI90" s="2"/>
      <c r="AJ90" s="2"/>
      <c r="AK90" s="2"/>
      <c r="AL90" s="2"/>
      <c r="AM90" s="2"/>
      <c r="AN90" s="2"/>
      <c r="AO90" s="2"/>
      <c r="AP90" s="2"/>
      <c r="AQ90" s="2"/>
      <c r="AR90" s="2"/>
      <c r="AS90" s="2"/>
      <c r="AT90" s="2"/>
      <c r="AU90" s="2"/>
      <c r="AV90" s="2"/>
      <c r="AW90" s="2"/>
      <c r="AX90" s="2"/>
      <c r="AY90" s="2"/>
      <c r="AZ90" s="2"/>
      <c r="BA90" s="2"/>
    </row>
    <row r="91" spans="3:53" x14ac:dyDescent="0.35">
      <c r="C91" s="1"/>
      <c r="AH91" s="2"/>
      <c r="AI91" s="2"/>
      <c r="AJ91" s="2"/>
      <c r="AK91" s="2"/>
      <c r="AL91" s="2"/>
      <c r="AM91" s="2"/>
      <c r="AN91" s="2"/>
      <c r="AO91" s="2"/>
      <c r="AP91" s="2"/>
      <c r="AQ91" s="2"/>
      <c r="AR91" s="2"/>
      <c r="AS91" s="2"/>
      <c r="AT91" s="2"/>
      <c r="AU91" s="2"/>
      <c r="AV91" s="2"/>
      <c r="AW91" s="2"/>
      <c r="AX91" s="2"/>
      <c r="AY91" s="2"/>
      <c r="AZ91" s="2"/>
      <c r="BA91" s="2"/>
    </row>
    <row r="92" spans="3:53" x14ac:dyDescent="0.35">
      <c r="C92" s="1"/>
      <c r="AH92" s="2"/>
      <c r="AI92" s="2"/>
      <c r="AJ92" s="2"/>
      <c r="AK92" s="2"/>
      <c r="AL92" s="2"/>
      <c r="AM92" s="2"/>
      <c r="AN92" s="2"/>
      <c r="AO92" s="2"/>
      <c r="AP92" s="2"/>
      <c r="AQ92" s="2"/>
      <c r="AR92" s="2"/>
      <c r="AS92" s="2"/>
      <c r="AT92" s="2"/>
      <c r="AU92" s="2"/>
      <c r="AV92" s="2"/>
      <c r="AW92" s="2"/>
      <c r="AX92" s="2"/>
      <c r="AY92" s="2"/>
      <c r="AZ92" s="2"/>
      <c r="BA92" s="2"/>
    </row>
    <row r="93" spans="3:53" x14ac:dyDescent="0.35">
      <c r="C93" s="1"/>
      <c r="AH93" s="2"/>
      <c r="AI93" s="2"/>
      <c r="AJ93" s="2"/>
      <c r="AK93" s="2"/>
      <c r="AL93" s="2"/>
      <c r="AM93" s="2"/>
      <c r="AN93" s="2"/>
      <c r="AO93" s="2"/>
      <c r="AP93" s="2"/>
      <c r="AQ93" s="2"/>
      <c r="AR93" s="2"/>
      <c r="AS93" s="2"/>
      <c r="AT93" s="2"/>
      <c r="AU93" s="2"/>
      <c r="AV93" s="2"/>
      <c r="AW93" s="2"/>
      <c r="AX93" s="2"/>
      <c r="AY93" s="2"/>
      <c r="AZ93" s="2"/>
      <c r="BA93" s="2"/>
    </row>
    <row r="94" spans="3:53" x14ac:dyDescent="0.35">
      <c r="C94" s="1"/>
      <c r="AH94" s="2"/>
      <c r="AI94" s="2"/>
      <c r="AJ94" s="2"/>
      <c r="AK94" s="2"/>
      <c r="AL94" s="2"/>
      <c r="AM94" s="2"/>
      <c r="AN94" s="2"/>
      <c r="AO94" s="2"/>
      <c r="AP94" s="2"/>
      <c r="AQ94" s="2"/>
      <c r="AR94" s="2"/>
      <c r="AS94" s="2"/>
      <c r="AT94" s="2"/>
      <c r="AU94" s="2"/>
      <c r="AV94" s="2"/>
      <c r="AW94" s="2"/>
      <c r="AX94" s="2"/>
      <c r="AY94" s="2"/>
      <c r="AZ94" s="2"/>
      <c r="BA94" s="2"/>
    </row>
    <row r="95" spans="3:53" x14ac:dyDescent="0.35">
      <c r="C95" s="1"/>
      <c r="AH95" s="2"/>
      <c r="AI95" s="2"/>
      <c r="AJ95" s="2"/>
      <c r="AK95" s="2"/>
      <c r="AL95" s="2"/>
      <c r="AM95" s="2"/>
      <c r="AN95" s="2"/>
      <c r="AO95" s="2"/>
      <c r="AP95" s="2"/>
      <c r="AQ95" s="2"/>
      <c r="AR95" s="2"/>
      <c r="AS95" s="2"/>
      <c r="AT95" s="2"/>
      <c r="AU95" s="2"/>
      <c r="AV95" s="2"/>
      <c r="AW95" s="2"/>
      <c r="AX95" s="2"/>
      <c r="AY95" s="2"/>
      <c r="AZ95" s="2"/>
      <c r="BA95" s="2"/>
    </row>
    <row r="96" spans="3:53" x14ac:dyDescent="0.35">
      <c r="C96" s="1"/>
      <c r="AH96" s="2"/>
      <c r="AI96" s="2"/>
      <c r="AJ96" s="2"/>
      <c r="AK96" s="2"/>
      <c r="AL96" s="2"/>
      <c r="AM96" s="2"/>
      <c r="AN96" s="2"/>
      <c r="AO96" s="2"/>
      <c r="AP96" s="2"/>
      <c r="AQ96" s="2"/>
      <c r="AR96" s="2"/>
      <c r="AS96" s="2"/>
      <c r="AT96" s="2"/>
      <c r="AU96" s="2"/>
      <c r="AV96" s="2"/>
      <c r="AW96" s="2"/>
      <c r="AX96" s="2"/>
      <c r="AY96" s="2"/>
      <c r="AZ96" s="2"/>
      <c r="BA96" s="2"/>
    </row>
    <row r="97" spans="3:53" x14ac:dyDescent="0.35">
      <c r="C97" s="1"/>
      <c r="AH97" s="2"/>
      <c r="AI97" s="2"/>
      <c r="AJ97" s="2"/>
      <c r="AK97" s="2"/>
      <c r="AL97" s="2"/>
      <c r="AM97" s="2"/>
      <c r="AN97" s="2"/>
      <c r="AO97" s="2"/>
      <c r="AP97" s="2"/>
      <c r="AQ97" s="2"/>
      <c r="AR97" s="2"/>
      <c r="AS97" s="2"/>
      <c r="AT97" s="2"/>
      <c r="AU97" s="2"/>
      <c r="AV97" s="2"/>
      <c r="AW97" s="2"/>
      <c r="AX97" s="2"/>
      <c r="AY97" s="2"/>
      <c r="AZ97" s="2"/>
      <c r="BA97" s="2"/>
    </row>
    <row r="98" spans="3:53" x14ac:dyDescent="0.35">
      <c r="C98" s="1"/>
      <c r="AH98" s="2"/>
      <c r="AI98" s="2"/>
      <c r="AJ98" s="2"/>
      <c r="AK98" s="2"/>
      <c r="AL98" s="2"/>
      <c r="AM98" s="2"/>
      <c r="AN98" s="2"/>
      <c r="AO98" s="2"/>
      <c r="AP98" s="2"/>
      <c r="AQ98" s="2"/>
      <c r="AR98" s="2"/>
      <c r="AS98" s="2"/>
      <c r="AT98" s="2"/>
      <c r="AU98" s="2"/>
      <c r="AV98" s="2"/>
      <c r="AW98" s="2"/>
      <c r="AX98" s="2"/>
      <c r="AY98" s="2"/>
      <c r="AZ98" s="2"/>
      <c r="BA98" s="2"/>
    </row>
    <row r="99" spans="3:53" x14ac:dyDescent="0.35">
      <c r="C99" s="1"/>
      <c r="AH99" s="2"/>
      <c r="AI99" s="2"/>
      <c r="AJ99" s="2"/>
      <c r="AK99" s="2"/>
      <c r="AL99" s="2"/>
      <c r="AM99" s="2"/>
      <c r="AN99" s="2"/>
      <c r="AO99" s="2"/>
      <c r="AP99" s="2"/>
      <c r="AQ99" s="2"/>
      <c r="AR99" s="2"/>
      <c r="AS99" s="2"/>
      <c r="AT99" s="2"/>
      <c r="AU99" s="2"/>
      <c r="AV99" s="2"/>
      <c r="AW99" s="2"/>
      <c r="AX99" s="2"/>
      <c r="AY99" s="2"/>
      <c r="AZ99" s="2"/>
      <c r="BA99" s="2"/>
    </row>
    <row r="100" spans="3:53" x14ac:dyDescent="0.35">
      <c r="C100" s="1"/>
      <c r="AH100" s="2"/>
      <c r="AI100" s="2"/>
      <c r="AJ100" s="2"/>
      <c r="AK100" s="2"/>
      <c r="AL100" s="2"/>
      <c r="AM100" s="2"/>
      <c r="AN100" s="2"/>
      <c r="AO100" s="2"/>
      <c r="AP100" s="2"/>
      <c r="AQ100" s="2"/>
      <c r="AR100" s="2"/>
      <c r="AS100" s="2"/>
      <c r="AT100" s="2"/>
      <c r="AU100" s="2"/>
      <c r="AV100" s="2"/>
      <c r="AW100" s="2"/>
      <c r="AX100" s="2"/>
      <c r="AY100" s="2"/>
      <c r="AZ100" s="2"/>
      <c r="BA100" s="2"/>
    </row>
    <row r="101" spans="3:53" x14ac:dyDescent="0.35">
      <c r="C101" s="1"/>
      <c r="AH101" s="2"/>
      <c r="AI101" s="2"/>
      <c r="AJ101" s="2"/>
      <c r="AK101" s="2"/>
      <c r="AL101" s="2"/>
      <c r="AM101" s="2"/>
      <c r="AN101" s="2"/>
      <c r="AO101" s="2"/>
      <c r="AP101" s="2"/>
      <c r="AQ101" s="2"/>
      <c r="AR101" s="2"/>
      <c r="AS101" s="2"/>
      <c r="AT101" s="2"/>
      <c r="AU101" s="2"/>
      <c r="AV101" s="2"/>
      <c r="AW101" s="2"/>
      <c r="AX101" s="2"/>
      <c r="AY101" s="2"/>
      <c r="AZ101" s="2"/>
      <c r="BA101" s="2"/>
    </row>
    <row r="102" spans="3:53" x14ac:dyDescent="0.35">
      <c r="C102" s="1"/>
      <c r="AH102" s="2"/>
      <c r="AI102" s="2"/>
      <c r="AJ102" s="2"/>
      <c r="AK102" s="2"/>
      <c r="AL102" s="2"/>
      <c r="AM102" s="2"/>
      <c r="AN102" s="2"/>
      <c r="AO102" s="2"/>
      <c r="AP102" s="2"/>
      <c r="AQ102" s="2"/>
      <c r="AR102" s="2"/>
      <c r="AS102" s="2"/>
      <c r="AT102" s="2"/>
      <c r="AU102" s="2"/>
      <c r="AV102" s="2"/>
      <c r="AW102" s="2"/>
      <c r="AX102" s="2"/>
      <c r="AY102" s="2"/>
      <c r="AZ102" s="2"/>
      <c r="BA102" s="2"/>
    </row>
    <row r="103" spans="3:53" x14ac:dyDescent="0.35">
      <c r="C103" s="1"/>
      <c r="AH103" s="2"/>
      <c r="AI103" s="2"/>
      <c r="AJ103" s="2"/>
      <c r="AK103" s="2"/>
      <c r="AL103" s="2"/>
      <c r="AM103" s="2"/>
      <c r="AN103" s="2"/>
      <c r="AO103" s="2"/>
      <c r="AP103" s="2"/>
      <c r="AQ103" s="2"/>
      <c r="AR103" s="2"/>
      <c r="AS103" s="2"/>
      <c r="AT103" s="2"/>
      <c r="AU103" s="2"/>
      <c r="AV103" s="2"/>
      <c r="AW103" s="2"/>
      <c r="AX103" s="2"/>
      <c r="AY103" s="2"/>
      <c r="AZ103" s="2"/>
      <c r="BA103" s="2"/>
    </row>
    <row r="104" spans="3:53" x14ac:dyDescent="0.35">
      <c r="C104" s="1"/>
      <c r="AH104" s="2"/>
      <c r="AI104" s="2"/>
      <c r="AJ104" s="2"/>
      <c r="AK104" s="2"/>
      <c r="AL104" s="2"/>
      <c r="AM104" s="2"/>
      <c r="AN104" s="2"/>
      <c r="AO104" s="2"/>
      <c r="AP104" s="2"/>
      <c r="AQ104" s="2"/>
      <c r="AR104" s="2"/>
      <c r="AS104" s="2"/>
      <c r="AT104" s="2"/>
      <c r="AU104" s="2"/>
      <c r="AV104" s="2"/>
      <c r="AW104" s="2"/>
      <c r="AX104" s="2"/>
      <c r="AY104" s="2"/>
      <c r="AZ104" s="2"/>
      <c r="BA104" s="2"/>
    </row>
    <row r="105" spans="3:53" x14ac:dyDescent="0.35">
      <c r="C105" s="1"/>
      <c r="AH105" s="2"/>
      <c r="AI105" s="2"/>
      <c r="AJ105" s="2"/>
      <c r="AK105" s="2"/>
      <c r="AL105" s="2"/>
      <c r="AM105" s="2"/>
      <c r="AN105" s="2"/>
      <c r="AO105" s="2"/>
      <c r="AP105" s="2"/>
      <c r="AQ105" s="2"/>
      <c r="AR105" s="2"/>
      <c r="AS105" s="2"/>
      <c r="AT105" s="2"/>
      <c r="AU105" s="2"/>
      <c r="AV105" s="2"/>
      <c r="AW105" s="2"/>
      <c r="AX105" s="2"/>
      <c r="AY105" s="2"/>
      <c r="AZ105" s="2"/>
      <c r="BA105" s="2"/>
    </row>
    <row r="106" spans="3:53" x14ac:dyDescent="0.35">
      <c r="C106" s="1"/>
      <c r="AH106" s="2"/>
      <c r="AI106" s="2"/>
      <c r="AJ106" s="2"/>
      <c r="AK106" s="2"/>
      <c r="AL106" s="2"/>
      <c r="AM106" s="2"/>
      <c r="AN106" s="2"/>
      <c r="AO106" s="2"/>
      <c r="AP106" s="2"/>
      <c r="AQ106" s="2"/>
      <c r="AR106" s="2"/>
      <c r="AS106" s="2"/>
      <c r="AT106" s="2"/>
      <c r="AU106" s="2"/>
      <c r="AV106" s="2"/>
      <c r="AW106" s="2"/>
      <c r="AX106" s="2"/>
      <c r="AY106" s="2"/>
      <c r="AZ106" s="2"/>
      <c r="BA106" s="2"/>
    </row>
    <row r="107" spans="3:53" x14ac:dyDescent="0.35">
      <c r="C107" s="1"/>
      <c r="AH107" s="2"/>
      <c r="AI107" s="2"/>
      <c r="AJ107" s="2"/>
      <c r="AK107" s="2"/>
      <c r="AL107" s="2"/>
      <c r="AM107" s="2"/>
      <c r="AN107" s="2"/>
      <c r="AO107" s="2"/>
      <c r="AP107" s="2"/>
      <c r="AQ107" s="2"/>
      <c r="AR107" s="2"/>
      <c r="AS107" s="2"/>
      <c r="AT107" s="2"/>
      <c r="AU107" s="2"/>
      <c r="AV107" s="2"/>
      <c r="AW107" s="2"/>
      <c r="AX107" s="2"/>
      <c r="AY107" s="2"/>
      <c r="AZ107" s="2"/>
      <c r="BA107" s="2"/>
    </row>
    <row r="108" spans="3:53" x14ac:dyDescent="0.35">
      <c r="C108" s="1"/>
      <c r="AH108" s="2"/>
      <c r="AI108" s="2"/>
      <c r="AJ108" s="2"/>
      <c r="AK108" s="2"/>
      <c r="AL108" s="2"/>
      <c r="AM108" s="2"/>
      <c r="AN108" s="2"/>
      <c r="AO108" s="2"/>
      <c r="AP108" s="2"/>
      <c r="AQ108" s="2"/>
      <c r="AR108" s="2"/>
      <c r="AS108" s="2"/>
      <c r="AT108" s="2"/>
      <c r="AU108" s="2"/>
      <c r="AV108" s="2"/>
      <c r="AW108" s="2"/>
      <c r="AX108" s="2"/>
      <c r="AY108" s="2"/>
      <c r="AZ108" s="2"/>
      <c r="BA108" s="2"/>
    </row>
    <row r="109" spans="3:53" x14ac:dyDescent="0.35">
      <c r="C109" s="1"/>
      <c r="AH109" s="2"/>
      <c r="AI109" s="2"/>
      <c r="AJ109" s="2"/>
      <c r="AK109" s="2"/>
      <c r="AL109" s="2"/>
      <c r="AM109" s="2"/>
      <c r="AN109" s="2"/>
      <c r="AO109" s="2"/>
      <c r="AP109" s="2"/>
      <c r="AQ109" s="2"/>
      <c r="AR109" s="2"/>
      <c r="AS109" s="2"/>
      <c r="AT109" s="2"/>
      <c r="AU109" s="2"/>
      <c r="AV109" s="2"/>
      <c r="AW109" s="2"/>
      <c r="AX109" s="2"/>
      <c r="AY109" s="2"/>
      <c r="AZ109" s="2"/>
      <c r="BA109" s="2"/>
    </row>
    <row r="110" spans="3:53" x14ac:dyDescent="0.35">
      <c r="C110" s="1"/>
      <c r="AH110" s="2"/>
      <c r="AI110" s="2"/>
      <c r="AJ110" s="2"/>
      <c r="AK110" s="2"/>
      <c r="AL110" s="2"/>
      <c r="AM110" s="2"/>
      <c r="AN110" s="2"/>
      <c r="AO110" s="2"/>
      <c r="AP110" s="2"/>
      <c r="AQ110" s="2"/>
      <c r="AR110" s="2"/>
      <c r="AS110" s="2"/>
      <c r="AT110" s="2"/>
      <c r="AU110" s="2"/>
      <c r="AV110" s="2"/>
      <c r="AW110" s="2"/>
      <c r="AX110" s="2"/>
      <c r="AY110" s="2"/>
      <c r="AZ110" s="2"/>
      <c r="BA110" s="2"/>
    </row>
    <row r="111" spans="3:53" x14ac:dyDescent="0.35">
      <c r="C111" s="1"/>
      <c r="AH111" s="2"/>
      <c r="AI111" s="2"/>
      <c r="AJ111" s="2"/>
      <c r="AK111" s="2"/>
      <c r="AL111" s="2"/>
      <c r="AM111" s="2"/>
      <c r="AN111" s="2"/>
      <c r="AO111" s="2"/>
      <c r="AP111" s="2"/>
      <c r="AQ111" s="2"/>
      <c r="AR111" s="2"/>
      <c r="AS111" s="2"/>
      <c r="AT111" s="2"/>
      <c r="AU111" s="2"/>
      <c r="AV111" s="2"/>
      <c r="AW111" s="2"/>
      <c r="AX111" s="2"/>
      <c r="AY111" s="2"/>
      <c r="AZ111" s="2"/>
      <c r="BA111" s="2"/>
    </row>
    <row r="112" spans="3:53" x14ac:dyDescent="0.35">
      <c r="C112" s="1"/>
      <c r="AH112" s="2"/>
      <c r="AI112" s="2"/>
      <c r="AJ112" s="2"/>
      <c r="AK112" s="2"/>
      <c r="AL112" s="2"/>
      <c r="AM112" s="2"/>
      <c r="AN112" s="2"/>
      <c r="AO112" s="2"/>
      <c r="AP112" s="2"/>
      <c r="AQ112" s="2"/>
      <c r="AR112" s="2"/>
      <c r="AS112" s="2"/>
      <c r="AT112" s="2"/>
      <c r="AU112" s="2"/>
      <c r="AV112" s="2"/>
      <c r="AW112" s="2"/>
      <c r="AX112" s="2"/>
      <c r="AY112" s="2"/>
      <c r="AZ112" s="2"/>
      <c r="BA112" s="2"/>
    </row>
    <row r="113" spans="3:53" x14ac:dyDescent="0.35">
      <c r="C113" s="1"/>
      <c r="AH113" s="2"/>
      <c r="AI113" s="2"/>
      <c r="AJ113" s="2"/>
      <c r="AK113" s="2"/>
      <c r="AL113" s="2"/>
      <c r="AM113" s="2"/>
      <c r="AN113" s="2"/>
      <c r="AO113" s="2"/>
      <c r="AP113" s="2"/>
      <c r="AQ113" s="2"/>
      <c r="AR113" s="2"/>
      <c r="AS113" s="2"/>
      <c r="AT113" s="2"/>
      <c r="AU113" s="2"/>
      <c r="AV113" s="2"/>
      <c r="AW113" s="2"/>
      <c r="AX113" s="2"/>
      <c r="AY113" s="2"/>
      <c r="AZ113" s="2"/>
      <c r="BA113" s="2"/>
    </row>
    <row r="114" spans="3:53" x14ac:dyDescent="0.35">
      <c r="C114" s="1"/>
      <c r="AH114" s="2"/>
      <c r="AI114" s="2"/>
      <c r="AJ114" s="2"/>
      <c r="AK114" s="2"/>
      <c r="AL114" s="2"/>
      <c r="AM114" s="2"/>
      <c r="AN114" s="2"/>
      <c r="AO114" s="2"/>
      <c r="AP114" s="2"/>
      <c r="AQ114" s="2"/>
      <c r="AR114" s="2"/>
      <c r="AS114" s="2"/>
      <c r="AT114" s="2"/>
      <c r="AU114" s="2"/>
      <c r="AV114" s="2"/>
      <c r="AW114" s="2"/>
      <c r="AX114" s="2"/>
      <c r="AY114" s="2"/>
      <c r="AZ114" s="2"/>
      <c r="BA114" s="2"/>
    </row>
    <row r="115" spans="3:53" x14ac:dyDescent="0.35">
      <c r="C115" s="1"/>
      <c r="AH115" s="2"/>
      <c r="AI115" s="2"/>
      <c r="AJ115" s="2"/>
      <c r="AK115" s="2"/>
      <c r="AL115" s="2"/>
      <c r="AM115" s="2"/>
      <c r="AN115" s="2"/>
      <c r="AO115" s="2"/>
      <c r="AP115" s="2"/>
      <c r="AQ115" s="2"/>
      <c r="AR115" s="2"/>
      <c r="AS115" s="2"/>
      <c r="AT115" s="2"/>
      <c r="AU115" s="2"/>
      <c r="AV115" s="2"/>
      <c r="AW115" s="2"/>
      <c r="AX115" s="2"/>
      <c r="AY115" s="2"/>
      <c r="AZ115" s="2"/>
      <c r="BA115" s="2"/>
    </row>
    <row r="116" spans="3:53" x14ac:dyDescent="0.35">
      <c r="C116" s="1"/>
      <c r="AH116" s="2"/>
      <c r="AI116" s="2"/>
      <c r="AJ116" s="2"/>
      <c r="AK116" s="2"/>
      <c r="AL116" s="2"/>
      <c r="AM116" s="2"/>
      <c r="AN116" s="2"/>
      <c r="AO116" s="2"/>
      <c r="AP116" s="2"/>
      <c r="AQ116" s="2"/>
      <c r="AR116" s="2"/>
      <c r="AS116" s="2"/>
      <c r="AT116" s="2"/>
      <c r="AU116" s="2"/>
      <c r="AV116" s="2"/>
      <c r="AW116" s="2"/>
      <c r="AX116" s="2"/>
      <c r="AY116" s="2"/>
      <c r="AZ116" s="2"/>
      <c r="BA116" s="2"/>
    </row>
    <row r="117" spans="3:53" x14ac:dyDescent="0.35">
      <c r="C117" s="1"/>
      <c r="AH117" s="2"/>
      <c r="AI117" s="2"/>
      <c r="AJ117" s="2"/>
      <c r="AK117" s="2"/>
      <c r="AL117" s="2"/>
      <c r="AM117" s="2"/>
      <c r="AN117" s="2"/>
      <c r="AO117" s="2"/>
      <c r="AP117" s="2"/>
      <c r="AQ117" s="2"/>
      <c r="AR117" s="2"/>
      <c r="AS117" s="2"/>
      <c r="AT117" s="2"/>
      <c r="AU117" s="2"/>
      <c r="AV117" s="2"/>
      <c r="AW117" s="2"/>
      <c r="AX117" s="2"/>
      <c r="AY117" s="2"/>
      <c r="AZ117" s="2"/>
      <c r="BA117" s="2"/>
    </row>
    <row r="118" spans="3:53" x14ac:dyDescent="0.35">
      <c r="C118" s="1"/>
      <c r="AH118" s="2"/>
      <c r="AI118" s="2"/>
      <c r="AJ118" s="2"/>
      <c r="AK118" s="2"/>
      <c r="AL118" s="2"/>
      <c r="AM118" s="2"/>
      <c r="AN118" s="2"/>
      <c r="AO118" s="2"/>
      <c r="AP118" s="2"/>
      <c r="AQ118" s="2"/>
      <c r="AR118" s="2"/>
      <c r="AS118" s="2"/>
      <c r="AT118" s="2"/>
      <c r="AU118" s="2"/>
      <c r="AV118" s="2"/>
      <c r="AW118" s="2"/>
      <c r="AX118" s="2"/>
      <c r="AY118" s="2"/>
      <c r="AZ118" s="2"/>
      <c r="BA118" s="2"/>
    </row>
    <row r="119" spans="3:53" x14ac:dyDescent="0.35">
      <c r="C119" s="1"/>
      <c r="AH119" s="2"/>
      <c r="AI119" s="2"/>
      <c r="AJ119" s="2"/>
      <c r="AK119" s="2"/>
      <c r="AL119" s="2"/>
      <c r="AM119" s="2"/>
      <c r="AN119" s="2"/>
      <c r="AO119" s="2"/>
      <c r="AP119" s="2"/>
      <c r="AQ119" s="2"/>
      <c r="AR119" s="2"/>
      <c r="AS119" s="2"/>
      <c r="AT119" s="2"/>
      <c r="AU119" s="2"/>
      <c r="AV119" s="2"/>
      <c r="AW119" s="2"/>
      <c r="AX119" s="2"/>
      <c r="AY119" s="2"/>
      <c r="AZ119" s="2"/>
      <c r="BA119" s="2"/>
    </row>
    <row r="120" spans="3:53" x14ac:dyDescent="0.35">
      <c r="C120" s="1"/>
      <c r="AH120" s="2"/>
      <c r="AI120" s="2"/>
      <c r="AJ120" s="2"/>
      <c r="AK120" s="2"/>
      <c r="AL120" s="2"/>
      <c r="AM120" s="2"/>
      <c r="AN120" s="2"/>
      <c r="AO120" s="2"/>
      <c r="AP120" s="2"/>
      <c r="AQ120" s="2"/>
      <c r="AR120" s="2"/>
      <c r="AS120" s="2"/>
      <c r="AT120" s="2"/>
      <c r="AU120" s="2"/>
      <c r="AV120" s="2"/>
      <c r="AW120" s="2"/>
      <c r="AX120" s="2"/>
      <c r="AY120" s="2"/>
      <c r="AZ120" s="2"/>
      <c r="BA120" s="2"/>
    </row>
    <row r="121" spans="3:53" x14ac:dyDescent="0.35">
      <c r="C121" s="1"/>
      <c r="AH121" s="2"/>
      <c r="AI121" s="2"/>
      <c r="AJ121" s="2"/>
      <c r="AK121" s="2"/>
      <c r="AL121" s="2"/>
      <c r="AM121" s="2"/>
      <c r="AN121" s="2"/>
      <c r="AO121" s="2"/>
      <c r="AP121" s="2"/>
      <c r="AQ121" s="2"/>
      <c r="AR121" s="2"/>
      <c r="AS121" s="2"/>
      <c r="AT121" s="2"/>
      <c r="AU121" s="2"/>
      <c r="AV121" s="2"/>
      <c r="AW121" s="2"/>
      <c r="AX121" s="2"/>
      <c r="AY121" s="2"/>
      <c r="AZ121" s="2"/>
      <c r="BA121" s="2"/>
    </row>
    <row r="122" spans="3:53" x14ac:dyDescent="0.35">
      <c r="C122" s="1"/>
      <c r="AH122" s="2"/>
      <c r="AI122" s="2"/>
      <c r="AJ122" s="2"/>
      <c r="AK122" s="2"/>
      <c r="AL122" s="2"/>
      <c r="AM122" s="2"/>
      <c r="AN122" s="2"/>
      <c r="AO122" s="2"/>
      <c r="AP122" s="2"/>
      <c r="AQ122" s="2"/>
      <c r="AR122" s="2"/>
      <c r="AS122" s="2"/>
      <c r="AT122" s="2"/>
      <c r="AU122" s="2"/>
      <c r="AV122" s="2"/>
      <c r="AW122" s="2"/>
      <c r="AX122" s="2"/>
      <c r="AY122" s="2"/>
      <c r="AZ122" s="2"/>
      <c r="BA122" s="2"/>
    </row>
    <row r="123" spans="3:53" x14ac:dyDescent="0.35">
      <c r="C123" s="1"/>
      <c r="AH123" s="2"/>
      <c r="AI123" s="2"/>
      <c r="AJ123" s="2"/>
      <c r="AK123" s="2"/>
      <c r="AL123" s="2"/>
      <c r="AM123" s="2"/>
      <c r="AN123" s="2"/>
      <c r="AO123" s="2"/>
      <c r="AP123" s="2"/>
      <c r="AQ123" s="2"/>
      <c r="AR123" s="2"/>
      <c r="AS123" s="2"/>
      <c r="AT123" s="2"/>
      <c r="AU123" s="2"/>
      <c r="AV123" s="2"/>
      <c r="AW123" s="2"/>
      <c r="AX123" s="2"/>
      <c r="AY123" s="2"/>
      <c r="AZ123" s="2"/>
      <c r="BA123" s="2"/>
    </row>
    <row r="124" spans="3:53" x14ac:dyDescent="0.35">
      <c r="C124" s="1"/>
      <c r="AH124" s="2"/>
      <c r="AI124" s="2"/>
      <c r="AJ124" s="2"/>
      <c r="AK124" s="2"/>
      <c r="AL124" s="2"/>
      <c r="AM124" s="2"/>
      <c r="AN124" s="2"/>
      <c r="AO124" s="2"/>
      <c r="AP124" s="2"/>
      <c r="AQ124" s="2"/>
      <c r="AR124" s="2"/>
      <c r="AS124" s="2"/>
      <c r="AT124" s="2"/>
      <c r="AU124" s="2"/>
      <c r="AV124" s="2"/>
      <c r="AW124" s="2"/>
      <c r="AX124" s="2"/>
      <c r="AY124" s="2"/>
      <c r="AZ124" s="2"/>
      <c r="BA124" s="2"/>
    </row>
    <row r="125" spans="3:53" x14ac:dyDescent="0.35">
      <c r="C125" s="1"/>
      <c r="AH125" s="2"/>
      <c r="AI125" s="2"/>
      <c r="AJ125" s="2"/>
      <c r="AK125" s="2"/>
      <c r="AL125" s="2"/>
      <c r="AM125" s="2"/>
      <c r="AN125" s="2"/>
      <c r="AO125" s="2"/>
      <c r="AP125" s="2"/>
      <c r="AQ125" s="2"/>
      <c r="AR125" s="2"/>
      <c r="AS125" s="2"/>
      <c r="AT125" s="2"/>
      <c r="AU125" s="2"/>
      <c r="AV125" s="2"/>
      <c r="AW125" s="2"/>
      <c r="AX125" s="2"/>
      <c r="AY125" s="2"/>
      <c r="AZ125" s="2"/>
      <c r="BA125" s="2"/>
    </row>
    <row r="126" spans="3:53" x14ac:dyDescent="0.35">
      <c r="C126" s="1"/>
      <c r="AH126" s="2"/>
      <c r="AI126" s="2"/>
      <c r="AJ126" s="2"/>
      <c r="AK126" s="2"/>
      <c r="AL126" s="2"/>
      <c r="AM126" s="2"/>
      <c r="AN126" s="2"/>
      <c r="AO126" s="2"/>
      <c r="AP126" s="2"/>
      <c r="AQ126" s="2"/>
      <c r="AR126" s="2"/>
      <c r="AS126" s="2"/>
      <c r="AT126" s="2"/>
      <c r="AU126" s="2"/>
      <c r="AV126" s="2"/>
      <c r="AW126" s="2"/>
      <c r="AX126" s="2"/>
      <c r="AY126" s="2"/>
      <c r="AZ126" s="2"/>
      <c r="BA126" s="2"/>
    </row>
    <row r="127" spans="3:53" x14ac:dyDescent="0.35">
      <c r="C127" s="1"/>
      <c r="AH127" s="2"/>
      <c r="AI127" s="2"/>
      <c r="AJ127" s="2"/>
      <c r="AK127" s="2"/>
      <c r="AL127" s="2"/>
      <c r="AM127" s="2"/>
      <c r="AN127" s="2"/>
      <c r="AO127" s="2"/>
      <c r="AP127" s="2"/>
      <c r="AQ127" s="2"/>
      <c r="AR127" s="2"/>
      <c r="AS127" s="2"/>
      <c r="AT127" s="2"/>
      <c r="AU127" s="2"/>
      <c r="AV127" s="2"/>
      <c r="AW127" s="2"/>
      <c r="AX127" s="2"/>
      <c r="AY127" s="2"/>
      <c r="AZ127" s="2"/>
      <c r="BA127" s="2"/>
    </row>
    <row r="128" spans="3:53" x14ac:dyDescent="0.35">
      <c r="C128" s="1"/>
      <c r="AH128" s="2"/>
      <c r="AI128" s="2"/>
      <c r="AJ128" s="2"/>
      <c r="AK128" s="2"/>
      <c r="AL128" s="2"/>
      <c r="AM128" s="2"/>
      <c r="AN128" s="2"/>
      <c r="AO128" s="2"/>
      <c r="AP128" s="2"/>
      <c r="AQ128" s="2"/>
      <c r="AR128" s="2"/>
      <c r="AS128" s="2"/>
      <c r="AT128" s="2"/>
      <c r="AU128" s="2"/>
      <c r="AV128" s="2"/>
      <c r="AW128" s="2"/>
      <c r="AX128" s="2"/>
      <c r="AY128" s="2"/>
      <c r="AZ128" s="2"/>
      <c r="BA128" s="2"/>
    </row>
    <row r="129" spans="3:53" x14ac:dyDescent="0.35">
      <c r="C129" s="1"/>
      <c r="AH129" s="2"/>
      <c r="AI129" s="2"/>
      <c r="AJ129" s="2"/>
      <c r="AK129" s="2"/>
      <c r="AL129" s="2"/>
      <c r="AM129" s="2"/>
      <c r="AN129" s="2"/>
      <c r="AO129" s="2"/>
      <c r="AP129" s="2"/>
      <c r="AQ129" s="2"/>
      <c r="AR129" s="2"/>
      <c r="AS129" s="2"/>
      <c r="AT129" s="2"/>
      <c r="AU129" s="2"/>
      <c r="AV129" s="2"/>
      <c r="AW129" s="2"/>
      <c r="AX129" s="2"/>
      <c r="AY129" s="2"/>
      <c r="AZ129" s="2"/>
      <c r="BA129" s="2"/>
    </row>
    <row r="130" spans="3:53" x14ac:dyDescent="0.35">
      <c r="C130" s="1"/>
      <c r="AH130" s="2"/>
      <c r="AI130" s="2"/>
      <c r="AJ130" s="2"/>
      <c r="AK130" s="2"/>
      <c r="AL130" s="2"/>
      <c r="AM130" s="2"/>
      <c r="AN130" s="2"/>
      <c r="AO130" s="2"/>
      <c r="AP130" s="2"/>
      <c r="AQ130" s="2"/>
      <c r="AR130" s="2"/>
      <c r="AS130" s="2"/>
      <c r="AT130" s="2"/>
      <c r="AU130" s="2"/>
      <c r="AV130" s="2"/>
      <c r="AW130" s="2"/>
      <c r="AX130" s="2"/>
      <c r="AY130" s="2"/>
      <c r="AZ130" s="2"/>
      <c r="BA130" s="2"/>
    </row>
    <row r="131" spans="3:53" x14ac:dyDescent="0.35">
      <c r="C131" s="1"/>
      <c r="AH131" s="2"/>
      <c r="AI131" s="2"/>
      <c r="AJ131" s="2"/>
      <c r="AK131" s="2"/>
      <c r="AL131" s="2"/>
      <c r="AM131" s="2"/>
      <c r="AN131" s="2"/>
      <c r="AO131" s="2"/>
      <c r="AP131" s="2"/>
      <c r="AQ131" s="2"/>
      <c r="AR131" s="2"/>
      <c r="AS131" s="2"/>
      <c r="AT131" s="2"/>
      <c r="AU131" s="2"/>
      <c r="AV131" s="2"/>
      <c r="AW131" s="2"/>
      <c r="AX131" s="2"/>
      <c r="AY131" s="2"/>
      <c r="AZ131" s="2"/>
      <c r="BA131" s="2"/>
    </row>
    <row r="132" spans="3:53" x14ac:dyDescent="0.35">
      <c r="C132" s="1"/>
      <c r="AH132" s="2"/>
      <c r="AI132" s="2"/>
      <c r="AJ132" s="2"/>
      <c r="AK132" s="2"/>
      <c r="AL132" s="2"/>
      <c r="AM132" s="2"/>
      <c r="AN132" s="2"/>
      <c r="AO132" s="2"/>
      <c r="AP132" s="2"/>
      <c r="AQ132" s="2"/>
      <c r="AR132" s="2"/>
      <c r="AS132" s="2"/>
      <c r="AT132" s="2"/>
      <c r="AU132" s="2"/>
      <c r="AV132" s="2"/>
      <c r="AW132" s="2"/>
      <c r="AX132" s="2"/>
      <c r="AY132" s="2"/>
      <c r="AZ132" s="2"/>
      <c r="BA132" s="2"/>
    </row>
    <row r="133" spans="3:53" x14ac:dyDescent="0.35">
      <c r="C133" s="1"/>
      <c r="AH133" s="2"/>
      <c r="AI133" s="2"/>
      <c r="AJ133" s="2"/>
      <c r="AK133" s="2"/>
      <c r="AL133" s="2"/>
      <c r="AM133" s="2"/>
      <c r="AN133" s="2"/>
      <c r="AO133" s="2"/>
      <c r="AP133" s="2"/>
      <c r="AQ133" s="2"/>
      <c r="AR133" s="2"/>
      <c r="AS133" s="2"/>
      <c r="AT133" s="2"/>
      <c r="AU133" s="2"/>
      <c r="AV133" s="2"/>
      <c r="AW133" s="2"/>
      <c r="AX133" s="2"/>
      <c r="AY133" s="2"/>
      <c r="AZ133" s="2"/>
      <c r="BA133" s="2"/>
    </row>
    <row r="134" spans="3:53" x14ac:dyDescent="0.35">
      <c r="C134" s="1"/>
      <c r="AH134" s="2"/>
      <c r="AI134" s="2"/>
      <c r="AJ134" s="2"/>
      <c r="AK134" s="2"/>
      <c r="AL134" s="2"/>
      <c r="AM134" s="2"/>
      <c r="AN134" s="2"/>
      <c r="AO134" s="2"/>
      <c r="AP134" s="2"/>
      <c r="AQ134" s="2"/>
      <c r="AR134" s="2"/>
      <c r="AS134" s="2"/>
      <c r="AT134" s="2"/>
      <c r="AU134" s="2"/>
      <c r="AV134" s="2"/>
      <c r="AW134" s="2"/>
      <c r="AX134" s="2"/>
      <c r="AY134" s="2"/>
      <c r="AZ134" s="2"/>
      <c r="BA134" s="2"/>
    </row>
    <row r="135" spans="3:53" x14ac:dyDescent="0.35">
      <c r="C135" s="1"/>
      <c r="AH135" s="2"/>
      <c r="AI135" s="2"/>
      <c r="AJ135" s="2"/>
      <c r="AK135" s="2"/>
      <c r="AL135" s="2"/>
      <c r="AM135" s="2"/>
      <c r="AN135" s="2"/>
      <c r="AO135" s="2"/>
      <c r="AP135" s="2"/>
      <c r="AQ135" s="2"/>
      <c r="AR135" s="2"/>
      <c r="AS135" s="2"/>
      <c r="AT135" s="2"/>
      <c r="AU135" s="2"/>
      <c r="AV135" s="2"/>
      <c r="AW135" s="2"/>
      <c r="AX135" s="2"/>
      <c r="AY135" s="2"/>
      <c r="AZ135" s="2"/>
      <c r="BA135" s="2"/>
    </row>
    <row r="136" spans="3:53" x14ac:dyDescent="0.35">
      <c r="C136" s="1"/>
      <c r="AH136" s="2"/>
      <c r="AI136" s="2"/>
      <c r="AJ136" s="2"/>
      <c r="AK136" s="2"/>
      <c r="AL136" s="2"/>
      <c r="AM136" s="2"/>
      <c r="AN136" s="2"/>
      <c r="AO136" s="2"/>
      <c r="AP136" s="2"/>
      <c r="AQ136" s="2"/>
      <c r="AR136" s="2"/>
      <c r="AS136" s="2"/>
      <c r="AT136" s="2"/>
      <c r="AU136" s="2"/>
      <c r="AV136" s="2"/>
      <c r="AW136" s="2"/>
      <c r="AX136" s="2"/>
      <c r="AY136" s="2"/>
      <c r="AZ136" s="2"/>
      <c r="BA136" s="2"/>
    </row>
    <row r="137" spans="3:53" x14ac:dyDescent="0.35">
      <c r="C137" s="1"/>
      <c r="AH137" s="2"/>
      <c r="AI137" s="2"/>
      <c r="AJ137" s="2"/>
      <c r="AK137" s="2"/>
      <c r="AL137" s="2"/>
      <c r="AM137" s="2"/>
      <c r="AN137" s="2"/>
      <c r="AO137" s="2"/>
      <c r="AP137" s="2"/>
      <c r="AQ137" s="2"/>
      <c r="AR137" s="2"/>
      <c r="AS137" s="2"/>
      <c r="AT137" s="2"/>
      <c r="AU137" s="2"/>
      <c r="AV137" s="2"/>
      <c r="AW137" s="2"/>
      <c r="AX137" s="2"/>
      <c r="AY137" s="2"/>
      <c r="AZ137" s="2"/>
      <c r="BA137" s="2"/>
    </row>
    <row r="138" spans="3:53" x14ac:dyDescent="0.35">
      <c r="C138" s="1"/>
      <c r="AH138" s="2"/>
      <c r="AI138" s="2"/>
      <c r="AJ138" s="2"/>
      <c r="AK138" s="2"/>
      <c r="AL138" s="2"/>
      <c r="AM138" s="2"/>
      <c r="AN138" s="2"/>
      <c r="AO138" s="2"/>
      <c r="AP138" s="2"/>
      <c r="AQ138" s="2"/>
      <c r="AR138" s="2"/>
      <c r="AS138" s="2"/>
      <c r="AT138" s="2"/>
      <c r="AU138" s="2"/>
      <c r="AV138" s="2"/>
      <c r="AW138" s="2"/>
      <c r="AX138" s="2"/>
      <c r="AY138" s="2"/>
      <c r="AZ138" s="2"/>
      <c r="BA138" s="2"/>
    </row>
    <row r="139" spans="3:53" x14ac:dyDescent="0.35">
      <c r="C139" s="1"/>
      <c r="AH139" s="2"/>
      <c r="AI139" s="2"/>
      <c r="AJ139" s="2"/>
      <c r="AK139" s="2"/>
      <c r="AL139" s="2"/>
      <c r="AM139" s="2"/>
      <c r="AN139" s="2"/>
      <c r="AO139" s="2"/>
      <c r="AP139" s="2"/>
      <c r="AQ139" s="2"/>
      <c r="AR139" s="2"/>
      <c r="AS139" s="2"/>
      <c r="AT139" s="2"/>
      <c r="AU139" s="2"/>
      <c r="AV139" s="2"/>
      <c r="AW139" s="2"/>
      <c r="AX139" s="2"/>
      <c r="AY139" s="2"/>
      <c r="AZ139" s="2"/>
      <c r="BA139" s="2"/>
    </row>
    <row r="140" spans="3:53" x14ac:dyDescent="0.35">
      <c r="C140" s="1"/>
      <c r="AH140" s="2"/>
      <c r="AI140" s="2"/>
      <c r="AJ140" s="2"/>
      <c r="AK140" s="2"/>
      <c r="AL140" s="2"/>
      <c r="AM140" s="2"/>
      <c r="AN140" s="2"/>
      <c r="AO140" s="2"/>
      <c r="AP140" s="2"/>
      <c r="AQ140" s="2"/>
      <c r="AR140" s="2"/>
      <c r="AS140" s="2"/>
      <c r="AT140" s="2"/>
      <c r="AU140" s="2"/>
      <c r="AV140" s="2"/>
      <c r="AW140" s="2"/>
      <c r="AX140" s="2"/>
      <c r="AY140" s="2"/>
      <c r="AZ140" s="2"/>
      <c r="BA140" s="2"/>
    </row>
    <row r="141" spans="3:53" x14ac:dyDescent="0.35">
      <c r="C141" s="1"/>
      <c r="AH141" s="2"/>
      <c r="AI141" s="2"/>
      <c r="AJ141" s="2"/>
      <c r="AK141" s="2"/>
      <c r="AL141" s="2"/>
      <c r="AM141" s="2"/>
      <c r="AN141" s="2"/>
      <c r="AO141" s="2"/>
      <c r="AP141" s="2"/>
      <c r="AQ141" s="2"/>
      <c r="AR141" s="2"/>
      <c r="AS141" s="2"/>
      <c r="AT141" s="2"/>
      <c r="AU141" s="2"/>
      <c r="AV141" s="2"/>
      <c r="AW141" s="2"/>
      <c r="AX141" s="2"/>
      <c r="AY141" s="2"/>
      <c r="AZ141" s="2"/>
      <c r="BA141" s="2"/>
    </row>
    <row r="142" spans="3:53" x14ac:dyDescent="0.35">
      <c r="C142" s="1"/>
      <c r="AH142" s="2"/>
      <c r="AI142" s="2"/>
      <c r="AJ142" s="2"/>
      <c r="AK142" s="2"/>
      <c r="AL142" s="2"/>
      <c r="AM142" s="2"/>
      <c r="AN142" s="2"/>
      <c r="AO142" s="2"/>
      <c r="AP142" s="2"/>
      <c r="AQ142" s="2"/>
      <c r="AR142" s="2"/>
      <c r="AS142" s="2"/>
      <c r="AT142" s="2"/>
      <c r="AU142" s="2"/>
      <c r="AV142" s="2"/>
      <c r="AW142" s="2"/>
      <c r="AX142" s="2"/>
      <c r="AY142" s="2"/>
      <c r="AZ142" s="2"/>
      <c r="BA142" s="2"/>
    </row>
    <row r="143" spans="3:53" x14ac:dyDescent="0.35">
      <c r="C143" s="1"/>
      <c r="AH143" s="2"/>
      <c r="AI143" s="2"/>
      <c r="AJ143" s="2"/>
      <c r="AK143" s="2"/>
      <c r="AL143" s="2"/>
      <c r="AM143" s="2"/>
      <c r="AN143" s="2"/>
      <c r="AO143" s="2"/>
      <c r="AP143" s="2"/>
      <c r="AQ143" s="2"/>
      <c r="AR143" s="2"/>
      <c r="AS143" s="2"/>
      <c r="AT143" s="2"/>
      <c r="AU143" s="2"/>
      <c r="AV143" s="2"/>
      <c r="AW143" s="2"/>
      <c r="AX143" s="2"/>
      <c r="AY143" s="2"/>
      <c r="AZ143" s="2"/>
      <c r="BA143" s="2"/>
    </row>
    <row r="144" spans="3:53" x14ac:dyDescent="0.35">
      <c r="C144" s="1"/>
      <c r="AH144" s="2"/>
      <c r="AI144" s="2"/>
      <c r="AJ144" s="2"/>
      <c r="AK144" s="2"/>
      <c r="AL144" s="2"/>
      <c r="AM144" s="2"/>
      <c r="AN144" s="2"/>
      <c r="AO144" s="2"/>
      <c r="AP144" s="2"/>
      <c r="AQ144" s="2"/>
      <c r="AR144" s="2"/>
      <c r="AS144" s="2"/>
      <c r="AT144" s="2"/>
      <c r="AU144" s="2"/>
      <c r="AV144" s="2"/>
      <c r="AW144" s="2"/>
      <c r="AX144" s="2"/>
      <c r="AY144" s="2"/>
      <c r="AZ144" s="2"/>
      <c r="BA144" s="2"/>
    </row>
    <row r="145" spans="3:53" x14ac:dyDescent="0.35">
      <c r="C145" s="1"/>
      <c r="AH145" s="2"/>
      <c r="AI145" s="2"/>
      <c r="AJ145" s="2"/>
      <c r="AK145" s="2"/>
      <c r="AL145" s="2"/>
      <c r="AM145" s="2"/>
      <c r="AN145" s="2"/>
      <c r="AO145" s="2"/>
      <c r="AP145" s="2"/>
      <c r="AQ145" s="2"/>
      <c r="AR145" s="2"/>
      <c r="AS145" s="2"/>
      <c r="AT145" s="2"/>
      <c r="AU145" s="2"/>
      <c r="AV145" s="2"/>
      <c r="AW145" s="2"/>
      <c r="AX145" s="2"/>
      <c r="AY145" s="2"/>
      <c r="AZ145" s="2"/>
      <c r="BA145" s="2"/>
    </row>
    <row r="146" spans="3:53" x14ac:dyDescent="0.35">
      <c r="C146" s="1"/>
      <c r="AH146" s="2"/>
      <c r="AI146" s="2"/>
      <c r="AJ146" s="2"/>
      <c r="AK146" s="2"/>
      <c r="AL146" s="2"/>
      <c r="AM146" s="2"/>
      <c r="AN146" s="2"/>
      <c r="AO146" s="2"/>
      <c r="AP146" s="2"/>
      <c r="AQ146" s="2"/>
      <c r="AR146" s="2"/>
      <c r="AS146" s="2"/>
      <c r="AT146" s="2"/>
      <c r="AU146" s="2"/>
      <c r="AV146" s="2"/>
      <c r="AW146" s="2"/>
      <c r="AX146" s="2"/>
      <c r="AY146" s="2"/>
      <c r="AZ146" s="2"/>
      <c r="BA146" s="2"/>
    </row>
    <row r="147" spans="3:53" x14ac:dyDescent="0.35">
      <c r="C147" s="1"/>
      <c r="AH147" s="2"/>
      <c r="AI147" s="2"/>
      <c r="AJ147" s="2"/>
      <c r="AK147" s="2"/>
      <c r="AL147" s="2"/>
      <c r="AM147" s="2"/>
      <c r="AN147" s="2"/>
      <c r="AO147" s="2"/>
      <c r="AP147" s="2"/>
      <c r="AQ147" s="2"/>
      <c r="AR147" s="2"/>
      <c r="AS147" s="2"/>
      <c r="AT147" s="2"/>
      <c r="AU147" s="2"/>
      <c r="AV147" s="2"/>
      <c r="AW147" s="2"/>
      <c r="AX147" s="2"/>
      <c r="AY147" s="2"/>
      <c r="AZ147" s="2"/>
      <c r="BA147" s="2"/>
    </row>
    <row r="148" spans="3:53" x14ac:dyDescent="0.35">
      <c r="C148" s="1"/>
      <c r="AH148" s="2"/>
      <c r="AI148" s="2"/>
      <c r="AJ148" s="2"/>
      <c r="AK148" s="2"/>
      <c r="AL148" s="2"/>
      <c r="AM148" s="2"/>
      <c r="AN148" s="2"/>
      <c r="AO148" s="2"/>
      <c r="AP148" s="2"/>
      <c r="AQ148" s="2"/>
      <c r="AR148" s="2"/>
      <c r="AS148" s="2"/>
      <c r="AT148" s="2"/>
      <c r="AU148" s="2"/>
      <c r="AV148" s="2"/>
      <c r="AW148" s="2"/>
      <c r="AX148" s="2"/>
      <c r="AY148" s="2"/>
      <c r="AZ148" s="2"/>
      <c r="BA148" s="2"/>
    </row>
    <row r="149" spans="3:53" x14ac:dyDescent="0.35">
      <c r="C149" s="1"/>
      <c r="AH149" s="2"/>
      <c r="AI149" s="2"/>
      <c r="AJ149" s="2"/>
      <c r="AK149" s="2"/>
      <c r="AL149" s="2"/>
      <c r="AM149" s="2"/>
      <c r="AN149" s="2"/>
      <c r="AO149" s="2"/>
      <c r="AP149" s="2"/>
      <c r="AQ149" s="2"/>
      <c r="AR149" s="2"/>
      <c r="AS149" s="2"/>
      <c r="AT149" s="2"/>
      <c r="AU149" s="2"/>
      <c r="AV149" s="2"/>
      <c r="AW149" s="2"/>
      <c r="AX149" s="2"/>
      <c r="AY149" s="2"/>
      <c r="AZ149" s="2"/>
      <c r="BA149" s="2"/>
    </row>
    <row r="150" spans="3:53" x14ac:dyDescent="0.35">
      <c r="C150" s="1"/>
      <c r="AH150" s="2"/>
      <c r="AI150" s="2"/>
      <c r="AJ150" s="2"/>
      <c r="AK150" s="2"/>
      <c r="AL150" s="2"/>
      <c r="AM150" s="2"/>
      <c r="AN150" s="2"/>
      <c r="AO150" s="2"/>
      <c r="AP150" s="2"/>
      <c r="AQ150" s="2"/>
      <c r="AR150" s="2"/>
      <c r="AS150" s="2"/>
      <c r="AT150" s="2"/>
      <c r="AU150" s="2"/>
      <c r="AV150" s="2"/>
      <c r="AW150" s="2"/>
      <c r="AX150" s="2"/>
      <c r="AY150" s="2"/>
      <c r="AZ150" s="2"/>
      <c r="BA150" s="2"/>
    </row>
    <row r="151" spans="3:53" x14ac:dyDescent="0.35">
      <c r="C151" s="1"/>
      <c r="AH151" s="2"/>
      <c r="AI151" s="2"/>
      <c r="AJ151" s="2"/>
      <c r="AK151" s="2"/>
      <c r="AL151" s="2"/>
      <c r="AM151" s="2"/>
      <c r="AN151" s="2"/>
      <c r="AO151" s="2"/>
      <c r="AP151" s="2"/>
      <c r="AQ151" s="2"/>
      <c r="AR151" s="2"/>
      <c r="AS151" s="2"/>
      <c r="AT151" s="2"/>
      <c r="AU151" s="2"/>
      <c r="AV151" s="2"/>
      <c r="AW151" s="2"/>
      <c r="AX151" s="2"/>
      <c r="AY151" s="2"/>
      <c r="AZ151" s="2"/>
      <c r="BA151" s="2"/>
    </row>
    <row r="152" spans="3:53" x14ac:dyDescent="0.35">
      <c r="C152" s="1"/>
      <c r="AH152" s="2"/>
      <c r="AI152" s="2"/>
      <c r="AJ152" s="2"/>
      <c r="AK152" s="2"/>
      <c r="AL152" s="2"/>
      <c r="AM152" s="2"/>
      <c r="AN152" s="2"/>
      <c r="AO152" s="2"/>
      <c r="AP152" s="2"/>
      <c r="AQ152" s="2"/>
      <c r="AR152" s="2"/>
      <c r="AS152" s="2"/>
      <c r="AT152" s="2"/>
      <c r="AU152" s="2"/>
      <c r="AV152" s="2"/>
      <c r="AW152" s="2"/>
      <c r="AX152" s="2"/>
      <c r="AY152" s="2"/>
      <c r="AZ152" s="2"/>
      <c r="BA152" s="2"/>
    </row>
    <row r="153" spans="3:53" x14ac:dyDescent="0.35">
      <c r="C153" s="1"/>
      <c r="AH153" s="2"/>
      <c r="AI153" s="2"/>
      <c r="AJ153" s="2"/>
      <c r="AK153" s="2"/>
      <c r="AL153" s="2"/>
      <c r="AM153" s="2"/>
      <c r="AN153" s="2"/>
      <c r="AO153" s="2"/>
      <c r="AP153" s="2"/>
      <c r="AQ153" s="2"/>
      <c r="AR153" s="2"/>
      <c r="AS153" s="2"/>
      <c r="AT153" s="2"/>
      <c r="AU153" s="2"/>
      <c r="AV153" s="2"/>
      <c r="AW153" s="2"/>
      <c r="AX153" s="2"/>
      <c r="AY153" s="2"/>
      <c r="AZ153" s="2"/>
      <c r="BA153" s="2"/>
    </row>
    <row r="154" spans="3:53" x14ac:dyDescent="0.35">
      <c r="C154" s="1"/>
      <c r="AH154" s="2"/>
      <c r="AI154" s="2"/>
      <c r="AJ154" s="2"/>
      <c r="AK154" s="2"/>
      <c r="AL154" s="2"/>
      <c r="AM154" s="2"/>
      <c r="AN154" s="2"/>
      <c r="AO154" s="2"/>
      <c r="AP154" s="2"/>
      <c r="AQ154" s="2"/>
      <c r="AR154" s="2"/>
      <c r="AS154" s="2"/>
      <c r="AT154" s="2"/>
      <c r="AU154" s="2"/>
      <c r="AV154" s="2"/>
      <c r="AW154" s="2"/>
      <c r="AX154" s="2"/>
      <c r="AY154" s="2"/>
      <c r="AZ154" s="2"/>
      <c r="BA154" s="2"/>
    </row>
    <row r="155" spans="3:53" x14ac:dyDescent="0.35">
      <c r="C155" s="1"/>
      <c r="AH155" s="2"/>
      <c r="AI155" s="2"/>
      <c r="AJ155" s="2"/>
      <c r="AK155" s="2"/>
      <c r="AL155" s="2"/>
      <c r="AM155" s="2"/>
      <c r="AN155" s="2"/>
      <c r="AO155" s="2"/>
      <c r="AP155" s="2"/>
      <c r="AQ155" s="2"/>
      <c r="AR155" s="2"/>
      <c r="AS155" s="2"/>
      <c r="AT155" s="2"/>
      <c r="AU155" s="2"/>
      <c r="AV155" s="2"/>
      <c r="AW155" s="2"/>
      <c r="AX155" s="2"/>
      <c r="AY155" s="2"/>
      <c r="AZ155" s="2"/>
      <c r="BA155" s="2"/>
    </row>
    <row r="156" spans="3:53" x14ac:dyDescent="0.35">
      <c r="C156" s="1"/>
      <c r="AH156" s="2"/>
      <c r="AI156" s="2"/>
      <c r="AJ156" s="2"/>
      <c r="AK156" s="2"/>
      <c r="AL156" s="2"/>
      <c r="AM156" s="2"/>
      <c r="AN156" s="2"/>
      <c r="AO156" s="2"/>
      <c r="AP156" s="2"/>
      <c r="AQ156" s="2"/>
      <c r="AR156" s="2"/>
      <c r="AS156" s="2"/>
      <c r="AT156" s="2"/>
      <c r="AU156" s="2"/>
      <c r="AV156" s="2"/>
      <c r="AW156" s="2"/>
      <c r="AX156" s="2"/>
      <c r="AY156" s="2"/>
      <c r="AZ156" s="2"/>
      <c r="BA156" s="2"/>
    </row>
    <row r="157" spans="3:53" x14ac:dyDescent="0.35">
      <c r="C157" s="1"/>
      <c r="AH157" s="2"/>
      <c r="AI157" s="2"/>
      <c r="AJ157" s="2"/>
      <c r="AK157" s="2"/>
      <c r="AL157" s="2"/>
      <c r="AM157" s="2"/>
      <c r="AN157" s="2"/>
      <c r="AO157" s="2"/>
      <c r="AP157" s="2"/>
      <c r="AQ157" s="2"/>
      <c r="AR157" s="2"/>
      <c r="AS157" s="2"/>
      <c r="AT157" s="2"/>
      <c r="AU157" s="2"/>
      <c r="AV157" s="2"/>
      <c r="AW157" s="2"/>
      <c r="AX157" s="2"/>
      <c r="AY157" s="2"/>
      <c r="AZ157" s="2"/>
      <c r="BA157" s="2"/>
    </row>
    <row r="158" spans="3:53" x14ac:dyDescent="0.35">
      <c r="C158" s="1"/>
      <c r="AH158" s="2"/>
      <c r="AI158" s="2"/>
      <c r="AJ158" s="2"/>
      <c r="AK158" s="2"/>
      <c r="AL158" s="2"/>
      <c r="AM158" s="2"/>
      <c r="AN158" s="2"/>
      <c r="AO158" s="2"/>
      <c r="AP158" s="2"/>
      <c r="AQ158" s="2"/>
      <c r="AR158" s="2"/>
      <c r="AS158" s="2"/>
      <c r="AT158" s="2"/>
      <c r="AU158" s="2"/>
      <c r="AV158" s="2"/>
      <c r="AW158" s="2"/>
      <c r="AX158" s="2"/>
      <c r="AY158" s="2"/>
      <c r="AZ158" s="2"/>
      <c r="BA158" s="2"/>
    </row>
    <row r="159" spans="3:53" x14ac:dyDescent="0.35">
      <c r="C159" s="1"/>
      <c r="AH159" s="2"/>
      <c r="AI159" s="2"/>
      <c r="AJ159" s="2"/>
      <c r="AK159" s="2"/>
      <c r="AL159" s="2"/>
      <c r="AM159" s="2"/>
      <c r="AN159" s="2"/>
      <c r="AO159" s="2"/>
      <c r="AP159" s="2"/>
      <c r="AQ159" s="2"/>
      <c r="AR159" s="2"/>
      <c r="AS159" s="2"/>
      <c r="AT159" s="2"/>
      <c r="AU159" s="2"/>
      <c r="AV159" s="2"/>
      <c r="AW159" s="2"/>
      <c r="AX159" s="2"/>
      <c r="AY159" s="2"/>
      <c r="AZ159" s="2"/>
      <c r="BA159" s="2"/>
    </row>
    <row r="160" spans="3:53" x14ac:dyDescent="0.35">
      <c r="C160" s="1"/>
      <c r="AH160" s="2"/>
      <c r="AI160" s="2"/>
      <c r="AJ160" s="2"/>
      <c r="AK160" s="2"/>
      <c r="AL160" s="2"/>
      <c r="AM160" s="2"/>
      <c r="AN160" s="2"/>
      <c r="AO160" s="2"/>
      <c r="AP160" s="2"/>
      <c r="AQ160" s="2"/>
      <c r="AR160" s="2"/>
      <c r="AS160" s="2"/>
      <c r="AT160" s="2"/>
      <c r="AU160" s="2"/>
      <c r="AV160" s="2"/>
      <c r="AW160" s="2"/>
      <c r="AX160" s="2"/>
      <c r="AY160" s="2"/>
      <c r="AZ160" s="2"/>
      <c r="BA160" s="2"/>
    </row>
    <row r="161" spans="3:53" x14ac:dyDescent="0.35">
      <c r="C161" s="1"/>
      <c r="AH161" s="2"/>
      <c r="AI161" s="2"/>
      <c r="AJ161" s="2"/>
      <c r="AK161" s="2"/>
      <c r="AL161" s="2"/>
      <c r="AM161" s="2"/>
      <c r="AN161" s="2"/>
      <c r="AO161" s="2"/>
      <c r="AP161" s="2"/>
      <c r="AQ161" s="2"/>
      <c r="AR161" s="2"/>
      <c r="AS161" s="2"/>
      <c r="AT161" s="2"/>
      <c r="AU161" s="2"/>
      <c r="AV161" s="2"/>
      <c r="AW161" s="2"/>
      <c r="AX161" s="2"/>
      <c r="AY161" s="2"/>
      <c r="AZ161" s="2"/>
      <c r="BA161" s="2"/>
    </row>
    <row r="162" spans="3:53" x14ac:dyDescent="0.35">
      <c r="C162" s="1"/>
      <c r="AH162" s="2"/>
      <c r="AI162" s="2"/>
      <c r="AJ162" s="2"/>
      <c r="AK162" s="2"/>
      <c r="AL162" s="2"/>
      <c r="AM162" s="2"/>
      <c r="AN162" s="2"/>
      <c r="AO162" s="2"/>
      <c r="AP162" s="2"/>
      <c r="AQ162" s="2"/>
      <c r="AR162" s="2"/>
      <c r="AS162" s="2"/>
      <c r="AT162" s="2"/>
      <c r="AU162" s="2"/>
      <c r="AV162" s="2"/>
      <c r="AW162" s="2"/>
      <c r="AX162" s="2"/>
      <c r="AY162" s="2"/>
      <c r="AZ162" s="2"/>
      <c r="BA162" s="2"/>
    </row>
    <row r="163" spans="3:53" x14ac:dyDescent="0.35">
      <c r="C163" s="1"/>
      <c r="AH163" s="2"/>
      <c r="AI163" s="2"/>
      <c r="AJ163" s="2"/>
      <c r="AK163" s="2"/>
      <c r="AL163" s="2"/>
      <c r="AM163" s="2"/>
      <c r="AN163" s="2"/>
      <c r="AO163" s="2"/>
      <c r="AP163" s="2"/>
      <c r="AQ163" s="2"/>
      <c r="AR163" s="2"/>
      <c r="AS163" s="2"/>
      <c r="AT163" s="2"/>
      <c r="AU163" s="2"/>
      <c r="AV163" s="2"/>
      <c r="AW163" s="2"/>
      <c r="AX163" s="2"/>
      <c r="AY163" s="2"/>
      <c r="AZ163" s="2"/>
      <c r="BA163" s="2"/>
    </row>
    <row r="164" spans="3:53" x14ac:dyDescent="0.35">
      <c r="C164" s="1"/>
      <c r="AH164" s="2"/>
      <c r="AI164" s="2"/>
      <c r="AJ164" s="2"/>
      <c r="AK164" s="2"/>
      <c r="AL164" s="2"/>
      <c r="AM164" s="2"/>
      <c r="AN164" s="2"/>
      <c r="AO164" s="2"/>
      <c r="AP164" s="2"/>
      <c r="AQ164" s="2"/>
      <c r="AR164" s="2"/>
      <c r="AS164" s="2"/>
      <c r="AT164" s="2"/>
      <c r="AU164" s="2"/>
      <c r="AV164" s="2"/>
      <c r="AW164" s="2"/>
      <c r="AX164" s="2"/>
      <c r="AY164" s="2"/>
      <c r="AZ164" s="2"/>
      <c r="BA164" s="2"/>
    </row>
    <row r="165" spans="3:53" x14ac:dyDescent="0.35">
      <c r="C165" s="1"/>
      <c r="AH165" s="2"/>
      <c r="AI165" s="2"/>
      <c r="AJ165" s="2"/>
      <c r="AK165" s="2"/>
      <c r="AL165" s="2"/>
      <c r="AM165" s="2"/>
      <c r="AN165" s="2"/>
      <c r="AO165" s="2"/>
      <c r="AP165" s="2"/>
      <c r="AQ165" s="2"/>
      <c r="AR165" s="2"/>
      <c r="AS165" s="2"/>
      <c r="AT165" s="2"/>
      <c r="AU165" s="2"/>
      <c r="AV165" s="2"/>
      <c r="AW165" s="2"/>
      <c r="AX165" s="2"/>
      <c r="AY165" s="2"/>
      <c r="AZ165" s="2"/>
      <c r="BA165" s="2"/>
    </row>
    <row r="166" spans="3:53" x14ac:dyDescent="0.35">
      <c r="C166" s="1"/>
      <c r="AH166" s="2"/>
      <c r="AI166" s="2"/>
      <c r="AJ166" s="2"/>
      <c r="AK166" s="2"/>
      <c r="AL166" s="2"/>
      <c r="AM166" s="2"/>
      <c r="AN166" s="2"/>
      <c r="AO166" s="2"/>
      <c r="AP166" s="2"/>
      <c r="AQ166" s="2"/>
      <c r="AR166" s="2"/>
      <c r="AS166" s="2"/>
      <c r="AT166" s="2"/>
      <c r="AU166" s="2"/>
      <c r="AV166" s="2"/>
      <c r="AW166" s="2"/>
      <c r="AX166" s="2"/>
      <c r="AY166" s="2"/>
      <c r="AZ166" s="2"/>
      <c r="BA166" s="2"/>
    </row>
    <row r="167" spans="3:53" x14ac:dyDescent="0.35">
      <c r="C167" s="1"/>
      <c r="AH167" s="2"/>
      <c r="AI167" s="2"/>
      <c r="AJ167" s="2"/>
      <c r="AK167" s="2"/>
      <c r="AL167" s="2"/>
      <c r="AM167" s="2"/>
      <c r="AN167" s="2"/>
      <c r="AO167" s="2"/>
      <c r="AP167" s="2"/>
      <c r="AQ167" s="2"/>
      <c r="AR167" s="2"/>
      <c r="AS167" s="2"/>
      <c r="AT167" s="2"/>
      <c r="AU167" s="2"/>
      <c r="AV167" s="2"/>
      <c r="AW167" s="2"/>
      <c r="AX167" s="2"/>
      <c r="AY167" s="2"/>
      <c r="AZ167" s="2"/>
      <c r="BA167" s="2"/>
    </row>
    <row r="168" spans="3:53" x14ac:dyDescent="0.35">
      <c r="C168" s="1"/>
      <c r="AH168" s="2"/>
      <c r="AI168" s="2"/>
      <c r="AJ168" s="2"/>
      <c r="AK168" s="2"/>
      <c r="AL168" s="2"/>
      <c r="AM168" s="2"/>
      <c r="AN168" s="2"/>
      <c r="AO168" s="2"/>
      <c r="AP168" s="2"/>
      <c r="AQ168" s="2"/>
      <c r="AR168" s="2"/>
      <c r="AS168" s="2"/>
      <c r="AT168" s="2"/>
      <c r="AU168" s="2"/>
      <c r="AV168" s="2"/>
      <c r="AW168" s="2"/>
      <c r="AX168" s="2"/>
      <c r="AY168" s="2"/>
      <c r="AZ168" s="2"/>
      <c r="BA168" s="2"/>
    </row>
    <row r="169" spans="3:53" x14ac:dyDescent="0.35">
      <c r="C169" s="1"/>
      <c r="AH169" s="2"/>
      <c r="AI169" s="2"/>
      <c r="AJ169" s="2"/>
      <c r="AK169" s="2"/>
      <c r="AL169" s="2"/>
      <c r="AM169" s="2"/>
      <c r="AN169" s="2"/>
      <c r="AO169" s="2"/>
      <c r="AP169" s="2"/>
      <c r="AQ169" s="2"/>
      <c r="AR169" s="2"/>
      <c r="AS169" s="2"/>
      <c r="AT169" s="2"/>
      <c r="AU169" s="2"/>
      <c r="AV169" s="2"/>
      <c r="AW169" s="2"/>
      <c r="AX169" s="2"/>
      <c r="AY169" s="2"/>
      <c r="AZ169" s="2"/>
      <c r="BA169" s="2"/>
    </row>
    <row r="170" spans="3:53" x14ac:dyDescent="0.35">
      <c r="C170" s="1"/>
      <c r="AH170" s="2"/>
      <c r="AI170" s="2"/>
      <c r="AJ170" s="2"/>
      <c r="AK170" s="2"/>
      <c r="AL170" s="2"/>
      <c r="AM170" s="2"/>
      <c r="AN170" s="2"/>
      <c r="AO170" s="2"/>
      <c r="AP170" s="2"/>
      <c r="AQ170" s="2"/>
      <c r="AR170" s="2"/>
      <c r="AS170" s="2"/>
      <c r="AT170" s="2"/>
      <c r="AU170" s="2"/>
      <c r="AV170" s="2"/>
      <c r="AW170" s="2"/>
      <c r="AX170" s="2"/>
      <c r="AY170" s="2"/>
      <c r="AZ170" s="2"/>
      <c r="BA170" s="2"/>
    </row>
    <row r="171" spans="3:53" x14ac:dyDescent="0.35">
      <c r="C171" s="1"/>
      <c r="AH171" s="2"/>
      <c r="AI171" s="2"/>
      <c r="AJ171" s="2"/>
      <c r="AK171" s="2"/>
      <c r="AL171" s="2"/>
      <c r="AM171" s="2"/>
      <c r="AN171" s="2"/>
      <c r="AO171" s="2"/>
      <c r="AP171" s="2"/>
      <c r="AQ171" s="2"/>
      <c r="AR171" s="2"/>
      <c r="AS171" s="2"/>
      <c r="AT171" s="2"/>
      <c r="AU171" s="2"/>
      <c r="AV171" s="2"/>
      <c r="AW171" s="2"/>
      <c r="AX171" s="2"/>
      <c r="AY171" s="2"/>
      <c r="AZ171" s="2"/>
      <c r="BA171" s="2"/>
    </row>
    <row r="172" spans="3:53" x14ac:dyDescent="0.35">
      <c r="C172" s="1"/>
      <c r="AH172" s="2"/>
      <c r="AI172" s="2"/>
      <c r="AJ172" s="2"/>
      <c r="AK172" s="2"/>
      <c r="AL172" s="2"/>
      <c r="AM172" s="2"/>
      <c r="AN172" s="2"/>
      <c r="AO172" s="2"/>
      <c r="AP172" s="2"/>
      <c r="AQ172" s="2"/>
      <c r="AR172" s="2"/>
      <c r="AS172" s="2"/>
      <c r="AT172" s="2"/>
      <c r="AU172" s="2"/>
      <c r="AV172" s="2"/>
      <c r="AW172" s="2"/>
      <c r="AX172" s="2"/>
      <c r="AY172" s="2"/>
      <c r="AZ172" s="2"/>
      <c r="BA172" s="2"/>
    </row>
    <row r="173" spans="3:53" x14ac:dyDescent="0.35">
      <c r="C173" s="1"/>
      <c r="AH173" s="2"/>
      <c r="AI173" s="2"/>
      <c r="AJ173" s="2"/>
      <c r="AK173" s="2"/>
      <c r="AL173" s="2"/>
      <c r="AM173" s="2"/>
      <c r="AN173" s="2"/>
      <c r="AO173" s="2"/>
      <c r="AP173" s="2"/>
      <c r="AQ173" s="2"/>
      <c r="AR173" s="2"/>
      <c r="AS173" s="2"/>
      <c r="AT173" s="2"/>
      <c r="AU173" s="2"/>
      <c r="AV173" s="2"/>
      <c r="AW173" s="2"/>
      <c r="AX173" s="2"/>
      <c r="AY173" s="2"/>
      <c r="AZ173" s="2"/>
      <c r="BA173" s="2"/>
    </row>
    <row r="174" spans="3:53" x14ac:dyDescent="0.35">
      <c r="C174" s="1"/>
      <c r="AH174" s="2"/>
      <c r="AI174" s="2"/>
      <c r="AJ174" s="2"/>
      <c r="AK174" s="2"/>
      <c r="AL174" s="2"/>
      <c r="AM174" s="2"/>
      <c r="AN174" s="2"/>
      <c r="AO174" s="2"/>
      <c r="AP174" s="2"/>
      <c r="AQ174" s="2"/>
      <c r="AR174" s="2"/>
      <c r="AS174" s="2"/>
      <c r="AT174" s="2"/>
      <c r="AU174" s="2"/>
      <c r="AV174" s="2"/>
      <c r="AW174" s="2"/>
      <c r="AX174" s="2"/>
      <c r="AY174" s="2"/>
      <c r="AZ174" s="2"/>
      <c r="BA174" s="2"/>
    </row>
    <row r="175" spans="3:53" x14ac:dyDescent="0.35">
      <c r="C175" s="1"/>
      <c r="AH175" s="2"/>
      <c r="AI175" s="2"/>
      <c r="AJ175" s="2"/>
      <c r="AK175" s="2"/>
      <c r="AL175" s="2"/>
      <c r="AM175" s="2"/>
      <c r="AN175" s="2"/>
      <c r="AO175" s="2"/>
      <c r="AP175" s="2"/>
      <c r="AQ175" s="2"/>
      <c r="AR175" s="2"/>
      <c r="AS175" s="2"/>
      <c r="AT175" s="2"/>
      <c r="AU175" s="2"/>
      <c r="AV175" s="2"/>
      <c r="AW175" s="2"/>
      <c r="AX175" s="2"/>
      <c r="AY175" s="2"/>
      <c r="AZ175" s="2"/>
      <c r="BA175" s="2"/>
    </row>
    <row r="176" spans="3:53" x14ac:dyDescent="0.35">
      <c r="C176" s="1"/>
      <c r="AH176" s="2"/>
      <c r="AI176" s="2"/>
      <c r="AJ176" s="2"/>
      <c r="AK176" s="2"/>
      <c r="AL176" s="2"/>
      <c r="AM176" s="2"/>
      <c r="AN176" s="2"/>
      <c r="AO176" s="2"/>
      <c r="AP176" s="2"/>
      <c r="AQ176" s="2"/>
      <c r="AR176" s="2"/>
      <c r="AS176" s="2"/>
      <c r="AT176" s="2"/>
      <c r="AU176" s="2"/>
      <c r="AV176" s="2"/>
      <c r="AW176" s="2"/>
      <c r="AX176" s="2"/>
      <c r="AY176" s="2"/>
      <c r="AZ176" s="2"/>
      <c r="BA176" s="2"/>
    </row>
    <row r="177" spans="3:53" x14ac:dyDescent="0.35">
      <c r="C177" s="1"/>
      <c r="AH177" s="2"/>
      <c r="AI177" s="2"/>
      <c r="AJ177" s="2"/>
      <c r="AK177" s="2"/>
      <c r="AL177" s="2"/>
      <c r="AM177" s="2"/>
      <c r="AN177" s="2"/>
      <c r="AO177" s="2"/>
      <c r="AP177" s="2"/>
      <c r="AQ177" s="2"/>
      <c r="AR177" s="2"/>
      <c r="AS177" s="2"/>
      <c r="AT177" s="2"/>
      <c r="AU177" s="2"/>
      <c r="AV177" s="2"/>
      <c r="AW177" s="2"/>
      <c r="AX177" s="2"/>
      <c r="AY177" s="2"/>
      <c r="AZ177" s="2"/>
      <c r="BA177" s="2"/>
    </row>
    <row r="178" spans="3:53" x14ac:dyDescent="0.35">
      <c r="C178" s="1"/>
      <c r="AH178" s="2"/>
      <c r="AI178" s="2"/>
      <c r="AJ178" s="2"/>
      <c r="AK178" s="2"/>
      <c r="AL178" s="2"/>
      <c r="AM178" s="2"/>
      <c r="AN178" s="2"/>
      <c r="AO178" s="2"/>
      <c r="AP178" s="2"/>
      <c r="AQ178" s="2"/>
      <c r="AR178" s="2"/>
      <c r="AS178" s="2"/>
      <c r="AT178" s="2"/>
      <c r="AU178" s="2"/>
      <c r="AV178" s="2"/>
      <c r="AW178" s="2"/>
      <c r="AX178" s="2"/>
      <c r="AY178" s="2"/>
      <c r="AZ178" s="2"/>
      <c r="BA178" s="2"/>
    </row>
    <row r="179" spans="3:53" x14ac:dyDescent="0.35">
      <c r="C179" s="1"/>
      <c r="AH179" s="2"/>
      <c r="AI179" s="2"/>
      <c r="AJ179" s="2"/>
      <c r="AK179" s="2"/>
      <c r="AL179" s="2"/>
      <c r="AM179" s="2"/>
      <c r="AN179" s="2"/>
      <c r="AO179" s="2"/>
      <c r="AP179" s="2"/>
      <c r="AQ179" s="2"/>
      <c r="AR179" s="2"/>
      <c r="AS179" s="2"/>
      <c r="AT179" s="2"/>
      <c r="AU179" s="2"/>
      <c r="AV179" s="2"/>
      <c r="AW179" s="2"/>
      <c r="AX179" s="2"/>
      <c r="AY179" s="2"/>
      <c r="AZ179" s="2"/>
      <c r="BA179" s="2"/>
    </row>
    <row r="180" spans="3:53" x14ac:dyDescent="0.35">
      <c r="C180" s="1"/>
      <c r="AH180" s="2"/>
      <c r="AI180" s="2"/>
      <c r="AJ180" s="2"/>
      <c r="AK180" s="2"/>
      <c r="AL180" s="2"/>
      <c r="AM180" s="2"/>
      <c r="AN180" s="2"/>
      <c r="AO180" s="2"/>
      <c r="AP180" s="2"/>
      <c r="AQ180" s="2"/>
      <c r="AR180" s="2"/>
      <c r="AS180" s="2"/>
      <c r="AT180" s="2"/>
      <c r="AU180" s="2"/>
      <c r="AV180" s="2"/>
      <c r="AW180" s="2"/>
      <c r="AX180" s="2"/>
      <c r="AY180" s="2"/>
      <c r="AZ180" s="2"/>
      <c r="BA180" s="2"/>
    </row>
    <row r="181" spans="3:53" x14ac:dyDescent="0.35">
      <c r="C181" s="1"/>
      <c r="AH181" s="2"/>
      <c r="AI181" s="2"/>
      <c r="AJ181" s="2"/>
      <c r="AK181" s="2"/>
      <c r="AL181" s="2"/>
      <c r="AM181" s="2"/>
      <c r="AN181" s="2"/>
      <c r="AO181" s="2"/>
      <c r="AP181" s="2"/>
      <c r="AQ181" s="2"/>
      <c r="AR181" s="2"/>
      <c r="AS181" s="2"/>
      <c r="AT181" s="2"/>
      <c r="AU181" s="2"/>
      <c r="AV181" s="2"/>
      <c r="AW181" s="2"/>
      <c r="AX181" s="2"/>
      <c r="AY181" s="2"/>
      <c r="AZ181" s="2"/>
      <c r="BA181" s="2"/>
    </row>
    <row r="182" spans="3:53" x14ac:dyDescent="0.35">
      <c r="C182" s="1"/>
      <c r="AH182" s="2"/>
      <c r="AI182" s="2"/>
      <c r="AJ182" s="2"/>
      <c r="AK182" s="2"/>
      <c r="AL182" s="2"/>
      <c r="AM182" s="2"/>
      <c r="AN182" s="2"/>
      <c r="AO182" s="2"/>
      <c r="AP182" s="2"/>
      <c r="AQ182" s="2"/>
      <c r="AR182" s="2"/>
      <c r="AS182" s="2"/>
      <c r="AT182" s="2"/>
      <c r="AU182" s="2"/>
      <c r="AV182" s="2"/>
      <c r="AW182" s="2"/>
      <c r="AX182" s="2"/>
      <c r="AY182" s="2"/>
      <c r="AZ182" s="2"/>
      <c r="BA182" s="2"/>
    </row>
    <row r="183" spans="3:53" x14ac:dyDescent="0.35">
      <c r="C183" s="1"/>
      <c r="AH183" s="2"/>
      <c r="AI183" s="2"/>
      <c r="AJ183" s="2"/>
      <c r="AK183" s="2"/>
      <c r="AL183" s="2"/>
      <c r="AM183" s="2"/>
      <c r="AN183" s="2"/>
      <c r="AO183" s="2"/>
      <c r="AP183" s="2"/>
      <c r="AQ183" s="2"/>
      <c r="AR183" s="2"/>
      <c r="AS183" s="2"/>
      <c r="AT183" s="2"/>
      <c r="AU183" s="2"/>
      <c r="AV183" s="2"/>
      <c r="AW183" s="2"/>
      <c r="AX183" s="2"/>
      <c r="AY183" s="2"/>
      <c r="AZ183" s="2"/>
      <c r="BA183" s="2"/>
    </row>
    <row r="184" spans="3:53" x14ac:dyDescent="0.35">
      <c r="C184" s="1"/>
      <c r="AH184" s="2"/>
      <c r="AI184" s="2"/>
      <c r="AJ184" s="2"/>
      <c r="AK184" s="2"/>
      <c r="AL184" s="2"/>
      <c r="AM184" s="2"/>
      <c r="AN184" s="2"/>
      <c r="AO184" s="2"/>
      <c r="AP184" s="2"/>
      <c r="AQ184" s="2"/>
      <c r="AR184" s="2"/>
      <c r="AS184" s="2"/>
      <c r="AT184" s="2"/>
      <c r="AU184" s="2"/>
      <c r="AV184" s="2"/>
      <c r="AW184" s="2"/>
      <c r="AX184" s="2"/>
      <c r="AY184" s="2"/>
      <c r="AZ184" s="2"/>
      <c r="BA184" s="2"/>
    </row>
    <row r="185" spans="3:53" x14ac:dyDescent="0.35">
      <c r="C185" s="1"/>
      <c r="AH185" s="2"/>
      <c r="AI185" s="2"/>
      <c r="AJ185" s="2"/>
      <c r="AK185" s="2"/>
      <c r="AL185" s="2"/>
      <c r="AM185" s="2"/>
      <c r="AN185" s="2"/>
      <c r="AO185" s="2"/>
      <c r="AP185" s="2"/>
      <c r="AQ185" s="2"/>
      <c r="AR185" s="2"/>
      <c r="AS185" s="2"/>
      <c r="AT185" s="2"/>
      <c r="AU185" s="2"/>
      <c r="AV185" s="2"/>
      <c r="AW185" s="2"/>
      <c r="AX185" s="2"/>
      <c r="AY185" s="2"/>
      <c r="AZ185" s="2"/>
      <c r="BA185" s="2"/>
    </row>
    <row r="186" spans="3:53" x14ac:dyDescent="0.35">
      <c r="C186" s="1"/>
      <c r="AH186" s="2"/>
      <c r="AI186" s="2"/>
      <c r="AJ186" s="2"/>
      <c r="AK186" s="2"/>
      <c r="AL186" s="2"/>
      <c r="AM186" s="2"/>
      <c r="AN186" s="2"/>
      <c r="AO186" s="2"/>
      <c r="AP186" s="2"/>
      <c r="AQ186" s="2"/>
      <c r="AR186" s="2"/>
      <c r="AS186" s="2"/>
      <c r="AT186" s="2"/>
      <c r="AU186" s="2"/>
      <c r="AV186" s="2"/>
      <c r="AW186" s="2"/>
      <c r="AX186" s="2"/>
      <c r="AY186" s="2"/>
      <c r="AZ186" s="2"/>
      <c r="BA186" s="2"/>
    </row>
    <row r="187" spans="3:53" x14ac:dyDescent="0.35">
      <c r="C187" s="1"/>
      <c r="AH187" s="2"/>
      <c r="AI187" s="2"/>
      <c r="AJ187" s="2"/>
      <c r="AK187" s="2"/>
      <c r="AL187" s="2"/>
      <c r="AM187" s="2"/>
      <c r="AN187" s="2"/>
      <c r="AO187" s="2"/>
      <c r="AP187" s="2"/>
      <c r="AQ187" s="2"/>
      <c r="AR187" s="2"/>
      <c r="AS187" s="2"/>
      <c r="AT187" s="2"/>
      <c r="AU187" s="2"/>
      <c r="AV187" s="2"/>
      <c r="AW187" s="2"/>
      <c r="AX187" s="2"/>
      <c r="AY187" s="2"/>
      <c r="AZ187" s="2"/>
      <c r="BA187" s="2"/>
    </row>
    <row r="188" spans="3:53" x14ac:dyDescent="0.35">
      <c r="C188" s="1"/>
      <c r="AH188" s="2"/>
      <c r="AI188" s="2"/>
      <c r="AJ188" s="2"/>
      <c r="AK188" s="2"/>
      <c r="AL188" s="2"/>
      <c r="AM188" s="2"/>
      <c r="AN188" s="2"/>
      <c r="AO188" s="2"/>
      <c r="AP188" s="2"/>
      <c r="AQ188" s="2"/>
      <c r="AR188" s="2"/>
      <c r="AS188" s="2"/>
      <c r="AT188" s="2"/>
      <c r="AU188" s="2"/>
      <c r="AV188" s="2"/>
      <c r="AW188" s="2"/>
      <c r="AX188" s="2"/>
      <c r="AY188" s="2"/>
      <c r="AZ188" s="2"/>
      <c r="BA188" s="2"/>
    </row>
    <row r="189" spans="3:53" x14ac:dyDescent="0.35">
      <c r="C189" s="1"/>
      <c r="AH189" s="2"/>
      <c r="AI189" s="2"/>
      <c r="AJ189" s="2"/>
      <c r="AK189" s="2"/>
      <c r="AL189" s="2"/>
      <c r="AM189" s="2"/>
      <c r="AN189" s="2"/>
      <c r="AO189" s="2"/>
      <c r="AP189" s="2"/>
      <c r="AQ189" s="2"/>
      <c r="AR189" s="2"/>
      <c r="AS189" s="2"/>
      <c r="AT189" s="2"/>
      <c r="AU189" s="2"/>
      <c r="AV189" s="2"/>
      <c r="AW189" s="2"/>
      <c r="AX189" s="2"/>
      <c r="AY189" s="2"/>
      <c r="AZ189" s="2"/>
      <c r="BA189" s="2"/>
    </row>
    <row r="190" spans="3:53" x14ac:dyDescent="0.35">
      <c r="C190" s="1"/>
      <c r="AH190" s="2"/>
      <c r="AI190" s="2"/>
      <c r="AJ190" s="2"/>
      <c r="AK190" s="2"/>
      <c r="AL190" s="2"/>
      <c r="AM190" s="2"/>
      <c r="AN190" s="2"/>
      <c r="AO190" s="2"/>
      <c r="AP190" s="2"/>
      <c r="AQ190" s="2"/>
      <c r="AR190" s="2"/>
      <c r="AS190" s="2"/>
      <c r="AT190" s="2"/>
      <c r="AU190" s="2"/>
      <c r="AV190" s="2"/>
      <c r="AW190" s="2"/>
      <c r="AX190" s="2"/>
      <c r="AY190" s="2"/>
      <c r="AZ190" s="2"/>
      <c r="BA190" s="2"/>
    </row>
    <row r="191" spans="3:53" x14ac:dyDescent="0.35">
      <c r="C191" s="1"/>
      <c r="AH191" s="2"/>
      <c r="AI191" s="2"/>
      <c r="AJ191" s="2"/>
      <c r="AK191" s="2"/>
      <c r="AL191" s="2"/>
      <c r="AM191" s="2"/>
      <c r="AN191" s="2"/>
      <c r="AO191" s="2"/>
      <c r="AP191" s="2"/>
      <c r="AQ191" s="2"/>
      <c r="AR191" s="2"/>
      <c r="AS191" s="2"/>
      <c r="AT191" s="2"/>
      <c r="AU191" s="2"/>
      <c r="AV191" s="2"/>
      <c r="AW191" s="2"/>
      <c r="AX191" s="2"/>
      <c r="AY191" s="2"/>
      <c r="AZ191" s="2"/>
      <c r="BA191" s="2"/>
    </row>
    <row r="192" spans="3:53" x14ac:dyDescent="0.35">
      <c r="C192" s="1"/>
      <c r="AH192" s="2"/>
      <c r="AI192" s="2"/>
      <c r="AJ192" s="2"/>
      <c r="AK192" s="2"/>
      <c r="AL192" s="2"/>
      <c r="AM192" s="2"/>
      <c r="AN192" s="2"/>
      <c r="AO192" s="2"/>
      <c r="AP192" s="2"/>
      <c r="AQ192" s="2"/>
      <c r="AR192" s="2"/>
      <c r="AS192" s="2"/>
      <c r="AT192" s="2"/>
      <c r="AU192" s="2"/>
      <c r="AV192" s="2"/>
      <c r="AW192" s="2"/>
      <c r="AX192" s="2"/>
      <c r="AY192" s="2"/>
      <c r="AZ192" s="2"/>
      <c r="BA192" s="2"/>
    </row>
    <row r="193" spans="3:53" x14ac:dyDescent="0.35">
      <c r="C193" s="1"/>
      <c r="AH193" s="2"/>
      <c r="AI193" s="2"/>
      <c r="AJ193" s="2"/>
      <c r="AK193" s="2"/>
      <c r="AL193" s="2"/>
      <c r="AM193" s="2"/>
      <c r="AN193" s="2"/>
      <c r="AO193" s="2"/>
      <c r="AP193" s="2"/>
      <c r="AQ193" s="2"/>
      <c r="AR193" s="2"/>
      <c r="AS193" s="2"/>
      <c r="AT193" s="2"/>
      <c r="AU193" s="2"/>
      <c r="AV193" s="2"/>
      <c r="AW193" s="2"/>
      <c r="AX193" s="2"/>
      <c r="AY193" s="2"/>
      <c r="AZ193" s="2"/>
      <c r="BA193" s="2"/>
    </row>
    <row r="194" spans="3:53" x14ac:dyDescent="0.35">
      <c r="C194" s="1"/>
      <c r="AH194" s="2"/>
      <c r="AI194" s="2"/>
      <c r="AJ194" s="2"/>
      <c r="AK194" s="2"/>
      <c r="AL194" s="2"/>
      <c r="AM194" s="2"/>
      <c r="AN194" s="2"/>
      <c r="AO194" s="2"/>
      <c r="AP194" s="2"/>
      <c r="AQ194" s="2"/>
      <c r="AR194" s="2"/>
      <c r="AS194" s="2"/>
      <c r="AT194" s="2"/>
      <c r="AU194" s="2"/>
      <c r="AV194" s="2"/>
      <c r="AW194" s="2"/>
      <c r="AX194" s="2"/>
      <c r="AY194" s="2"/>
      <c r="AZ194" s="2"/>
      <c r="BA194" s="2"/>
    </row>
    <row r="195" spans="3:53" x14ac:dyDescent="0.35">
      <c r="C195" s="1"/>
      <c r="AH195" s="2"/>
      <c r="AI195" s="2"/>
      <c r="AJ195" s="2"/>
      <c r="AK195" s="2"/>
      <c r="AL195" s="2"/>
      <c r="AM195" s="2"/>
      <c r="AN195" s="2"/>
      <c r="AO195" s="2"/>
      <c r="AP195" s="2"/>
      <c r="AQ195" s="2"/>
      <c r="AR195" s="2"/>
      <c r="AS195" s="2"/>
      <c r="AT195" s="2"/>
      <c r="AU195" s="2"/>
      <c r="AV195" s="2"/>
      <c r="AW195" s="2"/>
      <c r="AX195" s="2"/>
      <c r="AY195" s="2"/>
      <c r="AZ195" s="2"/>
      <c r="BA195" s="2"/>
    </row>
    <row r="196" spans="3:53" x14ac:dyDescent="0.35">
      <c r="C196" s="1"/>
      <c r="AH196" s="2"/>
      <c r="AI196" s="2"/>
      <c r="AJ196" s="2"/>
      <c r="AK196" s="2"/>
      <c r="AL196" s="2"/>
      <c r="AM196" s="2"/>
      <c r="AN196" s="2"/>
      <c r="AO196" s="2"/>
      <c r="AP196" s="2"/>
      <c r="AQ196" s="2"/>
      <c r="AR196" s="2"/>
      <c r="AS196" s="2"/>
      <c r="AT196" s="2"/>
      <c r="AU196" s="2"/>
      <c r="AV196" s="2"/>
      <c r="AW196" s="2"/>
      <c r="AX196" s="2"/>
      <c r="AY196" s="2"/>
      <c r="AZ196" s="2"/>
      <c r="BA196" s="2"/>
    </row>
    <row r="197" spans="3:53" x14ac:dyDescent="0.35">
      <c r="C197" s="1"/>
      <c r="AH197" s="2"/>
      <c r="AI197" s="2"/>
      <c r="AJ197" s="2"/>
      <c r="AK197" s="2"/>
      <c r="AL197" s="2"/>
      <c r="AM197" s="2"/>
      <c r="AN197" s="2"/>
      <c r="AO197" s="2"/>
      <c r="AP197" s="2"/>
      <c r="AQ197" s="2"/>
      <c r="AR197" s="2"/>
      <c r="AS197" s="2"/>
      <c r="AT197" s="2"/>
      <c r="AU197" s="2"/>
      <c r="AV197" s="2"/>
      <c r="AW197" s="2"/>
      <c r="AX197" s="2"/>
      <c r="AY197" s="2"/>
      <c r="AZ197" s="2"/>
      <c r="BA197" s="2"/>
    </row>
    <row r="198" spans="3:53" x14ac:dyDescent="0.35">
      <c r="C198" s="1"/>
      <c r="AH198" s="2"/>
      <c r="AI198" s="2"/>
      <c r="AJ198" s="2"/>
      <c r="AK198" s="2"/>
      <c r="AL198" s="2"/>
      <c r="AM198" s="2"/>
      <c r="AN198" s="2"/>
      <c r="AO198" s="2"/>
      <c r="AP198" s="2"/>
      <c r="AQ198" s="2"/>
      <c r="AR198" s="2"/>
      <c r="AS198" s="2"/>
      <c r="AT198" s="2"/>
      <c r="AU198" s="2"/>
      <c r="AV198" s="2"/>
      <c r="AW198" s="2"/>
      <c r="AX198" s="2"/>
      <c r="AY198" s="2"/>
      <c r="AZ198" s="2"/>
      <c r="BA198" s="2"/>
    </row>
    <row r="199" spans="3:53" x14ac:dyDescent="0.35">
      <c r="C199" s="1"/>
      <c r="AH199" s="2"/>
      <c r="AI199" s="2"/>
      <c r="AJ199" s="2"/>
      <c r="AK199" s="2"/>
      <c r="AL199" s="2"/>
      <c r="AM199" s="2"/>
      <c r="AN199" s="2"/>
      <c r="AO199" s="2"/>
      <c r="AP199" s="2"/>
      <c r="AQ199" s="2"/>
      <c r="AR199" s="2"/>
      <c r="AS199" s="2"/>
      <c r="AT199" s="2"/>
      <c r="AU199" s="2"/>
      <c r="AV199" s="2"/>
      <c r="AW199" s="2"/>
      <c r="AX199" s="2"/>
      <c r="AY199" s="2"/>
      <c r="AZ199" s="2"/>
      <c r="BA199" s="2"/>
    </row>
    <row r="200" spans="3:53" x14ac:dyDescent="0.35">
      <c r="C200" s="1"/>
      <c r="AH200" s="2"/>
      <c r="AI200" s="2"/>
      <c r="AJ200" s="2"/>
      <c r="AK200" s="2"/>
      <c r="AL200" s="2"/>
      <c r="AM200" s="2"/>
      <c r="AN200" s="2"/>
      <c r="AO200" s="2"/>
      <c r="AP200" s="2"/>
      <c r="AQ200" s="2"/>
      <c r="AR200" s="2"/>
      <c r="AS200" s="2"/>
      <c r="AT200" s="2"/>
      <c r="AU200" s="2"/>
      <c r="AV200" s="2"/>
      <c r="AW200" s="2"/>
      <c r="AX200" s="2"/>
      <c r="AY200" s="2"/>
      <c r="AZ200" s="2"/>
      <c r="BA200" s="2"/>
    </row>
    <row r="201" spans="3:53" x14ac:dyDescent="0.35">
      <c r="C201" s="1"/>
      <c r="AH201" s="2"/>
      <c r="AI201" s="2"/>
      <c r="AJ201" s="2"/>
      <c r="AK201" s="2"/>
      <c r="AL201" s="2"/>
      <c r="AM201" s="2"/>
      <c r="AN201" s="2"/>
      <c r="AO201" s="2"/>
      <c r="AP201" s="2"/>
      <c r="AQ201" s="2"/>
      <c r="AR201" s="2"/>
      <c r="AS201" s="2"/>
      <c r="AT201" s="2"/>
      <c r="AU201" s="2"/>
      <c r="AV201" s="2"/>
      <c r="AW201" s="2"/>
      <c r="AX201" s="2"/>
      <c r="AY201" s="2"/>
      <c r="AZ201" s="2"/>
      <c r="BA201" s="2"/>
    </row>
    <row r="202" spans="3:53" x14ac:dyDescent="0.35">
      <c r="C202" s="1"/>
      <c r="AH202" s="2"/>
      <c r="AI202" s="2"/>
      <c r="AJ202" s="2"/>
      <c r="AK202" s="2"/>
      <c r="AL202" s="2"/>
      <c r="AM202" s="2"/>
      <c r="AN202" s="2"/>
      <c r="AO202" s="2"/>
      <c r="AP202" s="2"/>
      <c r="AQ202" s="2"/>
      <c r="AR202" s="2"/>
      <c r="AS202" s="2"/>
      <c r="AT202" s="2"/>
      <c r="AU202" s="2"/>
      <c r="AV202" s="2"/>
      <c r="AW202" s="2"/>
      <c r="AX202" s="2"/>
      <c r="AY202" s="2"/>
      <c r="AZ202" s="2"/>
      <c r="BA202" s="2"/>
    </row>
    <row r="203" spans="3:53" x14ac:dyDescent="0.35">
      <c r="C203" s="1"/>
      <c r="AH203" s="2"/>
      <c r="AI203" s="2"/>
      <c r="AJ203" s="2"/>
      <c r="AK203" s="2"/>
      <c r="AL203" s="2"/>
      <c r="AM203" s="2"/>
      <c r="AN203" s="2"/>
      <c r="AO203" s="2"/>
      <c r="AP203" s="2"/>
      <c r="AQ203" s="2"/>
      <c r="AR203" s="2"/>
      <c r="AS203" s="2"/>
      <c r="AT203" s="2"/>
      <c r="AU203" s="2"/>
      <c r="AV203" s="2"/>
      <c r="AW203" s="2"/>
      <c r="AX203" s="2"/>
      <c r="AY203" s="2"/>
      <c r="AZ203" s="2"/>
      <c r="BA203" s="2"/>
    </row>
    <row r="204" spans="3:53" x14ac:dyDescent="0.35">
      <c r="C204" s="1"/>
      <c r="AH204" s="2"/>
      <c r="AI204" s="2"/>
      <c r="AJ204" s="2"/>
      <c r="AK204" s="2"/>
      <c r="AL204" s="2"/>
      <c r="AM204" s="2"/>
      <c r="AN204" s="2"/>
      <c r="AO204" s="2"/>
      <c r="AP204" s="2"/>
      <c r="AQ204" s="2"/>
      <c r="AR204" s="2"/>
      <c r="AS204" s="2"/>
      <c r="AT204" s="2"/>
      <c r="AU204" s="2"/>
      <c r="AV204" s="2"/>
      <c r="AW204" s="2"/>
      <c r="AX204" s="2"/>
      <c r="AY204" s="2"/>
      <c r="AZ204" s="2"/>
      <c r="BA204" s="2"/>
    </row>
    <row r="205" spans="3:53" x14ac:dyDescent="0.35">
      <c r="C205" s="1"/>
      <c r="AH205" s="2"/>
      <c r="AI205" s="2"/>
      <c r="AJ205" s="2"/>
      <c r="AK205" s="2"/>
      <c r="AL205" s="2"/>
      <c r="AM205" s="2"/>
      <c r="AN205" s="2"/>
      <c r="AO205" s="2"/>
      <c r="AP205" s="2"/>
      <c r="AQ205" s="2"/>
      <c r="AR205" s="2"/>
      <c r="AS205" s="2"/>
      <c r="AT205" s="2"/>
      <c r="AU205" s="2"/>
      <c r="AV205" s="2"/>
      <c r="AW205" s="2"/>
      <c r="AX205" s="2"/>
      <c r="AY205" s="2"/>
      <c r="AZ205" s="2"/>
      <c r="BA205" s="2"/>
    </row>
    <row r="206" spans="3:53" x14ac:dyDescent="0.35">
      <c r="C206" s="1"/>
      <c r="AH206" s="2"/>
      <c r="AI206" s="2"/>
      <c r="AJ206" s="2"/>
      <c r="AK206" s="2"/>
      <c r="AL206" s="2"/>
      <c r="AM206" s="2"/>
      <c r="AN206" s="2"/>
      <c r="AO206" s="2"/>
      <c r="AP206" s="2"/>
      <c r="AQ206" s="2"/>
      <c r="AR206" s="2"/>
      <c r="AS206" s="2"/>
      <c r="AT206" s="2"/>
      <c r="AU206" s="2"/>
      <c r="AV206" s="2"/>
      <c r="AW206" s="2"/>
      <c r="AX206" s="2"/>
      <c r="AY206" s="2"/>
      <c r="AZ206" s="2"/>
      <c r="BA206" s="2"/>
    </row>
    <row r="207" spans="3:53" x14ac:dyDescent="0.35">
      <c r="C207" s="1"/>
      <c r="AH207" s="2"/>
      <c r="AI207" s="2"/>
      <c r="AJ207" s="2"/>
      <c r="AK207" s="2"/>
      <c r="AL207" s="2"/>
      <c r="AM207" s="2"/>
      <c r="AN207" s="2"/>
      <c r="AO207" s="2"/>
      <c r="AP207" s="2"/>
      <c r="AQ207" s="2"/>
      <c r="AR207" s="2"/>
      <c r="AS207" s="2"/>
      <c r="AT207" s="2"/>
      <c r="AU207" s="2"/>
      <c r="AV207" s="2"/>
      <c r="AW207" s="2"/>
      <c r="AX207" s="2"/>
      <c r="AY207" s="2"/>
      <c r="AZ207" s="2"/>
      <c r="BA207" s="2"/>
    </row>
    <row r="208" spans="3:53" x14ac:dyDescent="0.35">
      <c r="C208" s="1"/>
      <c r="AH208" s="2"/>
      <c r="AI208" s="2"/>
      <c r="AJ208" s="2"/>
      <c r="AK208" s="2"/>
      <c r="AL208" s="2"/>
      <c r="AM208" s="2"/>
      <c r="AN208" s="2"/>
      <c r="AO208" s="2"/>
      <c r="AP208" s="2"/>
      <c r="AQ208" s="2"/>
      <c r="AR208" s="2"/>
      <c r="AS208" s="2"/>
      <c r="AT208" s="2"/>
      <c r="AU208" s="2"/>
      <c r="AV208" s="2"/>
      <c r="AW208" s="2"/>
      <c r="AX208" s="2"/>
      <c r="AY208" s="2"/>
      <c r="AZ208" s="2"/>
      <c r="BA208" s="2"/>
    </row>
    <row r="209" spans="3:53" x14ac:dyDescent="0.35">
      <c r="C209" s="1"/>
      <c r="AH209" s="2"/>
      <c r="AI209" s="2"/>
      <c r="AJ209" s="2"/>
      <c r="AK209" s="2"/>
      <c r="AL209" s="2"/>
      <c r="AM209" s="2"/>
      <c r="AN209" s="2"/>
      <c r="AO209" s="2"/>
      <c r="AP209" s="2"/>
      <c r="AQ209" s="2"/>
      <c r="AR209" s="2"/>
      <c r="AS209" s="2"/>
      <c r="AT209" s="2"/>
      <c r="AU209" s="2"/>
      <c r="AV209" s="2"/>
      <c r="AW209" s="2"/>
      <c r="AX209" s="2"/>
      <c r="AY209" s="2"/>
      <c r="AZ209" s="2"/>
      <c r="BA209" s="2"/>
    </row>
    <row r="210" spans="3:53" x14ac:dyDescent="0.35">
      <c r="C210" s="1"/>
      <c r="AH210" s="2"/>
      <c r="AI210" s="2"/>
      <c r="AJ210" s="2"/>
      <c r="AK210" s="2"/>
      <c r="AL210" s="2"/>
      <c r="AM210" s="2"/>
      <c r="AN210" s="2"/>
      <c r="AO210" s="2"/>
      <c r="AP210" s="2"/>
      <c r="AQ210" s="2"/>
      <c r="AR210" s="2"/>
      <c r="AS210" s="2"/>
      <c r="AT210" s="2"/>
      <c r="AU210" s="2"/>
      <c r="AV210" s="2"/>
      <c r="AW210" s="2"/>
      <c r="AX210" s="2"/>
      <c r="AY210" s="2"/>
      <c r="AZ210" s="2"/>
      <c r="BA210" s="2"/>
    </row>
    <row r="211" spans="3:53" x14ac:dyDescent="0.35">
      <c r="C211" s="1"/>
      <c r="AH211" s="2"/>
      <c r="AI211" s="2"/>
      <c r="AJ211" s="2"/>
      <c r="AK211" s="2"/>
      <c r="AL211" s="2"/>
      <c r="AM211" s="2"/>
      <c r="AN211" s="2"/>
      <c r="AO211" s="2"/>
      <c r="AP211" s="2"/>
      <c r="AQ211" s="2"/>
      <c r="AR211" s="2"/>
      <c r="AS211" s="2"/>
      <c r="AT211" s="2"/>
      <c r="AU211" s="2"/>
      <c r="AV211" s="2"/>
      <c r="AW211" s="2"/>
      <c r="AX211" s="2"/>
      <c r="AY211" s="2"/>
      <c r="AZ211" s="2"/>
      <c r="BA211" s="2"/>
    </row>
    <row r="212" spans="3:53" x14ac:dyDescent="0.35">
      <c r="C212" s="1"/>
      <c r="AH212" s="2"/>
      <c r="AI212" s="2"/>
      <c r="AJ212" s="2"/>
      <c r="AK212" s="2"/>
      <c r="AL212" s="2"/>
      <c r="AM212" s="2"/>
      <c r="AN212" s="2"/>
      <c r="AO212" s="2"/>
      <c r="AP212" s="2"/>
      <c r="AQ212" s="2"/>
      <c r="AR212" s="2"/>
      <c r="AS212" s="2"/>
      <c r="AT212" s="2"/>
      <c r="AU212" s="2"/>
      <c r="AV212" s="2"/>
      <c r="AW212" s="2"/>
      <c r="AX212" s="2"/>
      <c r="AY212" s="2"/>
      <c r="AZ212" s="2"/>
      <c r="BA212" s="2"/>
    </row>
    <row r="213" spans="3:53" x14ac:dyDescent="0.35">
      <c r="C213" s="1"/>
      <c r="AH213" s="2"/>
      <c r="AI213" s="2"/>
      <c r="AJ213" s="2"/>
      <c r="AK213" s="2"/>
      <c r="AL213" s="2"/>
      <c r="AM213" s="2"/>
      <c r="AN213" s="2"/>
      <c r="AO213" s="2"/>
      <c r="AP213" s="2"/>
      <c r="AQ213" s="2"/>
      <c r="AR213" s="2"/>
      <c r="AS213" s="2"/>
      <c r="AT213" s="2"/>
      <c r="AU213" s="2"/>
      <c r="AV213" s="2"/>
      <c r="AW213" s="2"/>
      <c r="AX213" s="2"/>
      <c r="AY213" s="2"/>
      <c r="AZ213" s="2"/>
      <c r="BA213" s="2"/>
    </row>
    <row r="214" spans="3:53" x14ac:dyDescent="0.35">
      <c r="C214" s="1"/>
      <c r="AH214" s="2"/>
      <c r="AI214" s="2"/>
      <c r="AJ214" s="2"/>
      <c r="AK214" s="2"/>
      <c r="AL214" s="2"/>
      <c r="AM214" s="2"/>
      <c r="AN214" s="2"/>
      <c r="AO214" s="2"/>
      <c r="AP214" s="2"/>
      <c r="AQ214" s="2"/>
      <c r="AR214" s="2"/>
      <c r="AS214" s="2"/>
      <c r="AT214" s="2"/>
      <c r="AU214" s="2"/>
      <c r="AV214" s="2"/>
      <c r="AW214" s="2"/>
      <c r="AX214" s="2"/>
      <c r="AY214" s="2"/>
      <c r="AZ214" s="2"/>
      <c r="BA214" s="2"/>
    </row>
    <row r="215" spans="3:53" x14ac:dyDescent="0.35">
      <c r="C215" s="1"/>
      <c r="AH215" s="2"/>
      <c r="AI215" s="2"/>
      <c r="AJ215" s="2"/>
      <c r="AK215" s="2"/>
      <c r="AL215" s="2"/>
      <c r="AM215" s="2"/>
      <c r="AN215" s="2"/>
      <c r="AO215" s="2"/>
      <c r="AP215" s="2"/>
      <c r="AQ215" s="2"/>
      <c r="AR215" s="2"/>
      <c r="AS215" s="2"/>
      <c r="AT215" s="2"/>
      <c r="AU215" s="2"/>
      <c r="AV215" s="2"/>
      <c r="AW215" s="2"/>
      <c r="AX215" s="2"/>
      <c r="AY215" s="2"/>
      <c r="AZ215" s="2"/>
      <c r="BA215" s="2"/>
    </row>
    <row r="216" spans="3:53" x14ac:dyDescent="0.35">
      <c r="C216" s="1"/>
      <c r="AH216" s="2"/>
      <c r="AI216" s="2"/>
      <c r="AJ216" s="2"/>
      <c r="AK216" s="2"/>
      <c r="AL216" s="2"/>
      <c r="AM216" s="2"/>
      <c r="AN216" s="2"/>
      <c r="AO216" s="2"/>
      <c r="AP216" s="2"/>
      <c r="AQ216" s="2"/>
      <c r="AR216" s="2"/>
      <c r="AS216" s="2"/>
      <c r="AT216" s="2"/>
      <c r="AU216" s="2"/>
      <c r="AV216" s="2"/>
      <c r="AW216" s="2"/>
      <c r="AX216" s="2"/>
      <c r="AY216" s="2"/>
      <c r="AZ216" s="2"/>
      <c r="BA216" s="2"/>
    </row>
    <row r="217" spans="3:53" x14ac:dyDescent="0.35">
      <c r="C217" s="1"/>
      <c r="AH217" s="2"/>
      <c r="AI217" s="2"/>
      <c r="AJ217" s="2"/>
      <c r="AK217" s="2"/>
      <c r="AL217" s="2"/>
      <c r="AM217" s="2"/>
      <c r="AN217" s="2"/>
      <c r="AO217" s="2"/>
      <c r="AP217" s="2"/>
      <c r="AQ217" s="2"/>
      <c r="AR217" s="2"/>
      <c r="AS217" s="2"/>
      <c r="AT217" s="2"/>
      <c r="AU217" s="2"/>
      <c r="AV217" s="2"/>
      <c r="AW217" s="2"/>
      <c r="AX217" s="2"/>
      <c r="AY217" s="2"/>
      <c r="AZ217" s="2"/>
      <c r="BA217" s="2"/>
    </row>
    <row r="218" spans="3:53" x14ac:dyDescent="0.35">
      <c r="C218" s="1"/>
      <c r="AH218" s="2"/>
      <c r="AI218" s="2"/>
      <c r="AJ218" s="2"/>
      <c r="AK218" s="2"/>
      <c r="AL218" s="2"/>
      <c r="AM218" s="2"/>
      <c r="AN218" s="2"/>
      <c r="AO218" s="2"/>
      <c r="AP218" s="2"/>
      <c r="AQ218" s="2"/>
      <c r="AR218" s="2"/>
      <c r="AS218" s="2"/>
      <c r="AT218" s="2"/>
      <c r="AU218" s="2"/>
      <c r="AV218" s="2"/>
      <c r="AW218" s="2"/>
      <c r="AX218" s="2"/>
      <c r="AY218" s="2"/>
      <c r="AZ218" s="2"/>
      <c r="BA218" s="2"/>
    </row>
    <row r="219" spans="3:53" x14ac:dyDescent="0.35">
      <c r="C219" s="1"/>
      <c r="AH219" s="2"/>
      <c r="AI219" s="2"/>
      <c r="AJ219" s="2"/>
      <c r="AK219" s="2"/>
      <c r="AL219" s="2"/>
      <c r="AM219" s="2"/>
      <c r="AN219" s="2"/>
      <c r="AO219" s="2"/>
      <c r="AP219" s="2"/>
      <c r="AQ219" s="2"/>
      <c r="AR219" s="2"/>
      <c r="AS219" s="2"/>
      <c r="AT219" s="2"/>
      <c r="AU219" s="2"/>
      <c r="AV219" s="2"/>
      <c r="AW219" s="2"/>
      <c r="AX219" s="2"/>
      <c r="AY219" s="2"/>
      <c r="AZ219" s="2"/>
      <c r="BA219" s="2"/>
    </row>
    <row r="220" spans="3:53" x14ac:dyDescent="0.35">
      <c r="C220" s="1"/>
      <c r="AH220" s="2"/>
      <c r="AI220" s="2"/>
      <c r="AJ220" s="2"/>
      <c r="AK220" s="2"/>
      <c r="AL220" s="2"/>
      <c r="AM220" s="2"/>
      <c r="AN220" s="2"/>
      <c r="AO220" s="2"/>
      <c r="AP220" s="2"/>
      <c r="AQ220" s="2"/>
      <c r="AR220" s="2"/>
      <c r="AS220" s="2"/>
      <c r="AT220" s="2"/>
      <c r="AU220" s="2"/>
      <c r="AV220" s="2"/>
      <c r="AW220" s="2"/>
      <c r="AX220" s="2"/>
      <c r="AY220" s="2"/>
      <c r="AZ220" s="2"/>
      <c r="BA220" s="2"/>
    </row>
    <row r="221" spans="3:53" x14ac:dyDescent="0.35">
      <c r="C221" s="1"/>
      <c r="AH221" s="2"/>
      <c r="AI221" s="2"/>
      <c r="AJ221" s="2"/>
      <c r="AK221" s="2"/>
      <c r="AL221" s="2"/>
      <c r="AM221" s="2"/>
      <c r="AN221" s="2"/>
      <c r="AO221" s="2"/>
      <c r="AP221" s="2"/>
      <c r="AQ221" s="2"/>
      <c r="AR221" s="2"/>
      <c r="AS221" s="2"/>
      <c r="AT221" s="2"/>
      <c r="AU221" s="2"/>
      <c r="AV221" s="2"/>
      <c r="AW221" s="2"/>
      <c r="AX221" s="2"/>
      <c r="AY221" s="2"/>
      <c r="AZ221" s="2"/>
      <c r="BA221" s="2"/>
    </row>
    <row r="222" spans="3:53" x14ac:dyDescent="0.35">
      <c r="C222" s="1"/>
      <c r="AH222" s="2"/>
      <c r="AI222" s="2"/>
      <c r="AJ222" s="2"/>
      <c r="AK222" s="2"/>
      <c r="AL222" s="2"/>
      <c r="AM222" s="2"/>
      <c r="AN222" s="2"/>
      <c r="AO222" s="2"/>
      <c r="AP222" s="2"/>
      <c r="AQ222" s="2"/>
      <c r="AR222" s="2"/>
      <c r="AS222" s="2"/>
      <c r="AT222" s="2"/>
      <c r="AU222" s="2"/>
      <c r="AV222" s="2"/>
      <c r="AW222" s="2"/>
      <c r="AX222" s="2"/>
      <c r="AY222" s="2"/>
      <c r="AZ222" s="2"/>
      <c r="BA222" s="2"/>
    </row>
    <row r="223" spans="3:53" x14ac:dyDescent="0.35">
      <c r="C223" s="1"/>
      <c r="AH223" s="2"/>
      <c r="AI223" s="2"/>
      <c r="AJ223" s="2"/>
      <c r="AK223" s="2"/>
      <c r="AL223" s="2"/>
      <c r="AM223" s="2"/>
      <c r="AN223" s="2"/>
      <c r="AO223" s="2"/>
      <c r="AP223" s="2"/>
      <c r="AQ223" s="2"/>
      <c r="AR223" s="2"/>
      <c r="AS223" s="2"/>
      <c r="AT223" s="2"/>
      <c r="AU223" s="2"/>
      <c r="AV223" s="2"/>
      <c r="AW223" s="2"/>
      <c r="AX223" s="2"/>
      <c r="AY223" s="2"/>
      <c r="AZ223" s="2"/>
      <c r="BA223" s="2"/>
    </row>
    <row r="224" spans="3:53" x14ac:dyDescent="0.35">
      <c r="C224" s="1"/>
      <c r="AH224" s="2"/>
      <c r="AI224" s="2"/>
      <c r="AJ224" s="2"/>
      <c r="AK224" s="2"/>
      <c r="AL224" s="2"/>
      <c r="AM224" s="2"/>
      <c r="AN224" s="2"/>
      <c r="AO224" s="2"/>
      <c r="AP224" s="2"/>
      <c r="AQ224" s="2"/>
      <c r="AR224" s="2"/>
      <c r="AS224" s="2"/>
      <c r="AT224" s="2"/>
      <c r="AU224" s="2"/>
      <c r="AV224" s="2"/>
      <c r="AW224" s="2"/>
      <c r="AX224" s="2"/>
      <c r="AY224" s="2"/>
      <c r="AZ224" s="2"/>
      <c r="BA224" s="2"/>
    </row>
    <row r="225" spans="3:53" x14ac:dyDescent="0.35">
      <c r="C225" s="1"/>
      <c r="AH225" s="2"/>
      <c r="AI225" s="2"/>
      <c r="AJ225" s="2"/>
      <c r="AK225" s="2"/>
      <c r="AL225" s="2"/>
      <c r="AM225" s="2"/>
      <c r="AN225" s="2"/>
      <c r="AO225" s="2"/>
      <c r="AP225" s="2"/>
      <c r="AQ225" s="2"/>
      <c r="AR225" s="2"/>
      <c r="AS225" s="2"/>
      <c r="AT225" s="2"/>
      <c r="AU225" s="2"/>
      <c r="AV225" s="2"/>
      <c r="AW225" s="2"/>
      <c r="AX225" s="2"/>
      <c r="AY225" s="2"/>
      <c r="AZ225" s="2"/>
      <c r="BA225" s="2"/>
    </row>
    <row r="226" spans="3:53" x14ac:dyDescent="0.35">
      <c r="C226" s="1"/>
      <c r="AH226" s="2"/>
      <c r="AI226" s="2"/>
      <c r="AJ226" s="2"/>
      <c r="AK226" s="2"/>
      <c r="AL226" s="2"/>
      <c r="AM226" s="2"/>
      <c r="AN226" s="2"/>
      <c r="AO226" s="2"/>
      <c r="AP226" s="2"/>
      <c r="AQ226" s="2"/>
      <c r="AR226" s="2"/>
      <c r="AS226" s="2"/>
      <c r="AT226" s="2"/>
      <c r="AU226" s="2"/>
      <c r="AV226" s="2"/>
      <c r="AW226" s="2"/>
      <c r="AX226" s="2"/>
      <c r="AY226" s="2"/>
      <c r="AZ226" s="2"/>
      <c r="BA226" s="2"/>
    </row>
    <row r="227" spans="3:53" x14ac:dyDescent="0.35">
      <c r="C227" s="1"/>
      <c r="AH227" s="2"/>
      <c r="AI227" s="2"/>
      <c r="AJ227" s="2"/>
      <c r="AK227" s="2"/>
      <c r="AL227" s="2"/>
      <c r="AM227" s="2"/>
      <c r="AN227" s="2"/>
      <c r="AO227" s="2"/>
      <c r="AP227" s="2"/>
      <c r="AQ227" s="2"/>
      <c r="AR227" s="2"/>
      <c r="AS227" s="2"/>
      <c r="AT227" s="2"/>
      <c r="AU227" s="2"/>
      <c r="AV227" s="2"/>
      <c r="AW227" s="2"/>
      <c r="AX227" s="2"/>
      <c r="AY227" s="2"/>
      <c r="AZ227" s="2"/>
      <c r="BA227" s="2"/>
    </row>
    <row r="228" spans="3:53" x14ac:dyDescent="0.35">
      <c r="C228" s="1"/>
      <c r="AH228" s="2"/>
      <c r="AI228" s="2"/>
      <c r="AJ228" s="2"/>
      <c r="AK228" s="2"/>
      <c r="AL228" s="2"/>
      <c r="AM228" s="2"/>
      <c r="AN228" s="2"/>
      <c r="AO228" s="2"/>
      <c r="AP228" s="2"/>
      <c r="AQ228" s="2"/>
      <c r="AR228" s="2"/>
      <c r="AS228" s="2"/>
      <c r="AT228" s="2"/>
      <c r="AU228" s="2"/>
      <c r="AV228" s="2"/>
      <c r="AW228" s="2"/>
      <c r="AX228" s="2"/>
      <c r="AY228" s="2"/>
      <c r="AZ228" s="2"/>
      <c r="BA228" s="2"/>
    </row>
    <row r="229" spans="3:53" x14ac:dyDescent="0.35">
      <c r="C229" s="1"/>
      <c r="AH229" s="2"/>
      <c r="AI229" s="2"/>
      <c r="AJ229" s="2"/>
      <c r="AK229" s="2"/>
      <c r="AL229" s="2"/>
      <c r="AM229" s="2"/>
      <c r="AN229" s="2"/>
      <c r="AO229" s="2"/>
      <c r="AP229" s="2"/>
      <c r="AQ229" s="2"/>
      <c r="AR229" s="2"/>
      <c r="AS229" s="2"/>
      <c r="AT229" s="2"/>
      <c r="AU229" s="2"/>
      <c r="AV229" s="2"/>
      <c r="AW229" s="2"/>
      <c r="AX229" s="2"/>
      <c r="AY229" s="2"/>
      <c r="AZ229" s="2"/>
      <c r="BA229" s="2"/>
    </row>
    <row r="230" spans="3:53" x14ac:dyDescent="0.35">
      <c r="C230" s="1"/>
      <c r="AH230" s="2"/>
      <c r="AI230" s="2"/>
      <c r="AJ230" s="2"/>
      <c r="AK230" s="2"/>
      <c r="AL230" s="2"/>
      <c r="AM230" s="2"/>
      <c r="AN230" s="2"/>
      <c r="AO230" s="2"/>
      <c r="AP230" s="2"/>
      <c r="AQ230" s="2"/>
      <c r="AR230" s="2"/>
      <c r="AS230" s="2"/>
      <c r="AT230" s="2"/>
      <c r="AU230" s="2"/>
      <c r="AV230" s="2"/>
      <c r="AW230" s="2"/>
      <c r="AX230" s="2"/>
      <c r="AY230" s="2"/>
      <c r="AZ230" s="2"/>
      <c r="BA230" s="2"/>
    </row>
    <row r="231" spans="3:53" x14ac:dyDescent="0.35">
      <c r="C231" s="1"/>
      <c r="AH231" s="2"/>
      <c r="AI231" s="2"/>
      <c r="AJ231" s="2"/>
      <c r="AK231" s="2"/>
      <c r="AL231" s="2"/>
      <c r="AM231" s="2"/>
      <c r="AN231" s="2"/>
      <c r="AO231" s="2"/>
      <c r="AP231" s="2"/>
      <c r="AQ231" s="2"/>
      <c r="AR231" s="2"/>
      <c r="AS231" s="2"/>
      <c r="AT231" s="2"/>
      <c r="AU231" s="2"/>
      <c r="AV231" s="2"/>
      <c r="AW231" s="2"/>
      <c r="AX231" s="2"/>
      <c r="AY231" s="2"/>
      <c r="AZ231" s="2"/>
      <c r="BA231" s="2"/>
    </row>
    <row r="232" spans="3:53" x14ac:dyDescent="0.35">
      <c r="C232" s="1"/>
      <c r="AH232" s="2"/>
      <c r="AI232" s="2"/>
      <c r="AJ232" s="2"/>
      <c r="AK232" s="2"/>
      <c r="AL232" s="2"/>
      <c r="AM232" s="2"/>
      <c r="AN232" s="2"/>
      <c r="AO232" s="2"/>
      <c r="AP232" s="2"/>
      <c r="AQ232" s="2"/>
      <c r="AR232" s="2"/>
      <c r="AS232" s="2"/>
      <c r="AT232" s="2"/>
      <c r="AU232" s="2"/>
      <c r="AV232" s="2"/>
      <c r="AW232" s="2"/>
      <c r="AX232" s="2"/>
      <c r="AY232" s="2"/>
      <c r="AZ232" s="2"/>
      <c r="BA232" s="2"/>
    </row>
    <row r="233" spans="3:53" x14ac:dyDescent="0.35">
      <c r="C233" s="1"/>
      <c r="AH233" s="2"/>
      <c r="AI233" s="2"/>
      <c r="AJ233" s="2"/>
      <c r="AK233" s="2"/>
      <c r="AL233" s="2"/>
      <c r="AM233" s="2"/>
      <c r="AN233" s="2"/>
      <c r="AO233" s="2"/>
      <c r="AP233" s="2"/>
      <c r="AQ233" s="2"/>
      <c r="AR233" s="2"/>
      <c r="AS233" s="2"/>
      <c r="AT233" s="2"/>
      <c r="AU233" s="2"/>
      <c r="AV233" s="2"/>
      <c r="AW233" s="2"/>
      <c r="AX233" s="2"/>
      <c r="AY233" s="2"/>
      <c r="AZ233" s="2"/>
      <c r="BA233" s="2"/>
    </row>
    <row r="234" spans="3:53" x14ac:dyDescent="0.35">
      <c r="C234" s="1"/>
      <c r="AH234" s="2"/>
      <c r="AI234" s="2"/>
      <c r="AJ234" s="2"/>
      <c r="AK234" s="2"/>
      <c r="AL234" s="2"/>
      <c r="AM234" s="2"/>
      <c r="AN234" s="2"/>
      <c r="AO234" s="2"/>
      <c r="AP234" s="2"/>
      <c r="AQ234" s="2"/>
      <c r="AR234" s="2"/>
      <c r="AS234" s="2"/>
      <c r="AT234" s="2"/>
      <c r="AU234" s="2"/>
      <c r="AV234" s="2"/>
      <c r="AW234" s="2"/>
      <c r="AX234" s="2"/>
      <c r="AY234" s="2"/>
      <c r="AZ234" s="2"/>
      <c r="BA234" s="2"/>
    </row>
    <row r="235" spans="3:53" x14ac:dyDescent="0.35">
      <c r="C235" s="1"/>
      <c r="AH235" s="2"/>
      <c r="AI235" s="2"/>
      <c r="AJ235" s="2"/>
      <c r="AK235" s="2"/>
      <c r="AL235" s="2"/>
      <c r="AM235" s="2"/>
      <c r="AN235" s="2"/>
      <c r="AO235" s="2"/>
      <c r="AP235" s="2"/>
      <c r="AQ235" s="2"/>
      <c r="AR235" s="2"/>
      <c r="AS235" s="2"/>
      <c r="AT235" s="2"/>
      <c r="AU235" s="2"/>
      <c r="AV235" s="2"/>
      <c r="AW235" s="2"/>
      <c r="AX235" s="2"/>
      <c r="AY235" s="2"/>
      <c r="AZ235" s="2"/>
      <c r="BA235" s="2"/>
    </row>
    <row r="236" spans="3:53" x14ac:dyDescent="0.35">
      <c r="C236" s="1"/>
      <c r="AH236" s="2"/>
      <c r="AI236" s="2"/>
      <c r="AJ236" s="2"/>
      <c r="AK236" s="2"/>
      <c r="AL236" s="2"/>
      <c r="AM236" s="2"/>
      <c r="AN236" s="2"/>
      <c r="AO236" s="2"/>
      <c r="AP236" s="2"/>
      <c r="AQ236" s="2"/>
      <c r="AR236" s="2"/>
      <c r="AS236" s="2"/>
      <c r="AT236" s="2"/>
      <c r="AU236" s="2"/>
      <c r="AV236" s="2"/>
      <c r="AW236" s="2"/>
      <c r="AX236" s="2"/>
      <c r="AY236" s="2"/>
      <c r="AZ236" s="2"/>
      <c r="BA236" s="2"/>
    </row>
    <row r="237" spans="3:53" x14ac:dyDescent="0.35">
      <c r="C237" s="1"/>
      <c r="AH237" s="2"/>
      <c r="AI237" s="2"/>
      <c r="AJ237" s="2"/>
      <c r="AK237" s="2"/>
      <c r="AL237" s="2"/>
      <c r="AM237" s="2"/>
      <c r="AN237" s="2"/>
      <c r="AO237" s="2"/>
      <c r="AP237" s="2"/>
      <c r="AQ237" s="2"/>
      <c r="AR237" s="2"/>
      <c r="AS237" s="2"/>
      <c r="AT237" s="2"/>
      <c r="AU237" s="2"/>
      <c r="AV237" s="2"/>
      <c r="AW237" s="2"/>
      <c r="AX237" s="2"/>
      <c r="AY237" s="2"/>
      <c r="AZ237" s="2"/>
      <c r="BA237" s="2"/>
    </row>
    <row r="238" spans="3:53" x14ac:dyDescent="0.35">
      <c r="C238" s="1"/>
      <c r="AH238" s="2"/>
      <c r="AI238" s="2"/>
      <c r="AJ238" s="2"/>
      <c r="AK238" s="2"/>
      <c r="AL238" s="2"/>
      <c r="AM238" s="2"/>
      <c r="AN238" s="2"/>
      <c r="AO238" s="2"/>
      <c r="AP238" s="2"/>
      <c r="AQ238" s="2"/>
      <c r="AR238" s="2"/>
      <c r="AS238" s="2"/>
      <c r="AT238" s="2"/>
      <c r="AU238" s="2"/>
      <c r="AV238" s="2"/>
      <c r="AW238" s="2"/>
      <c r="AX238" s="2"/>
      <c r="AY238" s="2"/>
      <c r="AZ238" s="2"/>
      <c r="BA238" s="2"/>
    </row>
    <row r="239" spans="3:53" x14ac:dyDescent="0.35">
      <c r="C239" s="1"/>
      <c r="AH239" s="2"/>
      <c r="AI239" s="2"/>
      <c r="AJ239" s="2"/>
      <c r="AK239" s="2"/>
      <c r="AL239" s="2"/>
      <c r="AM239" s="2"/>
      <c r="AN239" s="2"/>
      <c r="AO239" s="2"/>
      <c r="AP239" s="2"/>
      <c r="AQ239" s="2"/>
      <c r="AR239" s="2"/>
      <c r="AS239" s="2"/>
      <c r="AT239" s="2"/>
      <c r="AU239" s="2"/>
      <c r="AV239" s="2"/>
      <c r="AW239" s="2"/>
      <c r="AX239" s="2"/>
      <c r="AY239" s="2"/>
      <c r="AZ239" s="2"/>
      <c r="BA239" s="2"/>
    </row>
    <row r="240" spans="3:53" x14ac:dyDescent="0.35">
      <c r="C240" s="1"/>
      <c r="AH240" s="2"/>
      <c r="AI240" s="2"/>
      <c r="AJ240" s="2"/>
      <c r="AK240" s="2"/>
      <c r="AL240" s="2"/>
      <c r="AM240" s="2"/>
      <c r="AN240" s="2"/>
      <c r="AO240" s="2"/>
      <c r="AP240" s="2"/>
      <c r="AQ240" s="2"/>
      <c r="AR240" s="2"/>
      <c r="AS240" s="2"/>
      <c r="AT240" s="2"/>
      <c r="AU240" s="2"/>
      <c r="AV240" s="2"/>
      <c r="AW240" s="2"/>
      <c r="AX240" s="2"/>
      <c r="AY240" s="2"/>
      <c r="AZ240" s="2"/>
      <c r="BA240" s="2"/>
    </row>
    <row r="241" spans="3:53" x14ac:dyDescent="0.35">
      <c r="C241" s="1"/>
      <c r="AH241" s="2"/>
      <c r="AI241" s="2"/>
      <c r="AJ241" s="2"/>
      <c r="AK241" s="2"/>
      <c r="AL241" s="2"/>
      <c r="AM241" s="2"/>
      <c r="AN241" s="2"/>
      <c r="AO241" s="2"/>
      <c r="AP241" s="2"/>
      <c r="AQ241" s="2"/>
      <c r="AR241" s="2"/>
      <c r="AS241" s="2"/>
      <c r="AT241" s="2"/>
      <c r="AU241" s="2"/>
      <c r="AV241" s="2"/>
      <c r="AW241" s="2"/>
      <c r="AX241" s="2"/>
      <c r="AY241" s="2"/>
      <c r="AZ241" s="2"/>
      <c r="BA241" s="2"/>
    </row>
    <row r="242" spans="3:53" x14ac:dyDescent="0.35">
      <c r="C242" s="1"/>
      <c r="AH242" s="2"/>
      <c r="AI242" s="2"/>
      <c r="AJ242" s="2"/>
      <c r="AK242" s="2"/>
      <c r="AL242" s="2"/>
      <c r="AM242" s="2"/>
      <c r="AN242" s="2"/>
      <c r="AO242" s="2"/>
      <c r="AP242" s="2"/>
      <c r="AQ242" s="2"/>
      <c r="AR242" s="2"/>
      <c r="AS242" s="2"/>
      <c r="AT242" s="2"/>
      <c r="AU242" s="2"/>
      <c r="AV242" s="2"/>
      <c r="AW242" s="2"/>
      <c r="AX242" s="2"/>
      <c r="AY242" s="2"/>
      <c r="AZ242" s="2"/>
      <c r="BA242" s="2"/>
    </row>
    <row r="243" spans="3:53" x14ac:dyDescent="0.35">
      <c r="C243" s="1"/>
      <c r="AH243" s="2"/>
      <c r="AI243" s="2"/>
      <c r="AJ243" s="2"/>
      <c r="AK243" s="2"/>
      <c r="AL243" s="2"/>
      <c r="AM243" s="2"/>
      <c r="AN243" s="2"/>
      <c r="AO243" s="2"/>
      <c r="AP243" s="2"/>
      <c r="AQ243" s="2"/>
      <c r="AR243" s="2"/>
      <c r="AS243" s="2"/>
      <c r="AT243" s="2"/>
      <c r="AU243" s="2"/>
      <c r="AV243" s="2"/>
      <c r="AW243" s="2"/>
      <c r="AX243" s="2"/>
      <c r="AY243" s="2"/>
      <c r="AZ243" s="2"/>
      <c r="BA243" s="2"/>
    </row>
    <row r="244" spans="3:53" x14ac:dyDescent="0.35">
      <c r="C244" s="1"/>
      <c r="AH244" s="2"/>
      <c r="AI244" s="2"/>
      <c r="AJ244" s="2"/>
      <c r="AK244" s="2"/>
      <c r="AL244" s="2"/>
      <c r="AM244" s="2"/>
      <c r="AN244" s="2"/>
      <c r="AO244" s="2"/>
      <c r="AP244" s="2"/>
      <c r="AQ244" s="2"/>
      <c r="AR244" s="2"/>
      <c r="AS244" s="2"/>
      <c r="AT244" s="2"/>
      <c r="AU244" s="2"/>
      <c r="AV244" s="2"/>
      <c r="AW244" s="2"/>
      <c r="AX244" s="2"/>
      <c r="AY244" s="2"/>
      <c r="AZ244" s="2"/>
      <c r="BA244" s="2"/>
    </row>
    <row r="245" spans="3:53" x14ac:dyDescent="0.35">
      <c r="C245" s="1"/>
      <c r="AH245" s="2"/>
      <c r="AI245" s="2"/>
      <c r="AJ245" s="2"/>
      <c r="AK245" s="2"/>
      <c r="AL245" s="2"/>
      <c r="AM245" s="2"/>
      <c r="AN245" s="2"/>
      <c r="AO245" s="2"/>
      <c r="AP245" s="2"/>
      <c r="AQ245" s="2"/>
      <c r="AR245" s="2"/>
      <c r="AS245" s="2"/>
      <c r="AT245" s="2"/>
      <c r="AU245" s="2"/>
      <c r="AV245" s="2"/>
      <c r="AW245" s="2"/>
      <c r="AX245" s="2"/>
      <c r="AY245" s="2"/>
      <c r="AZ245" s="2"/>
      <c r="BA245" s="2"/>
    </row>
    <row r="246" spans="3:53" x14ac:dyDescent="0.35">
      <c r="C246" s="1"/>
      <c r="AH246" s="2"/>
      <c r="AI246" s="2"/>
      <c r="AJ246" s="2"/>
      <c r="AK246" s="2"/>
      <c r="AL246" s="2"/>
      <c r="AM246" s="2"/>
      <c r="AN246" s="2"/>
      <c r="AO246" s="2"/>
      <c r="AP246" s="2"/>
      <c r="AQ246" s="2"/>
      <c r="AR246" s="2"/>
      <c r="AS246" s="2"/>
      <c r="AT246" s="2"/>
      <c r="AU246" s="2"/>
      <c r="AV246" s="2"/>
      <c r="AW246" s="2"/>
      <c r="AX246" s="2"/>
      <c r="AY246" s="2"/>
      <c r="AZ246" s="2"/>
      <c r="BA246" s="2"/>
    </row>
    <row r="247" spans="3:53" x14ac:dyDescent="0.35">
      <c r="C247" s="1"/>
      <c r="AH247" s="2"/>
      <c r="AI247" s="2"/>
      <c r="AJ247" s="2"/>
      <c r="AK247" s="2"/>
      <c r="AL247" s="2"/>
      <c r="AM247" s="2"/>
      <c r="AN247" s="2"/>
      <c r="AO247" s="2"/>
      <c r="AP247" s="2"/>
      <c r="AQ247" s="2"/>
      <c r="AR247" s="2"/>
      <c r="AS247" s="2"/>
      <c r="AT247" s="2"/>
      <c r="AU247" s="2"/>
      <c r="AV247" s="2"/>
      <c r="AW247" s="2"/>
      <c r="AX247" s="2"/>
      <c r="AY247" s="2"/>
      <c r="AZ247" s="2"/>
      <c r="BA247" s="2"/>
    </row>
    <row r="248" spans="3:53" x14ac:dyDescent="0.35">
      <c r="C248" s="1"/>
      <c r="AH248" s="2"/>
      <c r="AI248" s="2"/>
      <c r="AJ248" s="2"/>
      <c r="AK248" s="2"/>
      <c r="AL248" s="2"/>
      <c r="AM248" s="2"/>
      <c r="AN248" s="2"/>
      <c r="AO248" s="2"/>
      <c r="AP248" s="2"/>
      <c r="AQ248" s="2"/>
      <c r="AR248" s="2"/>
      <c r="AS248" s="2"/>
      <c r="AT248" s="2"/>
      <c r="AU248" s="2"/>
      <c r="AV248" s="2"/>
      <c r="AW248" s="2"/>
      <c r="AX248" s="2"/>
      <c r="AY248" s="2"/>
      <c r="AZ248" s="2"/>
      <c r="BA248" s="2"/>
    </row>
    <row r="249" spans="3:53" x14ac:dyDescent="0.35">
      <c r="C249" s="1"/>
      <c r="AH249" s="2"/>
      <c r="AI249" s="2"/>
      <c r="AJ249" s="2"/>
      <c r="AK249" s="2"/>
      <c r="AL249" s="2"/>
      <c r="AM249" s="2"/>
      <c r="AN249" s="2"/>
      <c r="AO249" s="2"/>
      <c r="AP249" s="2"/>
      <c r="AQ249" s="2"/>
      <c r="AR249" s="2"/>
      <c r="AS249" s="2"/>
      <c r="AT249" s="2"/>
      <c r="AU249" s="2"/>
      <c r="AV249" s="2"/>
      <c r="AW249" s="2"/>
      <c r="AX249" s="2"/>
      <c r="AY249" s="2"/>
      <c r="AZ249" s="2"/>
      <c r="BA249" s="2"/>
    </row>
    <row r="250" spans="3:53" x14ac:dyDescent="0.35">
      <c r="C250" s="1"/>
      <c r="AH250" s="2"/>
      <c r="AI250" s="2"/>
      <c r="AJ250" s="2"/>
      <c r="AK250" s="2"/>
      <c r="AL250" s="2"/>
      <c r="AM250" s="2"/>
      <c r="AN250" s="2"/>
      <c r="AO250" s="2"/>
      <c r="AP250" s="2"/>
      <c r="AQ250" s="2"/>
      <c r="AR250" s="2"/>
      <c r="AS250" s="2"/>
      <c r="AT250" s="2"/>
      <c r="AU250" s="2"/>
      <c r="AV250" s="2"/>
      <c r="AW250" s="2"/>
      <c r="AX250" s="2"/>
      <c r="AY250" s="2"/>
      <c r="AZ250" s="2"/>
      <c r="BA250" s="2"/>
    </row>
    <row r="251" spans="3:53" x14ac:dyDescent="0.35">
      <c r="C251" s="1"/>
      <c r="AH251" s="2"/>
      <c r="AI251" s="2"/>
      <c r="AJ251" s="2"/>
      <c r="AK251" s="2"/>
      <c r="AL251" s="2"/>
      <c r="AM251" s="2"/>
      <c r="AN251" s="2"/>
      <c r="AO251" s="2"/>
      <c r="AP251" s="2"/>
      <c r="AQ251" s="2"/>
      <c r="AR251" s="2"/>
      <c r="AS251" s="2"/>
      <c r="AT251" s="2"/>
      <c r="AU251" s="2"/>
      <c r="AV251" s="2"/>
      <c r="AW251" s="2"/>
      <c r="AX251" s="2"/>
      <c r="AY251" s="2"/>
      <c r="AZ251" s="2"/>
      <c r="BA251" s="2"/>
    </row>
    <row r="252" spans="3:53" x14ac:dyDescent="0.35">
      <c r="C252" s="1"/>
      <c r="AH252" s="2"/>
      <c r="AI252" s="2"/>
      <c r="AJ252" s="2"/>
      <c r="AK252" s="2"/>
      <c r="AL252" s="2"/>
      <c r="AM252" s="2"/>
      <c r="AN252" s="2"/>
      <c r="AO252" s="2"/>
      <c r="AP252" s="2"/>
      <c r="AQ252" s="2"/>
      <c r="AR252" s="2"/>
      <c r="AS252" s="2"/>
      <c r="AT252" s="2"/>
      <c r="AU252" s="2"/>
      <c r="AV252" s="2"/>
      <c r="AW252" s="2"/>
      <c r="AX252" s="2"/>
      <c r="AY252" s="2"/>
      <c r="AZ252" s="2"/>
      <c r="BA252" s="2"/>
    </row>
    <row r="253" spans="3:53" x14ac:dyDescent="0.35">
      <c r="C253" s="1"/>
      <c r="AH253" s="2"/>
      <c r="AI253" s="2"/>
      <c r="AJ253" s="2"/>
      <c r="AK253" s="2"/>
      <c r="AL253" s="2"/>
      <c r="AM253" s="2"/>
      <c r="AN253" s="2"/>
      <c r="AO253" s="2"/>
      <c r="AP253" s="2"/>
      <c r="AQ253" s="2"/>
      <c r="AR253" s="2"/>
      <c r="AS253" s="2"/>
      <c r="AT253" s="2"/>
      <c r="AU253" s="2"/>
      <c r="AV253" s="2"/>
      <c r="AW253" s="2"/>
      <c r="AX253" s="2"/>
      <c r="AY253" s="2"/>
      <c r="AZ253" s="2"/>
      <c r="BA253" s="2"/>
    </row>
    <row r="254" spans="3:53" x14ac:dyDescent="0.35">
      <c r="C254" s="1"/>
      <c r="AH254" s="2"/>
      <c r="AI254" s="2"/>
      <c r="AJ254" s="2"/>
      <c r="AK254" s="2"/>
      <c r="AL254" s="2"/>
      <c r="AM254" s="2"/>
      <c r="AN254" s="2"/>
      <c r="AO254" s="2"/>
      <c r="AP254" s="2"/>
      <c r="AQ254" s="2"/>
      <c r="AR254" s="2"/>
      <c r="AS254" s="2"/>
      <c r="AT254" s="2"/>
      <c r="AU254" s="2"/>
      <c r="AV254" s="2"/>
      <c r="AW254" s="2"/>
      <c r="AX254" s="2"/>
      <c r="AY254" s="2"/>
      <c r="AZ254" s="2"/>
      <c r="BA254" s="2"/>
    </row>
    <row r="255" spans="3:53" x14ac:dyDescent="0.35">
      <c r="C255" s="1"/>
      <c r="AH255" s="2"/>
      <c r="AI255" s="2"/>
      <c r="AJ255" s="2"/>
      <c r="AK255" s="2"/>
      <c r="AL255" s="2"/>
      <c r="AM255" s="2"/>
      <c r="AN255" s="2"/>
      <c r="AO255" s="2"/>
      <c r="AP255" s="2"/>
      <c r="AQ255" s="2"/>
      <c r="AR255" s="2"/>
      <c r="AS255" s="2"/>
      <c r="AT255" s="2"/>
      <c r="AU255" s="2"/>
      <c r="AV255" s="2"/>
      <c r="AW255" s="2"/>
      <c r="AX255" s="2"/>
      <c r="AY255" s="2"/>
      <c r="AZ255" s="2"/>
      <c r="BA255" s="2"/>
    </row>
    <row r="256" spans="3:53" x14ac:dyDescent="0.35">
      <c r="C256" s="1"/>
      <c r="AH256" s="2"/>
      <c r="AI256" s="2"/>
      <c r="AJ256" s="2"/>
      <c r="AK256" s="2"/>
      <c r="AL256" s="2"/>
      <c r="AM256" s="2"/>
      <c r="AN256" s="2"/>
      <c r="AO256" s="2"/>
      <c r="AP256" s="2"/>
      <c r="AQ256" s="2"/>
      <c r="AR256" s="2"/>
      <c r="AS256" s="2"/>
      <c r="AT256" s="2"/>
      <c r="AU256" s="2"/>
      <c r="AV256" s="2"/>
      <c r="AW256" s="2"/>
      <c r="AX256" s="2"/>
      <c r="AY256" s="2"/>
      <c r="AZ256" s="2"/>
      <c r="BA256" s="2"/>
    </row>
    <row r="257" spans="3:53" x14ac:dyDescent="0.35">
      <c r="C257" s="1"/>
      <c r="AH257" s="2"/>
      <c r="AI257" s="2"/>
      <c r="AJ257" s="2"/>
      <c r="AK257" s="2"/>
      <c r="AL257" s="2"/>
      <c r="AM257" s="2"/>
      <c r="AN257" s="2"/>
      <c r="AO257" s="2"/>
      <c r="AP257" s="2"/>
      <c r="AQ257" s="2"/>
      <c r="AR257" s="2"/>
      <c r="AS257" s="2"/>
      <c r="AT257" s="2"/>
      <c r="AU257" s="2"/>
      <c r="AV257" s="2"/>
      <c r="AW257" s="2"/>
      <c r="AX257" s="2"/>
      <c r="AY257" s="2"/>
      <c r="AZ257" s="2"/>
      <c r="BA257" s="2"/>
    </row>
    <row r="258" spans="3:53" x14ac:dyDescent="0.35">
      <c r="C258" s="1"/>
      <c r="AH258" s="2"/>
      <c r="AI258" s="2"/>
      <c r="AJ258" s="2"/>
      <c r="AK258" s="2"/>
      <c r="AL258" s="2"/>
      <c r="AM258" s="2"/>
      <c r="AN258" s="2"/>
      <c r="AO258" s="2"/>
      <c r="AP258" s="2"/>
      <c r="AQ258" s="2"/>
      <c r="AR258" s="2"/>
      <c r="AS258" s="2"/>
      <c r="AT258" s="2"/>
      <c r="AU258" s="2"/>
      <c r="AV258" s="2"/>
      <c r="AW258" s="2"/>
      <c r="AX258" s="2"/>
      <c r="AY258" s="2"/>
      <c r="AZ258" s="2"/>
      <c r="BA258" s="2"/>
    </row>
    <row r="259" spans="3:53" x14ac:dyDescent="0.35">
      <c r="C259" s="1"/>
      <c r="AH259" s="2"/>
      <c r="AI259" s="2"/>
      <c r="AJ259" s="2"/>
      <c r="AK259" s="2"/>
      <c r="AL259" s="2"/>
      <c r="AM259" s="2"/>
      <c r="AN259" s="2"/>
      <c r="AO259" s="2"/>
      <c r="AP259" s="2"/>
      <c r="AQ259" s="2"/>
      <c r="AR259" s="2"/>
      <c r="AS259" s="2"/>
      <c r="AT259" s="2"/>
      <c r="AU259" s="2"/>
      <c r="AV259" s="2"/>
      <c r="AW259" s="2"/>
      <c r="AX259" s="2"/>
      <c r="AY259" s="2"/>
      <c r="AZ259" s="2"/>
      <c r="BA259" s="2"/>
    </row>
    <row r="260" spans="3:53" x14ac:dyDescent="0.35">
      <c r="C260" s="1"/>
      <c r="AH260" s="2"/>
      <c r="AI260" s="2"/>
      <c r="AJ260" s="2"/>
      <c r="AK260" s="2"/>
      <c r="AL260" s="2"/>
      <c r="AM260" s="2"/>
      <c r="AN260" s="2"/>
      <c r="AO260" s="2"/>
      <c r="AP260" s="2"/>
      <c r="AQ260" s="2"/>
      <c r="AR260" s="2"/>
      <c r="AS260" s="2"/>
      <c r="AT260" s="2"/>
      <c r="AU260" s="2"/>
      <c r="AV260" s="2"/>
      <c r="AW260" s="2"/>
      <c r="AX260" s="2"/>
      <c r="AY260" s="2"/>
      <c r="AZ260" s="2"/>
      <c r="BA260" s="2"/>
    </row>
    <row r="261" spans="3:53" x14ac:dyDescent="0.35">
      <c r="C261" s="1"/>
      <c r="AH261" s="2"/>
      <c r="AI261" s="2"/>
      <c r="AJ261" s="2"/>
      <c r="AK261" s="2"/>
      <c r="AL261" s="2"/>
      <c r="AM261" s="2"/>
      <c r="AN261" s="2"/>
      <c r="AO261" s="2"/>
      <c r="AP261" s="2"/>
      <c r="AQ261" s="2"/>
      <c r="AR261" s="2"/>
      <c r="AS261" s="2"/>
      <c r="AT261" s="2"/>
      <c r="AU261" s="2"/>
      <c r="AV261" s="2"/>
      <c r="AW261" s="2"/>
      <c r="AX261" s="2"/>
      <c r="AY261" s="2"/>
      <c r="AZ261" s="2"/>
      <c r="BA261" s="2"/>
    </row>
    <row r="262" spans="3:53" x14ac:dyDescent="0.35">
      <c r="C262" s="1"/>
      <c r="AH262" s="2"/>
      <c r="AI262" s="2"/>
      <c r="AJ262" s="2"/>
      <c r="AK262" s="2"/>
      <c r="AL262" s="2"/>
      <c r="AM262" s="2"/>
      <c r="AN262" s="2"/>
      <c r="AO262" s="2"/>
      <c r="AP262" s="2"/>
      <c r="AQ262" s="2"/>
      <c r="AR262" s="2"/>
      <c r="AS262" s="2"/>
      <c r="AT262" s="2"/>
      <c r="AU262" s="2"/>
      <c r="AV262" s="2"/>
      <c r="AW262" s="2"/>
      <c r="AX262" s="2"/>
      <c r="AY262" s="2"/>
      <c r="AZ262" s="2"/>
      <c r="BA262" s="2"/>
    </row>
    <row r="263" spans="3:53" x14ac:dyDescent="0.35">
      <c r="C263" s="1"/>
      <c r="AH263" s="2"/>
      <c r="AI263" s="2"/>
      <c r="AJ263" s="2"/>
      <c r="AK263" s="2"/>
      <c r="AL263" s="2"/>
      <c r="AM263" s="2"/>
      <c r="AN263" s="2"/>
      <c r="AO263" s="2"/>
      <c r="AP263" s="2"/>
      <c r="AQ263" s="2"/>
      <c r="AR263" s="2"/>
      <c r="AS263" s="2"/>
      <c r="AT263" s="2"/>
      <c r="AU263" s="2"/>
      <c r="AV263" s="2"/>
      <c r="AW263" s="2"/>
      <c r="AX263" s="2"/>
      <c r="AY263" s="2"/>
      <c r="AZ263" s="2"/>
      <c r="BA263" s="2"/>
    </row>
    <row r="264" spans="3:53" x14ac:dyDescent="0.35">
      <c r="C264" s="1"/>
      <c r="AH264" s="2"/>
      <c r="AI264" s="2"/>
      <c r="AJ264" s="2"/>
      <c r="AK264" s="2"/>
      <c r="AL264" s="2"/>
      <c r="AM264" s="2"/>
      <c r="AN264" s="2"/>
      <c r="AO264" s="2"/>
      <c r="AP264" s="2"/>
      <c r="AQ264" s="2"/>
      <c r="AR264" s="2"/>
      <c r="AS264" s="2"/>
      <c r="AT264" s="2"/>
      <c r="AU264" s="2"/>
      <c r="AV264" s="2"/>
      <c r="AW264" s="2"/>
      <c r="AX264" s="2"/>
      <c r="AY264" s="2"/>
      <c r="AZ264" s="2"/>
      <c r="BA264" s="2"/>
    </row>
    <row r="265" spans="3:53" x14ac:dyDescent="0.35">
      <c r="C265" s="1"/>
      <c r="AH265" s="2"/>
      <c r="AI265" s="2"/>
      <c r="AJ265" s="2"/>
      <c r="AK265" s="2"/>
      <c r="AL265" s="2"/>
      <c r="AM265" s="2"/>
      <c r="AN265" s="2"/>
      <c r="AO265" s="2"/>
      <c r="AP265" s="2"/>
      <c r="AQ265" s="2"/>
      <c r="AR265" s="2"/>
      <c r="AS265" s="2"/>
      <c r="AT265" s="2"/>
      <c r="AU265" s="2"/>
      <c r="AV265" s="2"/>
      <c r="AW265" s="2"/>
      <c r="AX265" s="2"/>
      <c r="AY265" s="2"/>
      <c r="AZ265" s="2"/>
      <c r="BA265" s="2"/>
    </row>
    <row r="266" spans="3:53" x14ac:dyDescent="0.35">
      <c r="C266" s="1"/>
      <c r="AH266" s="2"/>
      <c r="AI266" s="2"/>
      <c r="AJ266" s="2"/>
      <c r="AK266" s="2"/>
      <c r="AL266" s="2"/>
      <c r="AM266" s="2"/>
      <c r="AN266" s="2"/>
      <c r="AO266" s="2"/>
      <c r="AP266" s="2"/>
      <c r="AQ266" s="2"/>
      <c r="AR266" s="2"/>
      <c r="AS266" s="2"/>
      <c r="AT266" s="2"/>
      <c r="AU266" s="2"/>
      <c r="AV266" s="2"/>
      <c r="AW266" s="2"/>
      <c r="AX266" s="2"/>
      <c r="AY266" s="2"/>
      <c r="AZ266" s="2"/>
      <c r="BA266" s="2"/>
    </row>
    <row r="267" spans="3:53" x14ac:dyDescent="0.35">
      <c r="C267" s="1"/>
      <c r="AH267" s="2"/>
      <c r="AI267" s="2"/>
      <c r="AJ267" s="2"/>
      <c r="AK267" s="2"/>
      <c r="AL267" s="2"/>
      <c r="AM267" s="2"/>
      <c r="AN267" s="2"/>
      <c r="AO267" s="2"/>
      <c r="AP267" s="2"/>
      <c r="AQ267" s="2"/>
      <c r="AR267" s="2"/>
      <c r="AS267" s="2"/>
      <c r="AT267" s="2"/>
      <c r="AU267" s="2"/>
      <c r="AV267" s="2"/>
      <c r="AW267" s="2"/>
      <c r="AX267" s="2"/>
      <c r="AY267" s="2"/>
      <c r="AZ267" s="2"/>
      <c r="BA267" s="2"/>
    </row>
    <row r="268" spans="3:53" x14ac:dyDescent="0.35">
      <c r="C268" s="1"/>
      <c r="AH268" s="2"/>
      <c r="AI268" s="2"/>
      <c r="AJ268" s="2"/>
      <c r="AK268" s="2"/>
      <c r="AL268" s="2"/>
      <c r="AM268" s="2"/>
      <c r="AN268" s="2"/>
      <c r="AO268" s="2"/>
      <c r="AP268" s="2"/>
      <c r="AQ268" s="2"/>
      <c r="AR268" s="2"/>
      <c r="AS268" s="2"/>
      <c r="AT268" s="2"/>
      <c r="AU268" s="2"/>
      <c r="AV268" s="2"/>
      <c r="AW268" s="2"/>
      <c r="AX268" s="2"/>
      <c r="AY268" s="2"/>
      <c r="AZ268" s="2"/>
      <c r="BA268" s="2"/>
    </row>
    <row r="269" spans="3:53" x14ac:dyDescent="0.35">
      <c r="C269" s="1"/>
      <c r="AH269" s="2"/>
      <c r="AI269" s="2"/>
      <c r="AJ269" s="2"/>
      <c r="AK269" s="2"/>
      <c r="AL269" s="2"/>
      <c r="AM269" s="2"/>
      <c r="AN269" s="2"/>
      <c r="AO269" s="2"/>
      <c r="AP269" s="2"/>
      <c r="AQ269" s="2"/>
      <c r="AR269" s="2"/>
      <c r="AS269" s="2"/>
      <c r="AT269" s="2"/>
      <c r="AU269" s="2"/>
      <c r="AV269" s="2"/>
      <c r="AW269" s="2"/>
      <c r="AX269" s="2"/>
      <c r="AY269" s="2"/>
      <c r="AZ269" s="2"/>
      <c r="BA269" s="2"/>
    </row>
    <row r="270" spans="3:53" x14ac:dyDescent="0.35">
      <c r="C270" s="1"/>
      <c r="AH270" s="2"/>
      <c r="AI270" s="2"/>
      <c r="AJ270" s="2"/>
      <c r="AK270" s="2"/>
      <c r="AL270" s="2"/>
      <c r="AM270" s="2"/>
      <c r="AN270" s="2"/>
      <c r="AO270" s="2"/>
      <c r="AP270" s="2"/>
      <c r="AQ270" s="2"/>
      <c r="AR270" s="2"/>
      <c r="AS270" s="2"/>
      <c r="AT270" s="2"/>
      <c r="AU270" s="2"/>
      <c r="AV270" s="2"/>
      <c r="AW270" s="2"/>
      <c r="AX270" s="2"/>
      <c r="AY270" s="2"/>
      <c r="AZ270" s="2"/>
      <c r="BA270" s="2"/>
    </row>
    <row r="271" spans="3:53" x14ac:dyDescent="0.35">
      <c r="C271" s="1"/>
      <c r="AH271" s="2"/>
      <c r="AI271" s="2"/>
      <c r="AJ271" s="2"/>
      <c r="AK271" s="2"/>
      <c r="AL271" s="2"/>
      <c r="AM271" s="2"/>
      <c r="AN271" s="2"/>
      <c r="AO271" s="2"/>
      <c r="AP271" s="2"/>
      <c r="AQ271" s="2"/>
      <c r="AR271" s="2"/>
      <c r="AS271" s="2"/>
      <c r="AT271" s="2"/>
      <c r="AU271" s="2"/>
      <c r="AV271" s="2"/>
      <c r="AW271" s="2"/>
      <c r="AX271" s="2"/>
      <c r="AY271" s="2"/>
      <c r="AZ271" s="2"/>
      <c r="BA271" s="2"/>
    </row>
    <row r="272" spans="3:53" x14ac:dyDescent="0.35">
      <c r="C272" s="1"/>
      <c r="AH272" s="2"/>
      <c r="AI272" s="2"/>
      <c r="AJ272" s="2"/>
      <c r="AK272" s="2"/>
      <c r="AL272" s="2"/>
      <c r="AM272" s="2"/>
      <c r="AN272" s="2"/>
      <c r="AO272" s="2"/>
      <c r="AP272" s="2"/>
      <c r="AQ272" s="2"/>
      <c r="AR272" s="2"/>
      <c r="AS272" s="2"/>
      <c r="AT272" s="2"/>
      <c r="AU272" s="2"/>
      <c r="AV272" s="2"/>
      <c r="AW272" s="2"/>
      <c r="AX272" s="2"/>
      <c r="AY272" s="2"/>
      <c r="AZ272" s="2"/>
      <c r="BA272" s="2"/>
    </row>
    <row r="273" spans="3:53" x14ac:dyDescent="0.35">
      <c r="C273" s="1"/>
      <c r="AH273" s="2"/>
      <c r="AI273" s="2"/>
      <c r="AJ273" s="2"/>
      <c r="AK273" s="2"/>
      <c r="AL273" s="2"/>
      <c r="AM273" s="2"/>
      <c r="AN273" s="2"/>
      <c r="AO273" s="2"/>
      <c r="AP273" s="2"/>
      <c r="AQ273" s="2"/>
      <c r="AR273" s="2"/>
      <c r="AS273" s="2"/>
      <c r="AT273" s="2"/>
      <c r="AU273" s="2"/>
      <c r="AV273" s="2"/>
      <c r="AW273" s="2"/>
      <c r="AX273" s="2"/>
      <c r="AY273" s="2"/>
      <c r="AZ273" s="2"/>
      <c r="BA273" s="2"/>
    </row>
    <row r="274" spans="3:53" x14ac:dyDescent="0.35">
      <c r="C274" s="1"/>
      <c r="AH274" s="2"/>
      <c r="AI274" s="2"/>
      <c r="AJ274" s="2"/>
      <c r="AK274" s="2"/>
      <c r="AL274" s="2"/>
      <c r="AM274" s="2"/>
      <c r="AN274" s="2"/>
      <c r="AO274" s="2"/>
      <c r="AP274" s="2"/>
      <c r="AQ274" s="2"/>
      <c r="AR274" s="2"/>
      <c r="AS274" s="2"/>
      <c r="AT274" s="2"/>
      <c r="AU274" s="2"/>
      <c r="AV274" s="2"/>
      <c r="AW274" s="2"/>
      <c r="AX274" s="2"/>
      <c r="AY274" s="2"/>
      <c r="AZ274" s="2"/>
      <c r="BA274" s="2"/>
    </row>
    <row r="275" spans="3:53" x14ac:dyDescent="0.35">
      <c r="C275" s="1"/>
      <c r="AH275" s="2"/>
      <c r="AI275" s="2"/>
      <c r="AJ275" s="2"/>
      <c r="AK275" s="2"/>
      <c r="AL275" s="2"/>
      <c r="AM275" s="2"/>
      <c r="AN275" s="2"/>
      <c r="AO275" s="2"/>
      <c r="AP275" s="2"/>
      <c r="AQ275" s="2"/>
      <c r="AR275" s="2"/>
      <c r="AS275" s="2"/>
      <c r="AT275" s="2"/>
      <c r="AU275" s="2"/>
      <c r="AV275" s="2"/>
      <c r="AW275" s="2"/>
      <c r="AX275" s="2"/>
      <c r="AY275" s="2"/>
      <c r="AZ275" s="2"/>
      <c r="BA275" s="2"/>
    </row>
    <row r="276" spans="3:53" x14ac:dyDescent="0.35">
      <c r="C276" s="1"/>
      <c r="AH276" s="2"/>
      <c r="AI276" s="2"/>
      <c r="AJ276" s="2"/>
      <c r="AK276" s="2"/>
      <c r="AL276" s="2"/>
      <c r="AM276" s="2"/>
      <c r="AN276" s="2"/>
      <c r="AO276" s="2"/>
      <c r="AP276" s="2"/>
      <c r="AQ276" s="2"/>
      <c r="AR276" s="2"/>
      <c r="AS276" s="2"/>
      <c r="AT276" s="2"/>
      <c r="AU276" s="2"/>
      <c r="AV276" s="2"/>
      <c r="AW276" s="2"/>
      <c r="AX276" s="2"/>
      <c r="AY276" s="2"/>
      <c r="AZ276" s="2"/>
      <c r="BA276" s="2"/>
    </row>
    <row r="277" spans="3:53" x14ac:dyDescent="0.35">
      <c r="C277" s="1"/>
      <c r="AH277" s="2"/>
      <c r="AI277" s="2"/>
      <c r="AJ277" s="2"/>
      <c r="AK277" s="2"/>
      <c r="AL277" s="2"/>
      <c r="AM277" s="2"/>
      <c r="AN277" s="2"/>
      <c r="AO277" s="2"/>
      <c r="AP277" s="2"/>
      <c r="AQ277" s="2"/>
      <c r="AR277" s="2"/>
      <c r="AS277" s="2"/>
      <c r="AT277" s="2"/>
      <c r="AU277" s="2"/>
      <c r="AV277" s="2"/>
      <c r="AW277" s="2"/>
      <c r="AX277" s="2"/>
      <c r="AY277" s="2"/>
      <c r="AZ277" s="2"/>
      <c r="BA277" s="2"/>
    </row>
    <row r="278" spans="3:53" x14ac:dyDescent="0.35">
      <c r="C278" s="1"/>
      <c r="AH278" s="2"/>
      <c r="AI278" s="2"/>
      <c r="AJ278" s="2"/>
      <c r="AK278" s="2"/>
      <c r="AL278" s="2"/>
      <c r="AM278" s="2"/>
      <c r="AN278" s="2"/>
      <c r="AO278" s="2"/>
      <c r="AP278" s="2"/>
      <c r="AQ278" s="2"/>
      <c r="AR278" s="2"/>
      <c r="AS278" s="2"/>
      <c r="AT278" s="2"/>
      <c r="AU278" s="2"/>
      <c r="AV278" s="2"/>
      <c r="AW278" s="2"/>
      <c r="AX278" s="2"/>
      <c r="AY278" s="2"/>
      <c r="AZ278" s="2"/>
      <c r="BA278" s="2"/>
    </row>
    <row r="279" spans="3:53" x14ac:dyDescent="0.35">
      <c r="C279" s="1"/>
      <c r="AH279" s="2"/>
      <c r="AI279" s="2"/>
      <c r="AJ279" s="2"/>
      <c r="AK279" s="2"/>
      <c r="AL279" s="2"/>
      <c r="AM279" s="2"/>
      <c r="AN279" s="2"/>
      <c r="AO279" s="2"/>
      <c r="AP279" s="2"/>
      <c r="AQ279" s="2"/>
      <c r="AR279" s="2"/>
      <c r="AS279" s="2"/>
      <c r="AT279" s="2"/>
      <c r="AU279" s="2"/>
      <c r="AV279" s="2"/>
      <c r="AW279" s="2"/>
      <c r="AX279" s="2"/>
      <c r="AY279" s="2"/>
      <c r="AZ279" s="2"/>
      <c r="BA279" s="2"/>
    </row>
    <row r="280" spans="3:53" x14ac:dyDescent="0.35">
      <c r="C280" s="1"/>
      <c r="AH280" s="2"/>
      <c r="AI280" s="2"/>
      <c r="AJ280" s="2"/>
      <c r="AK280" s="2"/>
      <c r="AL280" s="2"/>
      <c r="AM280" s="2"/>
      <c r="AN280" s="2"/>
      <c r="AO280" s="2"/>
      <c r="AP280" s="2"/>
      <c r="AQ280" s="2"/>
      <c r="AR280" s="2"/>
      <c r="AS280" s="2"/>
      <c r="AT280" s="2"/>
      <c r="AU280" s="2"/>
      <c r="AV280" s="2"/>
      <c r="AW280" s="2"/>
      <c r="AX280" s="2"/>
      <c r="AY280" s="2"/>
      <c r="AZ280" s="2"/>
      <c r="BA280" s="2"/>
    </row>
    <row r="281" spans="3:53" x14ac:dyDescent="0.35">
      <c r="C281" s="1"/>
      <c r="AH281" s="2"/>
      <c r="AI281" s="2"/>
      <c r="AJ281" s="2"/>
      <c r="AK281" s="2"/>
      <c r="AL281" s="2"/>
      <c r="AM281" s="2"/>
      <c r="AN281" s="2"/>
      <c r="AO281" s="2"/>
      <c r="AP281" s="2"/>
      <c r="AQ281" s="2"/>
      <c r="AR281" s="2"/>
      <c r="AS281" s="2"/>
      <c r="AT281" s="2"/>
      <c r="AU281" s="2"/>
      <c r="AV281" s="2"/>
      <c r="AW281" s="2"/>
      <c r="AX281" s="2"/>
      <c r="AY281" s="2"/>
      <c r="AZ281" s="2"/>
      <c r="BA281" s="2"/>
    </row>
    <row r="282" spans="3:53" x14ac:dyDescent="0.35">
      <c r="C282" s="1"/>
      <c r="AH282" s="2"/>
      <c r="AI282" s="2"/>
      <c r="AJ282" s="2"/>
      <c r="AK282" s="2"/>
      <c r="AL282" s="2"/>
      <c r="AM282" s="2"/>
      <c r="AN282" s="2"/>
      <c r="AO282" s="2"/>
      <c r="AP282" s="2"/>
      <c r="AQ282" s="2"/>
      <c r="AR282" s="2"/>
      <c r="AS282" s="2"/>
      <c r="AT282" s="2"/>
      <c r="AU282" s="2"/>
      <c r="AV282" s="2"/>
      <c r="AW282" s="2"/>
      <c r="AX282" s="2"/>
      <c r="AY282" s="2"/>
      <c r="AZ282" s="2"/>
      <c r="BA282" s="2"/>
    </row>
    <row r="283" spans="3:53" x14ac:dyDescent="0.35">
      <c r="C283" s="1"/>
      <c r="AH283" s="2"/>
      <c r="AI283" s="2"/>
      <c r="AJ283" s="2"/>
      <c r="AK283" s="2"/>
      <c r="AL283" s="2"/>
      <c r="AM283" s="2"/>
      <c r="AN283" s="2"/>
      <c r="AO283" s="2"/>
      <c r="AP283" s="2"/>
      <c r="AQ283" s="2"/>
      <c r="AR283" s="2"/>
      <c r="AS283" s="2"/>
      <c r="AT283" s="2"/>
      <c r="AU283" s="2"/>
      <c r="AV283" s="2"/>
      <c r="AW283" s="2"/>
      <c r="AX283" s="2"/>
      <c r="AY283" s="2"/>
      <c r="AZ283" s="2"/>
      <c r="BA283" s="2"/>
    </row>
    <row r="284" spans="3:53" x14ac:dyDescent="0.35">
      <c r="C284" s="1"/>
      <c r="AH284" s="2"/>
      <c r="AI284" s="2"/>
      <c r="AJ284" s="2"/>
      <c r="AK284" s="2"/>
      <c r="AL284" s="2"/>
      <c r="AM284" s="2"/>
      <c r="AN284" s="2"/>
      <c r="AO284" s="2"/>
      <c r="AP284" s="2"/>
      <c r="AQ284" s="2"/>
      <c r="AR284" s="2"/>
      <c r="AS284" s="2"/>
      <c r="AT284" s="2"/>
      <c r="AU284" s="2"/>
      <c r="AV284" s="2"/>
      <c r="AW284" s="2"/>
      <c r="AX284" s="2"/>
      <c r="AY284" s="2"/>
      <c r="AZ284" s="2"/>
      <c r="BA284" s="2"/>
    </row>
    <row r="285" spans="3:53" x14ac:dyDescent="0.35">
      <c r="C285" s="1"/>
      <c r="AH285" s="2"/>
      <c r="AI285" s="2"/>
      <c r="AJ285" s="2"/>
      <c r="AK285" s="2"/>
      <c r="AL285" s="2"/>
      <c r="AM285" s="2"/>
      <c r="AN285" s="2"/>
      <c r="AO285" s="2"/>
      <c r="AP285" s="2"/>
      <c r="AQ285" s="2"/>
      <c r="AR285" s="2"/>
      <c r="AS285" s="2"/>
      <c r="AT285" s="2"/>
      <c r="AU285" s="2"/>
      <c r="AV285" s="2"/>
      <c r="AW285" s="2"/>
      <c r="AX285" s="2"/>
      <c r="AY285" s="2"/>
      <c r="AZ285" s="2"/>
      <c r="BA285" s="2"/>
    </row>
    <row r="286" spans="3:53" x14ac:dyDescent="0.35">
      <c r="C286" s="1"/>
      <c r="AH286" s="2"/>
      <c r="AI286" s="2"/>
      <c r="AJ286" s="2"/>
      <c r="AK286" s="2"/>
      <c r="AL286" s="2"/>
      <c r="AM286" s="2"/>
      <c r="AN286" s="2"/>
      <c r="AO286" s="2"/>
      <c r="AP286" s="2"/>
      <c r="AQ286" s="2"/>
      <c r="AR286" s="2"/>
      <c r="AS286" s="2"/>
      <c r="AT286" s="2"/>
      <c r="AU286" s="2"/>
      <c r="AV286" s="2"/>
      <c r="AW286" s="2"/>
      <c r="AX286" s="2"/>
      <c r="AY286" s="2"/>
      <c r="AZ286" s="2"/>
      <c r="BA286" s="2"/>
    </row>
    <row r="287" spans="3:53" x14ac:dyDescent="0.35">
      <c r="C287" s="1"/>
      <c r="AH287" s="2"/>
      <c r="AI287" s="2"/>
      <c r="AJ287" s="2"/>
      <c r="AK287" s="2"/>
      <c r="AL287" s="2"/>
      <c r="AM287" s="2"/>
      <c r="AN287" s="2"/>
      <c r="AO287" s="2"/>
      <c r="AP287" s="2"/>
      <c r="AQ287" s="2"/>
      <c r="AR287" s="2"/>
      <c r="AS287" s="2"/>
      <c r="AT287" s="2"/>
      <c r="AU287" s="2"/>
      <c r="AV287" s="2"/>
      <c r="AW287" s="2"/>
      <c r="AX287" s="2"/>
      <c r="AY287" s="2"/>
      <c r="AZ287" s="2"/>
      <c r="BA287" s="2"/>
    </row>
    <row r="288" spans="3:53" x14ac:dyDescent="0.35">
      <c r="C288" s="1"/>
      <c r="AH288" s="2"/>
      <c r="AI288" s="2"/>
      <c r="AJ288" s="2"/>
      <c r="AK288" s="2"/>
      <c r="AL288" s="2"/>
      <c r="AM288" s="2"/>
      <c r="AN288" s="2"/>
      <c r="AO288" s="2"/>
      <c r="AP288" s="2"/>
      <c r="AQ288" s="2"/>
      <c r="AR288" s="2"/>
      <c r="AS288" s="2"/>
      <c r="AT288" s="2"/>
      <c r="AU288" s="2"/>
      <c r="AV288" s="2"/>
      <c r="AW288" s="2"/>
      <c r="AX288" s="2"/>
      <c r="AY288" s="2"/>
      <c r="AZ288" s="2"/>
      <c r="BA288" s="2"/>
    </row>
    <row r="289" spans="3:53" x14ac:dyDescent="0.35">
      <c r="C289" s="1"/>
      <c r="AH289" s="2"/>
      <c r="AI289" s="2"/>
      <c r="AJ289" s="2"/>
      <c r="AK289" s="2"/>
      <c r="AL289" s="2"/>
      <c r="AM289" s="2"/>
      <c r="AN289" s="2"/>
      <c r="AO289" s="2"/>
      <c r="AP289" s="2"/>
      <c r="AQ289" s="2"/>
      <c r="AR289" s="2"/>
      <c r="AS289" s="2"/>
      <c r="AT289" s="2"/>
      <c r="AU289" s="2"/>
      <c r="AV289" s="2"/>
      <c r="AW289" s="2"/>
      <c r="AX289" s="2"/>
      <c r="AY289" s="2"/>
      <c r="AZ289" s="2"/>
      <c r="BA289" s="2"/>
    </row>
    <row r="290" spans="3:53" x14ac:dyDescent="0.35">
      <c r="C290" s="1"/>
      <c r="AH290" s="2"/>
      <c r="AI290" s="2"/>
      <c r="AJ290" s="2"/>
      <c r="AK290" s="2"/>
      <c r="AL290" s="2"/>
      <c r="AM290" s="2"/>
      <c r="AN290" s="2"/>
      <c r="AO290" s="2"/>
      <c r="AP290" s="2"/>
      <c r="AQ290" s="2"/>
      <c r="AR290" s="2"/>
      <c r="AS290" s="2"/>
      <c r="AT290" s="2"/>
      <c r="AU290" s="2"/>
      <c r="AV290" s="2"/>
      <c r="AW290" s="2"/>
      <c r="AX290" s="2"/>
      <c r="AY290" s="2"/>
      <c r="AZ290" s="2"/>
      <c r="BA290" s="2"/>
    </row>
    <row r="291" spans="3:53" x14ac:dyDescent="0.35">
      <c r="C291" s="1"/>
      <c r="AH291" s="2"/>
      <c r="AI291" s="2"/>
      <c r="AJ291" s="2"/>
      <c r="AK291" s="2"/>
      <c r="AL291" s="2"/>
      <c r="AM291" s="2"/>
      <c r="AN291" s="2"/>
      <c r="AO291" s="2"/>
      <c r="AP291" s="2"/>
      <c r="AQ291" s="2"/>
      <c r="AR291" s="2"/>
      <c r="AS291" s="2"/>
      <c r="AT291" s="2"/>
      <c r="AU291" s="2"/>
      <c r="AV291" s="2"/>
      <c r="AW291" s="2"/>
      <c r="AX291" s="2"/>
      <c r="AY291" s="2"/>
      <c r="AZ291" s="2"/>
      <c r="BA291" s="2"/>
    </row>
    <row r="292" spans="3:53" x14ac:dyDescent="0.35">
      <c r="C292" s="1"/>
      <c r="AH292" s="2"/>
      <c r="AI292" s="2"/>
      <c r="AJ292" s="2"/>
      <c r="AK292" s="2"/>
      <c r="AL292" s="2"/>
      <c r="AM292" s="2"/>
      <c r="AN292" s="2"/>
      <c r="AO292" s="2"/>
      <c r="AP292" s="2"/>
      <c r="AQ292" s="2"/>
      <c r="AR292" s="2"/>
      <c r="AS292" s="2"/>
      <c r="AT292" s="2"/>
      <c r="AU292" s="2"/>
      <c r="AV292" s="2"/>
      <c r="AW292" s="2"/>
      <c r="AX292" s="2"/>
      <c r="AY292" s="2"/>
      <c r="AZ292" s="2"/>
      <c r="BA292" s="2"/>
    </row>
    <row r="293" spans="3:53" x14ac:dyDescent="0.35">
      <c r="C293" s="1"/>
      <c r="AH293" s="2"/>
      <c r="AI293" s="2"/>
      <c r="AJ293" s="2"/>
      <c r="AK293" s="2"/>
      <c r="AL293" s="2"/>
      <c r="AM293" s="2"/>
      <c r="AN293" s="2"/>
      <c r="AO293" s="2"/>
      <c r="AP293" s="2"/>
      <c r="AQ293" s="2"/>
      <c r="AR293" s="2"/>
      <c r="AS293" s="2"/>
      <c r="AT293" s="2"/>
      <c r="AU293" s="2"/>
      <c r="AV293" s="2"/>
      <c r="AW293" s="2"/>
      <c r="AX293" s="2"/>
      <c r="AY293" s="2"/>
      <c r="AZ293" s="2"/>
      <c r="BA293" s="2"/>
    </row>
    <row r="294" spans="3:53" x14ac:dyDescent="0.35">
      <c r="C294" s="1"/>
      <c r="AH294" s="2"/>
      <c r="AI294" s="2"/>
      <c r="AJ294" s="2"/>
      <c r="AK294" s="2"/>
      <c r="AL294" s="2"/>
      <c r="AM294" s="2"/>
      <c r="AN294" s="2"/>
      <c r="AO294" s="2"/>
      <c r="AP294" s="2"/>
      <c r="AQ294" s="2"/>
      <c r="AR294" s="2"/>
      <c r="AS294" s="2"/>
      <c r="AT294" s="2"/>
      <c r="AU294" s="2"/>
      <c r="AV294" s="2"/>
      <c r="AW294" s="2"/>
      <c r="AX294" s="2"/>
      <c r="AY294" s="2"/>
      <c r="AZ294" s="2"/>
      <c r="BA294" s="2"/>
    </row>
    <row r="295" spans="3:53" x14ac:dyDescent="0.35">
      <c r="C295" s="1"/>
      <c r="AH295" s="2"/>
      <c r="AI295" s="2"/>
      <c r="AJ295" s="2"/>
      <c r="AK295" s="2"/>
      <c r="AL295" s="2"/>
      <c r="AM295" s="2"/>
      <c r="AN295" s="2"/>
      <c r="AO295" s="2"/>
      <c r="AP295" s="2"/>
      <c r="AQ295" s="2"/>
      <c r="AR295" s="2"/>
      <c r="AS295" s="2"/>
      <c r="AT295" s="2"/>
      <c r="AU295" s="2"/>
      <c r="AV295" s="2"/>
      <c r="AW295" s="2"/>
      <c r="AX295" s="2"/>
      <c r="AY295" s="2"/>
      <c r="AZ295" s="2"/>
      <c r="BA295" s="2"/>
    </row>
    <row r="296" spans="3:53" x14ac:dyDescent="0.35">
      <c r="C296" s="1"/>
      <c r="AH296" s="2"/>
      <c r="AI296" s="2"/>
      <c r="AJ296" s="2"/>
      <c r="AK296" s="2"/>
      <c r="AL296" s="2"/>
      <c r="AM296" s="2"/>
      <c r="AN296" s="2"/>
      <c r="AO296" s="2"/>
      <c r="AP296" s="2"/>
      <c r="AQ296" s="2"/>
      <c r="AR296" s="2"/>
      <c r="AS296" s="2"/>
      <c r="AT296" s="2"/>
      <c r="AU296" s="2"/>
      <c r="AV296" s="2"/>
      <c r="AW296" s="2"/>
      <c r="AX296" s="2"/>
      <c r="AY296" s="2"/>
      <c r="AZ296" s="2"/>
      <c r="BA296" s="2"/>
    </row>
    <row r="297" spans="3:53" x14ac:dyDescent="0.35">
      <c r="C297" s="1"/>
      <c r="AH297" s="2"/>
      <c r="AI297" s="2"/>
      <c r="AJ297" s="2"/>
      <c r="AK297" s="2"/>
      <c r="AL297" s="2"/>
      <c r="AM297" s="2"/>
      <c r="AN297" s="2"/>
      <c r="AO297" s="2"/>
      <c r="AP297" s="2"/>
      <c r="AQ297" s="2"/>
      <c r="AR297" s="2"/>
      <c r="AS297" s="2"/>
      <c r="AT297" s="2"/>
      <c r="AU297" s="2"/>
      <c r="AV297" s="2"/>
      <c r="AW297" s="2"/>
      <c r="AX297" s="2"/>
      <c r="AY297" s="2"/>
      <c r="AZ297" s="2"/>
      <c r="BA297" s="2"/>
    </row>
    <row r="298" spans="3:53" x14ac:dyDescent="0.35">
      <c r="C298" s="1"/>
      <c r="AH298" s="2"/>
      <c r="AI298" s="2"/>
      <c r="AJ298" s="2"/>
      <c r="AK298" s="2"/>
      <c r="AL298" s="2"/>
      <c r="AM298" s="2"/>
      <c r="AN298" s="2"/>
      <c r="AO298" s="2"/>
      <c r="AP298" s="2"/>
      <c r="AQ298" s="2"/>
      <c r="AR298" s="2"/>
      <c r="AS298" s="2"/>
      <c r="AT298" s="2"/>
      <c r="AU298" s="2"/>
      <c r="AV298" s="2"/>
      <c r="AW298" s="2"/>
      <c r="AX298" s="2"/>
      <c r="AY298" s="2"/>
      <c r="AZ298" s="2"/>
      <c r="BA298" s="2"/>
    </row>
    <row r="299" spans="3:53" x14ac:dyDescent="0.35">
      <c r="C299" s="1"/>
      <c r="AH299" s="2"/>
      <c r="AI299" s="2"/>
      <c r="AJ299" s="2"/>
      <c r="AK299" s="2"/>
      <c r="AL299" s="2"/>
      <c r="AM299" s="2"/>
      <c r="AN299" s="2"/>
      <c r="AO299" s="2"/>
      <c r="AP299" s="2"/>
      <c r="AQ299" s="2"/>
      <c r="AR299" s="2"/>
      <c r="AS299" s="2"/>
      <c r="AT299" s="2"/>
      <c r="AU299" s="2"/>
      <c r="AV299" s="2"/>
      <c r="AW299" s="2"/>
      <c r="AX299" s="2"/>
      <c r="AY299" s="2"/>
      <c r="AZ299" s="2"/>
      <c r="BA299" s="2"/>
    </row>
    <row r="300" spans="3:53" x14ac:dyDescent="0.35">
      <c r="C300" s="1"/>
      <c r="AH300" s="2"/>
      <c r="AI300" s="2"/>
      <c r="AJ300" s="2"/>
      <c r="AK300" s="2"/>
      <c r="AL300" s="2"/>
      <c r="AM300" s="2"/>
      <c r="AN300" s="2"/>
      <c r="AO300" s="2"/>
      <c r="AP300" s="2"/>
      <c r="AQ300" s="2"/>
      <c r="AR300" s="2"/>
      <c r="AS300" s="2"/>
      <c r="AT300" s="2"/>
      <c r="AU300" s="2"/>
      <c r="AV300" s="2"/>
      <c r="AW300" s="2"/>
      <c r="AX300" s="2"/>
      <c r="AY300" s="2"/>
      <c r="AZ300" s="2"/>
      <c r="BA300" s="2"/>
    </row>
    <row r="301" spans="3:53" x14ac:dyDescent="0.35">
      <c r="C301" s="1"/>
      <c r="AH301" s="2"/>
      <c r="AI301" s="2"/>
      <c r="AJ301" s="2"/>
      <c r="AK301" s="2"/>
      <c r="AL301" s="2"/>
      <c r="AM301" s="2"/>
      <c r="AN301" s="2"/>
      <c r="AO301" s="2"/>
      <c r="AP301" s="2"/>
      <c r="AQ301" s="2"/>
      <c r="AR301" s="2"/>
      <c r="AS301" s="2"/>
      <c r="AT301" s="2"/>
      <c r="AU301" s="2"/>
      <c r="AV301" s="2"/>
      <c r="AW301" s="2"/>
      <c r="AX301" s="2"/>
      <c r="AY301" s="2"/>
      <c r="AZ301" s="2"/>
      <c r="BA301" s="2"/>
    </row>
    <row r="302" spans="3:53" x14ac:dyDescent="0.35">
      <c r="C302" s="1"/>
      <c r="AH302" s="2"/>
      <c r="AI302" s="2"/>
      <c r="AJ302" s="2"/>
      <c r="AK302" s="2"/>
      <c r="AL302" s="2"/>
      <c r="AM302" s="2"/>
      <c r="AN302" s="2"/>
      <c r="AO302" s="2"/>
      <c r="AP302" s="2"/>
      <c r="AQ302" s="2"/>
      <c r="AR302" s="2"/>
      <c r="AS302" s="2"/>
      <c r="AT302" s="2"/>
      <c r="AU302" s="2"/>
      <c r="AV302" s="2"/>
      <c r="AW302" s="2"/>
      <c r="AX302" s="2"/>
      <c r="AY302" s="2"/>
      <c r="AZ302" s="2"/>
      <c r="BA302" s="2"/>
    </row>
    <row r="303" spans="3:53" x14ac:dyDescent="0.35">
      <c r="C303" s="1"/>
      <c r="AH303" s="2"/>
      <c r="AI303" s="2"/>
      <c r="AJ303" s="2"/>
      <c r="AK303" s="2"/>
      <c r="AL303" s="2"/>
      <c r="AM303" s="2"/>
      <c r="AN303" s="2"/>
      <c r="AO303" s="2"/>
      <c r="AP303" s="2"/>
      <c r="AQ303" s="2"/>
      <c r="AR303" s="2"/>
      <c r="AS303" s="2"/>
      <c r="AT303" s="2"/>
      <c r="AU303" s="2"/>
      <c r="AV303" s="2"/>
      <c r="AW303" s="2"/>
      <c r="AX303" s="2"/>
      <c r="AY303" s="2"/>
      <c r="AZ303" s="2"/>
      <c r="BA303" s="2"/>
    </row>
    <row r="304" spans="3:53" x14ac:dyDescent="0.35">
      <c r="C304" s="1"/>
      <c r="AH304" s="2"/>
      <c r="AI304" s="2"/>
      <c r="AJ304" s="2"/>
      <c r="AK304" s="2"/>
      <c r="AL304" s="2"/>
      <c r="AM304" s="2"/>
      <c r="AN304" s="2"/>
      <c r="AO304" s="2"/>
      <c r="AP304" s="2"/>
      <c r="AQ304" s="2"/>
      <c r="AR304" s="2"/>
      <c r="AS304" s="2"/>
      <c r="AT304" s="2"/>
      <c r="AU304" s="2"/>
      <c r="AV304" s="2"/>
      <c r="AW304" s="2"/>
      <c r="AX304" s="2"/>
      <c r="AY304" s="2"/>
      <c r="AZ304" s="2"/>
      <c r="BA304" s="2"/>
    </row>
    <row r="305" spans="3:53" x14ac:dyDescent="0.35">
      <c r="C305" s="1"/>
      <c r="AH305" s="2"/>
      <c r="AI305" s="2"/>
      <c r="AJ305" s="2"/>
      <c r="AK305" s="2"/>
      <c r="AL305" s="2"/>
      <c r="AM305" s="2"/>
      <c r="AN305" s="2"/>
      <c r="AO305" s="2"/>
      <c r="AP305" s="2"/>
      <c r="AQ305" s="2"/>
      <c r="AR305" s="2"/>
      <c r="AS305" s="2"/>
      <c r="AT305" s="2"/>
      <c r="AU305" s="2"/>
      <c r="AV305" s="2"/>
      <c r="AW305" s="2"/>
      <c r="AX305" s="2"/>
      <c r="AY305" s="2"/>
      <c r="AZ305" s="2"/>
      <c r="BA305" s="2"/>
    </row>
    <row r="306" spans="3:53" x14ac:dyDescent="0.35">
      <c r="C306" s="1"/>
      <c r="AH306" s="2"/>
      <c r="AI306" s="2"/>
      <c r="AJ306" s="2"/>
      <c r="AK306" s="2"/>
      <c r="AL306" s="2"/>
      <c r="AM306" s="2"/>
      <c r="AN306" s="2"/>
      <c r="AO306" s="2"/>
      <c r="AP306" s="2"/>
      <c r="AQ306" s="2"/>
      <c r="AR306" s="2"/>
      <c r="AS306" s="2"/>
      <c r="AT306" s="2"/>
      <c r="AU306" s="2"/>
      <c r="AV306" s="2"/>
      <c r="AW306" s="2"/>
      <c r="AX306" s="2"/>
      <c r="AY306" s="2"/>
      <c r="AZ306" s="2"/>
      <c r="BA306" s="2"/>
    </row>
    <row r="307" spans="3:53" x14ac:dyDescent="0.35">
      <c r="C307" s="1"/>
      <c r="AH307" s="2"/>
      <c r="AI307" s="2"/>
      <c r="AJ307" s="2"/>
      <c r="AK307" s="2"/>
      <c r="AL307" s="2"/>
      <c r="AM307" s="2"/>
      <c r="AN307" s="2"/>
      <c r="AO307" s="2"/>
      <c r="AP307" s="2"/>
      <c r="AQ307" s="2"/>
      <c r="AR307" s="2"/>
      <c r="AS307" s="2"/>
      <c r="AT307" s="2"/>
      <c r="AU307" s="2"/>
      <c r="AV307" s="2"/>
      <c r="AW307" s="2"/>
      <c r="AX307" s="2"/>
      <c r="AY307" s="2"/>
      <c r="AZ307" s="2"/>
      <c r="BA307" s="2"/>
    </row>
    <row r="308" spans="3:53" x14ac:dyDescent="0.35">
      <c r="C308" s="1"/>
      <c r="AH308" s="2"/>
      <c r="AI308" s="2"/>
      <c r="AJ308" s="2"/>
      <c r="AK308" s="2"/>
      <c r="AL308" s="2"/>
      <c r="AM308" s="2"/>
      <c r="AN308" s="2"/>
      <c r="AO308" s="2"/>
      <c r="AP308" s="2"/>
      <c r="AQ308" s="2"/>
      <c r="AR308" s="2"/>
      <c r="AS308" s="2"/>
      <c r="AT308" s="2"/>
      <c r="AU308" s="2"/>
      <c r="AV308" s="2"/>
      <c r="AW308" s="2"/>
      <c r="AX308" s="2"/>
      <c r="AY308" s="2"/>
      <c r="AZ308" s="2"/>
      <c r="BA308" s="2"/>
    </row>
    <row r="309" spans="3:53" x14ac:dyDescent="0.35">
      <c r="C309" s="1"/>
      <c r="AH309" s="2"/>
      <c r="AI309" s="2"/>
      <c r="AJ309" s="2"/>
      <c r="AK309" s="2"/>
      <c r="AL309" s="2"/>
      <c r="AM309" s="2"/>
      <c r="AN309" s="2"/>
      <c r="AO309" s="2"/>
      <c r="AP309" s="2"/>
      <c r="AQ309" s="2"/>
      <c r="AR309" s="2"/>
      <c r="AS309" s="2"/>
      <c r="AT309" s="2"/>
      <c r="AU309" s="2"/>
      <c r="AV309" s="2"/>
      <c r="AW309" s="2"/>
      <c r="AX309" s="2"/>
      <c r="AY309" s="2"/>
      <c r="AZ309" s="2"/>
      <c r="BA309" s="2"/>
    </row>
    <row r="310" spans="3:53" x14ac:dyDescent="0.35">
      <c r="C310" s="1"/>
      <c r="AH310" s="2"/>
      <c r="AI310" s="2"/>
      <c r="AJ310" s="2"/>
      <c r="AK310" s="2"/>
      <c r="AL310" s="2"/>
      <c r="AM310" s="2"/>
      <c r="AN310" s="2"/>
      <c r="AO310" s="2"/>
      <c r="AP310" s="2"/>
      <c r="AQ310" s="2"/>
      <c r="AR310" s="2"/>
      <c r="AS310" s="2"/>
      <c r="AT310" s="2"/>
      <c r="AU310" s="2"/>
      <c r="AV310" s="2"/>
      <c r="AW310" s="2"/>
      <c r="AX310" s="2"/>
      <c r="AY310" s="2"/>
      <c r="AZ310" s="2"/>
      <c r="BA310" s="2"/>
    </row>
    <row r="311" spans="3:53" x14ac:dyDescent="0.35">
      <c r="C311" s="1"/>
      <c r="AH311" s="2"/>
      <c r="AI311" s="2"/>
      <c r="AJ311" s="2"/>
      <c r="AK311" s="2"/>
      <c r="AL311" s="2"/>
      <c r="AM311" s="2"/>
      <c r="AN311" s="2"/>
      <c r="AO311" s="2"/>
      <c r="AP311" s="2"/>
      <c r="AQ311" s="2"/>
      <c r="AR311" s="2"/>
      <c r="AS311" s="2"/>
      <c r="AT311" s="2"/>
      <c r="AU311" s="2"/>
      <c r="AV311" s="2"/>
      <c r="AW311" s="2"/>
      <c r="AX311" s="2"/>
      <c r="AY311" s="2"/>
      <c r="AZ311" s="2"/>
      <c r="BA311" s="2"/>
    </row>
    <row r="312" spans="3:53" x14ac:dyDescent="0.35">
      <c r="C312" s="1"/>
      <c r="AH312" s="2"/>
      <c r="AI312" s="2"/>
      <c r="AJ312" s="2"/>
      <c r="AK312" s="2"/>
      <c r="AL312" s="2"/>
      <c r="AM312" s="2"/>
      <c r="AN312" s="2"/>
      <c r="AO312" s="2"/>
      <c r="AP312" s="2"/>
      <c r="AQ312" s="2"/>
      <c r="AR312" s="2"/>
      <c r="AS312" s="2"/>
      <c r="AT312" s="2"/>
      <c r="AU312" s="2"/>
      <c r="AV312" s="2"/>
      <c r="AW312" s="2"/>
      <c r="AX312" s="2"/>
      <c r="AY312" s="2"/>
      <c r="AZ312" s="2"/>
      <c r="BA312" s="2"/>
    </row>
    <row r="313" spans="3:53" x14ac:dyDescent="0.35">
      <c r="C313" s="1"/>
      <c r="AH313" s="2"/>
      <c r="AI313" s="2"/>
      <c r="AJ313" s="2"/>
      <c r="AK313" s="2"/>
      <c r="AL313" s="2"/>
      <c r="AM313" s="2"/>
      <c r="AN313" s="2"/>
      <c r="AO313" s="2"/>
      <c r="AP313" s="2"/>
      <c r="AQ313" s="2"/>
      <c r="AR313" s="2"/>
      <c r="AS313" s="2"/>
      <c r="AT313" s="2"/>
      <c r="AU313" s="2"/>
      <c r="AV313" s="2"/>
      <c r="AW313" s="2"/>
      <c r="AX313" s="2"/>
      <c r="AY313" s="2"/>
      <c r="AZ313" s="2"/>
      <c r="BA313" s="2"/>
    </row>
    <row r="314" spans="3:53" x14ac:dyDescent="0.35">
      <c r="C314" s="1"/>
      <c r="AH314" s="2"/>
      <c r="AI314" s="2"/>
      <c r="AJ314" s="2"/>
      <c r="AK314" s="2"/>
      <c r="AL314" s="2"/>
      <c r="AM314" s="2"/>
      <c r="AN314" s="2"/>
      <c r="AO314" s="2"/>
      <c r="AP314" s="2"/>
      <c r="AQ314" s="2"/>
      <c r="AR314" s="2"/>
      <c r="AS314" s="2"/>
      <c r="AT314" s="2"/>
      <c r="AU314" s="2"/>
      <c r="AV314" s="2"/>
      <c r="AW314" s="2"/>
      <c r="AX314" s="2"/>
      <c r="AY314" s="2"/>
      <c r="AZ314" s="2"/>
      <c r="BA314" s="2"/>
    </row>
    <row r="315" spans="3:53" x14ac:dyDescent="0.35">
      <c r="C315" s="1"/>
      <c r="AH315" s="2"/>
      <c r="AI315" s="2"/>
      <c r="AJ315" s="2"/>
      <c r="AK315" s="2"/>
      <c r="AL315" s="2"/>
      <c r="AM315" s="2"/>
      <c r="AN315" s="2"/>
      <c r="AO315" s="2"/>
      <c r="AP315" s="2"/>
      <c r="AQ315" s="2"/>
      <c r="AR315" s="2"/>
      <c r="AS315" s="2"/>
      <c r="AT315" s="2"/>
      <c r="AU315" s="2"/>
      <c r="AV315" s="2"/>
      <c r="AW315" s="2"/>
      <c r="AX315" s="2"/>
      <c r="AY315" s="2"/>
      <c r="AZ315" s="2"/>
      <c r="BA315" s="2"/>
    </row>
    <row r="316" spans="3:53" x14ac:dyDescent="0.35">
      <c r="C316" s="1"/>
      <c r="AH316" s="2"/>
      <c r="AI316" s="2"/>
      <c r="AJ316" s="2"/>
      <c r="AK316" s="2"/>
      <c r="AL316" s="2"/>
      <c r="AM316" s="2"/>
      <c r="AN316" s="2"/>
      <c r="AO316" s="2"/>
      <c r="AP316" s="2"/>
      <c r="AQ316" s="2"/>
      <c r="AR316" s="2"/>
      <c r="AS316" s="2"/>
      <c r="AT316" s="2"/>
      <c r="AU316" s="2"/>
      <c r="AV316" s="2"/>
      <c r="AW316" s="2"/>
      <c r="AX316" s="2"/>
      <c r="AY316" s="2"/>
      <c r="AZ316" s="2"/>
      <c r="BA316" s="2"/>
    </row>
    <row r="317" spans="3:53" x14ac:dyDescent="0.35">
      <c r="C317" s="1"/>
      <c r="AH317" s="2"/>
      <c r="AI317" s="2"/>
      <c r="AJ317" s="2"/>
      <c r="AK317" s="2"/>
      <c r="AL317" s="2"/>
      <c r="AM317" s="2"/>
      <c r="AN317" s="2"/>
      <c r="AO317" s="2"/>
      <c r="AP317" s="2"/>
      <c r="AQ317" s="2"/>
      <c r="AR317" s="2"/>
      <c r="AS317" s="2"/>
      <c r="AT317" s="2"/>
      <c r="AU317" s="2"/>
      <c r="AV317" s="2"/>
      <c r="AW317" s="2"/>
      <c r="AX317" s="2"/>
      <c r="AY317" s="2"/>
      <c r="AZ317" s="2"/>
      <c r="BA317" s="2"/>
    </row>
    <row r="318" spans="3:53" x14ac:dyDescent="0.35">
      <c r="C318" s="1"/>
      <c r="AH318" s="2"/>
      <c r="AI318" s="2"/>
      <c r="AJ318" s="2"/>
      <c r="AK318" s="2"/>
      <c r="AL318" s="2"/>
      <c r="AM318" s="2"/>
      <c r="AN318" s="2"/>
      <c r="AO318" s="2"/>
      <c r="AP318" s="2"/>
      <c r="AQ318" s="2"/>
      <c r="AR318" s="2"/>
      <c r="AS318" s="2"/>
      <c r="AT318" s="2"/>
      <c r="AU318" s="2"/>
      <c r="AV318" s="2"/>
      <c r="AW318" s="2"/>
      <c r="AX318" s="2"/>
      <c r="AY318" s="2"/>
      <c r="AZ318" s="2"/>
      <c r="BA318" s="2"/>
    </row>
    <row r="319" spans="3:53" x14ac:dyDescent="0.35">
      <c r="C319" s="1"/>
      <c r="AH319" s="2"/>
      <c r="AI319" s="2"/>
      <c r="AJ319" s="2"/>
      <c r="AK319" s="2"/>
      <c r="AL319" s="2"/>
      <c r="AM319" s="2"/>
      <c r="AN319" s="2"/>
      <c r="AO319" s="2"/>
      <c r="AP319" s="2"/>
      <c r="AQ319" s="2"/>
      <c r="AR319" s="2"/>
      <c r="AS319" s="2"/>
      <c r="AT319" s="2"/>
      <c r="AU319" s="2"/>
      <c r="AV319" s="2"/>
      <c r="AW319" s="2"/>
      <c r="AX319" s="2"/>
      <c r="AY319" s="2"/>
      <c r="AZ319" s="2"/>
      <c r="BA319" s="2"/>
    </row>
    <row r="320" spans="3:53" x14ac:dyDescent="0.35">
      <c r="C320" s="1"/>
      <c r="AH320" s="2"/>
      <c r="AI320" s="2"/>
      <c r="AJ320" s="2"/>
      <c r="AK320" s="2"/>
      <c r="AL320" s="2"/>
      <c r="AM320" s="2"/>
      <c r="AN320" s="2"/>
      <c r="AO320" s="2"/>
      <c r="AP320" s="2"/>
      <c r="AQ320" s="2"/>
      <c r="AR320" s="2"/>
      <c r="AS320" s="2"/>
      <c r="AT320" s="2"/>
      <c r="AU320" s="2"/>
      <c r="AV320" s="2"/>
      <c r="AW320" s="2"/>
      <c r="AX320" s="2"/>
      <c r="AY320" s="2"/>
      <c r="AZ320" s="2"/>
      <c r="BA320" s="2"/>
    </row>
    <row r="321" spans="3:53" x14ac:dyDescent="0.35">
      <c r="C321" s="1"/>
      <c r="AH321" s="2"/>
      <c r="AI321" s="2"/>
      <c r="AJ321" s="2"/>
      <c r="AK321" s="2"/>
      <c r="AL321" s="2"/>
      <c r="AM321" s="2"/>
      <c r="AN321" s="2"/>
      <c r="AO321" s="2"/>
      <c r="AP321" s="2"/>
      <c r="AQ321" s="2"/>
      <c r="AR321" s="2"/>
      <c r="AS321" s="2"/>
      <c r="AT321" s="2"/>
      <c r="AU321" s="2"/>
      <c r="AV321" s="2"/>
      <c r="AW321" s="2"/>
      <c r="AX321" s="2"/>
      <c r="AY321" s="2"/>
      <c r="AZ321" s="2"/>
      <c r="BA321" s="2"/>
    </row>
    <row r="322" spans="3:53" x14ac:dyDescent="0.35">
      <c r="C322" s="1"/>
      <c r="AH322" s="2"/>
      <c r="AI322" s="2"/>
      <c r="AJ322" s="2"/>
      <c r="AK322" s="2"/>
      <c r="AL322" s="2"/>
      <c r="AM322" s="2"/>
      <c r="AN322" s="2"/>
      <c r="AO322" s="2"/>
      <c r="AP322" s="2"/>
      <c r="AQ322" s="2"/>
      <c r="AR322" s="2"/>
      <c r="AS322" s="2"/>
      <c r="AT322" s="2"/>
      <c r="AU322" s="2"/>
      <c r="AV322" s="2"/>
      <c r="AW322" s="2"/>
      <c r="AX322" s="2"/>
      <c r="AY322" s="2"/>
      <c r="AZ322" s="2"/>
      <c r="BA322" s="2"/>
    </row>
    <row r="323" spans="3:53" x14ac:dyDescent="0.35">
      <c r="C323" s="1"/>
      <c r="AH323" s="2"/>
      <c r="AI323" s="2"/>
      <c r="AJ323" s="2"/>
      <c r="AK323" s="2"/>
      <c r="AL323" s="2"/>
      <c r="AM323" s="2"/>
      <c r="AN323" s="2"/>
      <c r="AO323" s="2"/>
      <c r="AP323" s="2"/>
      <c r="AQ323" s="2"/>
      <c r="AR323" s="2"/>
      <c r="AS323" s="2"/>
      <c r="AT323" s="2"/>
      <c r="AU323" s="2"/>
      <c r="AV323" s="2"/>
      <c r="AW323" s="2"/>
      <c r="AX323" s="2"/>
      <c r="AY323" s="2"/>
      <c r="AZ323" s="2"/>
      <c r="BA323" s="2"/>
    </row>
    <row r="324" spans="3:53" x14ac:dyDescent="0.35">
      <c r="C324" s="1"/>
      <c r="AH324" s="2"/>
      <c r="AI324" s="2"/>
      <c r="AJ324" s="2"/>
      <c r="AK324" s="2"/>
      <c r="AL324" s="2"/>
      <c r="AM324" s="2"/>
      <c r="AN324" s="2"/>
      <c r="AO324" s="2"/>
      <c r="AP324" s="2"/>
      <c r="AQ324" s="2"/>
      <c r="AR324" s="2"/>
      <c r="AS324" s="2"/>
      <c r="AT324" s="2"/>
      <c r="AU324" s="2"/>
      <c r="AV324" s="2"/>
      <c r="AW324" s="2"/>
      <c r="AX324" s="2"/>
      <c r="AY324" s="2"/>
      <c r="AZ324" s="2"/>
      <c r="BA324" s="2"/>
    </row>
    <row r="325" spans="3:53" x14ac:dyDescent="0.35">
      <c r="C325" s="1"/>
      <c r="AH325" s="2"/>
      <c r="AI325" s="2"/>
      <c r="AJ325" s="2"/>
      <c r="AK325" s="2"/>
      <c r="AL325" s="2"/>
      <c r="AM325" s="2"/>
      <c r="AN325" s="2"/>
      <c r="AO325" s="2"/>
      <c r="AP325" s="2"/>
      <c r="AQ325" s="2"/>
      <c r="AR325" s="2"/>
      <c r="AS325" s="2"/>
      <c r="AT325" s="2"/>
      <c r="AU325" s="2"/>
      <c r="AV325" s="2"/>
      <c r="AW325" s="2"/>
      <c r="AX325" s="2"/>
      <c r="AY325" s="2"/>
      <c r="AZ325" s="2"/>
      <c r="BA325" s="2"/>
    </row>
    <row r="326" spans="3:53" x14ac:dyDescent="0.35">
      <c r="C326" s="1"/>
      <c r="AH326" s="2"/>
      <c r="AI326" s="2"/>
      <c r="AJ326" s="2"/>
      <c r="AK326" s="2"/>
      <c r="AL326" s="2"/>
      <c r="AM326" s="2"/>
      <c r="AN326" s="2"/>
      <c r="AO326" s="2"/>
      <c r="AP326" s="2"/>
      <c r="AQ326" s="2"/>
      <c r="AR326" s="2"/>
      <c r="AS326" s="2"/>
      <c r="AT326" s="2"/>
      <c r="AU326" s="2"/>
      <c r="AV326" s="2"/>
      <c r="AW326" s="2"/>
      <c r="AX326" s="2"/>
      <c r="AY326" s="2"/>
      <c r="AZ326" s="2"/>
      <c r="BA326" s="2"/>
    </row>
    <row r="327" spans="3:53" x14ac:dyDescent="0.35">
      <c r="C327" s="1"/>
      <c r="AH327" s="2"/>
      <c r="AI327" s="2"/>
      <c r="AJ327" s="2"/>
      <c r="AK327" s="2"/>
      <c r="AL327" s="2"/>
      <c r="AM327" s="2"/>
      <c r="AN327" s="2"/>
      <c r="AO327" s="2"/>
      <c r="AP327" s="2"/>
      <c r="AQ327" s="2"/>
      <c r="AR327" s="2"/>
      <c r="AS327" s="2"/>
      <c r="AT327" s="2"/>
      <c r="AU327" s="2"/>
      <c r="AV327" s="2"/>
      <c r="AW327" s="2"/>
      <c r="AX327" s="2"/>
      <c r="AY327" s="2"/>
      <c r="AZ327" s="2"/>
      <c r="BA327" s="2"/>
    </row>
    <row r="328" spans="3:53" x14ac:dyDescent="0.35">
      <c r="C328" s="1"/>
      <c r="AH328" s="2"/>
      <c r="AI328" s="2"/>
      <c r="AJ328" s="2"/>
      <c r="AK328" s="2"/>
      <c r="AL328" s="2"/>
      <c r="AM328" s="2"/>
      <c r="AN328" s="2"/>
      <c r="AO328" s="2"/>
      <c r="AP328" s="2"/>
      <c r="AQ328" s="2"/>
      <c r="AR328" s="2"/>
      <c r="AS328" s="2"/>
      <c r="AT328" s="2"/>
      <c r="AU328" s="2"/>
      <c r="AV328" s="2"/>
      <c r="AW328" s="2"/>
      <c r="AX328" s="2"/>
      <c r="AY328" s="2"/>
      <c r="AZ328" s="2"/>
      <c r="BA328" s="2"/>
    </row>
    <row r="329" spans="3:53" x14ac:dyDescent="0.35">
      <c r="C329" s="1"/>
      <c r="AH329" s="2"/>
      <c r="AI329" s="2"/>
      <c r="AJ329" s="2"/>
      <c r="AK329" s="2"/>
      <c r="AL329" s="2"/>
      <c r="AM329" s="2"/>
      <c r="AN329" s="2"/>
      <c r="AO329" s="2"/>
      <c r="AP329" s="2"/>
      <c r="AQ329" s="2"/>
      <c r="AR329" s="2"/>
      <c r="AS329" s="2"/>
      <c r="AT329" s="2"/>
      <c r="AU329" s="2"/>
      <c r="AV329" s="2"/>
      <c r="AW329" s="2"/>
      <c r="AX329" s="2"/>
      <c r="AY329" s="2"/>
      <c r="AZ329" s="2"/>
      <c r="BA329" s="2"/>
    </row>
    <row r="330" spans="3:53" x14ac:dyDescent="0.35">
      <c r="C330" s="1"/>
      <c r="AH330" s="2"/>
      <c r="AI330" s="2"/>
      <c r="AJ330" s="2"/>
      <c r="AK330" s="2"/>
      <c r="AL330" s="2"/>
      <c r="AM330" s="2"/>
      <c r="AN330" s="2"/>
      <c r="AO330" s="2"/>
      <c r="AP330" s="2"/>
      <c r="AQ330" s="2"/>
      <c r="AR330" s="2"/>
      <c r="AS330" s="2"/>
      <c r="AT330" s="2"/>
      <c r="AU330" s="2"/>
      <c r="AV330" s="2"/>
      <c r="AW330" s="2"/>
      <c r="AX330" s="2"/>
      <c r="AY330" s="2"/>
      <c r="AZ330" s="2"/>
      <c r="BA330" s="2"/>
    </row>
    <row r="331" spans="3:53" x14ac:dyDescent="0.35">
      <c r="C331" s="1"/>
      <c r="AH331" s="2"/>
      <c r="AI331" s="2"/>
      <c r="AJ331" s="2"/>
      <c r="AK331" s="2"/>
      <c r="AL331" s="2"/>
      <c r="AM331" s="2"/>
      <c r="AN331" s="2"/>
      <c r="AO331" s="2"/>
      <c r="AP331" s="2"/>
      <c r="AQ331" s="2"/>
      <c r="AR331" s="2"/>
      <c r="AS331" s="2"/>
      <c r="AT331" s="2"/>
      <c r="AU331" s="2"/>
      <c r="AV331" s="2"/>
      <c r="AW331" s="2"/>
      <c r="AX331" s="2"/>
      <c r="AY331" s="2"/>
      <c r="AZ331" s="2"/>
      <c r="BA331" s="2"/>
    </row>
    <row r="332" spans="3:53" x14ac:dyDescent="0.35">
      <c r="C332" s="1"/>
      <c r="AH332" s="2"/>
      <c r="AI332" s="2"/>
      <c r="AJ332" s="2"/>
      <c r="AK332" s="2"/>
      <c r="AL332" s="2"/>
      <c r="AM332" s="2"/>
      <c r="AN332" s="2"/>
      <c r="AO332" s="2"/>
      <c r="AP332" s="2"/>
      <c r="AQ332" s="2"/>
      <c r="AR332" s="2"/>
      <c r="AS332" s="2"/>
      <c r="AT332" s="2"/>
      <c r="AU332" s="2"/>
      <c r="AV332" s="2"/>
      <c r="AW332" s="2"/>
      <c r="AX332" s="2"/>
      <c r="AY332" s="2"/>
      <c r="AZ332" s="2"/>
      <c r="BA332" s="2"/>
    </row>
    <row r="333" spans="3:53" x14ac:dyDescent="0.35">
      <c r="C333" s="1"/>
      <c r="AH333" s="2"/>
      <c r="AI333" s="2"/>
      <c r="AJ333" s="2"/>
      <c r="AK333" s="2"/>
      <c r="AL333" s="2"/>
      <c r="AM333" s="2"/>
      <c r="AN333" s="2"/>
      <c r="AO333" s="2"/>
      <c r="AP333" s="2"/>
      <c r="AQ333" s="2"/>
      <c r="AR333" s="2"/>
      <c r="AS333" s="2"/>
      <c r="AT333" s="2"/>
      <c r="AU333" s="2"/>
      <c r="AV333" s="2"/>
      <c r="AW333" s="2"/>
      <c r="AX333" s="2"/>
      <c r="AY333" s="2"/>
      <c r="AZ333" s="2"/>
      <c r="BA333" s="2"/>
    </row>
    <row r="334" spans="3:53" x14ac:dyDescent="0.35">
      <c r="C334" s="1"/>
      <c r="AH334" s="2"/>
      <c r="AI334" s="2"/>
      <c r="AJ334" s="2"/>
      <c r="AK334" s="2"/>
      <c r="AL334" s="2"/>
      <c r="AM334" s="2"/>
      <c r="AN334" s="2"/>
      <c r="AO334" s="2"/>
      <c r="AP334" s="2"/>
      <c r="AQ334" s="2"/>
      <c r="AR334" s="2"/>
      <c r="AS334" s="2"/>
      <c r="AT334" s="2"/>
      <c r="AU334" s="2"/>
      <c r="AV334" s="2"/>
      <c r="AW334" s="2"/>
      <c r="AX334" s="2"/>
      <c r="AY334" s="2"/>
      <c r="AZ334" s="2"/>
      <c r="BA334" s="2"/>
    </row>
    <row r="335" spans="3:53" x14ac:dyDescent="0.35">
      <c r="C335" s="1"/>
      <c r="AH335" s="2"/>
      <c r="AI335" s="2"/>
      <c r="AJ335" s="2"/>
      <c r="AK335" s="2"/>
      <c r="AL335" s="2"/>
      <c r="AM335" s="2"/>
      <c r="AN335" s="2"/>
      <c r="AO335" s="2"/>
      <c r="AP335" s="2"/>
      <c r="AQ335" s="2"/>
      <c r="AR335" s="2"/>
      <c r="AS335" s="2"/>
      <c r="AT335" s="2"/>
      <c r="AU335" s="2"/>
      <c r="AV335" s="2"/>
      <c r="AW335" s="2"/>
      <c r="AX335" s="2"/>
      <c r="AY335" s="2"/>
      <c r="AZ335" s="2"/>
      <c r="BA335" s="2"/>
    </row>
    <row r="336" spans="3:53" x14ac:dyDescent="0.35">
      <c r="C336" s="1"/>
      <c r="AH336" s="2"/>
      <c r="AI336" s="2"/>
      <c r="AJ336" s="2"/>
      <c r="AK336" s="2"/>
      <c r="AL336" s="2"/>
      <c r="AM336" s="2"/>
      <c r="AN336" s="2"/>
      <c r="AO336" s="2"/>
      <c r="AP336" s="2"/>
      <c r="AQ336" s="2"/>
      <c r="AR336" s="2"/>
      <c r="AS336" s="2"/>
      <c r="AT336" s="2"/>
      <c r="AU336" s="2"/>
      <c r="AV336" s="2"/>
      <c r="AW336" s="2"/>
      <c r="AX336" s="2"/>
      <c r="AY336" s="2"/>
      <c r="AZ336" s="2"/>
      <c r="BA336" s="2"/>
    </row>
    <row r="337" spans="3:53" x14ac:dyDescent="0.35">
      <c r="C337" s="1"/>
      <c r="AH337" s="2"/>
      <c r="AI337" s="2"/>
      <c r="AJ337" s="2"/>
      <c r="AK337" s="2"/>
      <c r="AL337" s="2"/>
      <c r="AM337" s="2"/>
      <c r="AN337" s="2"/>
      <c r="AO337" s="2"/>
      <c r="AP337" s="2"/>
      <c r="AQ337" s="2"/>
      <c r="AR337" s="2"/>
      <c r="AS337" s="2"/>
      <c r="AT337" s="2"/>
      <c r="AU337" s="2"/>
      <c r="AV337" s="2"/>
      <c r="AW337" s="2"/>
      <c r="AX337" s="2"/>
      <c r="AY337" s="2"/>
      <c r="AZ337" s="2"/>
      <c r="BA337" s="2"/>
    </row>
    <row r="338" spans="3:53" x14ac:dyDescent="0.35">
      <c r="C338" s="1"/>
      <c r="AH338" s="2"/>
      <c r="AI338" s="2"/>
      <c r="AJ338" s="2"/>
      <c r="AK338" s="2"/>
      <c r="AL338" s="2"/>
      <c r="AM338" s="2"/>
      <c r="AN338" s="2"/>
      <c r="AO338" s="2"/>
      <c r="AP338" s="2"/>
      <c r="AQ338" s="2"/>
      <c r="AR338" s="2"/>
      <c r="AS338" s="2"/>
      <c r="AT338" s="2"/>
      <c r="AU338" s="2"/>
      <c r="AV338" s="2"/>
      <c r="AW338" s="2"/>
      <c r="AX338" s="2"/>
      <c r="AY338" s="2"/>
      <c r="AZ338" s="2"/>
      <c r="BA338" s="2"/>
    </row>
    <row r="339" spans="3:53" x14ac:dyDescent="0.35">
      <c r="C339" s="1"/>
      <c r="AH339" s="2"/>
      <c r="AI339" s="2"/>
      <c r="AJ339" s="2"/>
      <c r="AK339" s="2"/>
      <c r="AL339" s="2"/>
      <c r="AM339" s="2"/>
      <c r="AN339" s="2"/>
      <c r="AO339" s="2"/>
      <c r="AP339" s="2"/>
      <c r="AQ339" s="2"/>
      <c r="AR339" s="2"/>
      <c r="AS339" s="2"/>
      <c r="AT339" s="2"/>
      <c r="AU339" s="2"/>
      <c r="AV339" s="2"/>
      <c r="AW339" s="2"/>
      <c r="AX339" s="2"/>
      <c r="AY339" s="2"/>
      <c r="AZ339" s="2"/>
      <c r="BA339" s="2"/>
    </row>
    <row r="340" spans="3:53" x14ac:dyDescent="0.35">
      <c r="C340" s="1"/>
      <c r="AH340" s="2"/>
      <c r="AI340" s="2"/>
      <c r="AJ340" s="2"/>
      <c r="AK340" s="2"/>
      <c r="AL340" s="2"/>
      <c r="AM340" s="2"/>
      <c r="AN340" s="2"/>
      <c r="AO340" s="2"/>
      <c r="AP340" s="2"/>
      <c r="AQ340" s="2"/>
      <c r="AR340" s="2"/>
      <c r="AS340" s="2"/>
      <c r="AT340" s="2"/>
      <c r="AU340" s="2"/>
      <c r="AV340" s="2"/>
      <c r="AW340" s="2"/>
      <c r="AX340" s="2"/>
      <c r="AY340" s="2"/>
      <c r="AZ340" s="2"/>
      <c r="BA340" s="2"/>
    </row>
    <row r="341" spans="3:53" x14ac:dyDescent="0.35">
      <c r="C341" s="1"/>
      <c r="AH341" s="2"/>
      <c r="AI341" s="2"/>
      <c r="AJ341" s="2"/>
      <c r="AK341" s="2"/>
      <c r="AL341" s="2"/>
      <c r="AM341" s="2"/>
      <c r="AN341" s="2"/>
      <c r="AO341" s="2"/>
      <c r="AP341" s="2"/>
      <c r="AQ341" s="2"/>
      <c r="AR341" s="2"/>
      <c r="AS341" s="2"/>
      <c r="AT341" s="2"/>
      <c r="AU341" s="2"/>
      <c r="AV341" s="2"/>
      <c r="AW341" s="2"/>
      <c r="AX341" s="2"/>
      <c r="AY341" s="2"/>
      <c r="AZ341" s="2"/>
      <c r="BA341" s="2"/>
    </row>
    <row r="342" spans="3:53" x14ac:dyDescent="0.35">
      <c r="C342" s="1"/>
      <c r="AH342" s="2"/>
      <c r="AI342" s="2"/>
      <c r="AJ342" s="2"/>
      <c r="AK342" s="2"/>
      <c r="AL342" s="2"/>
      <c r="AM342" s="2"/>
      <c r="AN342" s="2"/>
      <c r="AO342" s="2"/>
      <c r="AP342" s="2"/>
      <c r="AQ342" s="2"/>
      <c r="AR342" s="2"/>
      <c r="AS342" s="2"/>
      <c r="AT342" s="2"/>
      <c r="AU342" s="2"/>
      <c r="AV342" s="2"/>
      <c r="AW342" s="2"/>
      <c r="AX342" s="2"/>
      <c r="AY342" s="2"/>
      <c r="AZ342" s="2"/>
      <c r="BA342" s="2"/>
    </row>
    <row r="343" spans="3:53" x14ac:dyDescent="0.35">
      <c r="C343" s="1"/>
      <c r="AH343" s="2"/>
      <c r="AI343" s="2"/>
      <c r="AJ343" s="2"/>
      <c r="AK343" s="2"/>
      <c r="AL343" s="2"/>
      <c r="AM343" s="2"/>
      <c r="AN343" s="2"/>
      <c r="AO343" s="2"/>
      <c r="AP343" s="2"/>
      <c r="AQ343" s="2"/>
      <c r="AR343" s="2"/>
      <c r="AS343" s="2"/>
      <c r="AT343" s="2"/>
      <c r="AU343" s="2"/>
      <c r="AV343" s="2"/>
      <c r="AW343" s="2"/>
      <c r="AX343" s="2"/>
      <c r="AY343" s="2"/>
      <c r="AZ343" s="2"/>
      <c r="BA343" s="2"/>
    </row>
    <row r="344" spans="3:53" x14ac:dyDescent="0.35">
      <c r="C344" s="1"/>
      <c r="AH344" s="2"/>
      <c r="AI344" s="2"/>
      <c r="AJ344" s="2"/>
      <c r="AK344" s="2"/>
      <c r="AL344" s="2"/>
      <c r="AM344" s="2"/>
      <c r="AN344" s="2"/>
      <c r="AO344" s="2"/>
      <c r="AP344" s="2"/>
      <c r="AQ344" s="2"/>
      <c r="AR344" s="2"/>
      <c r="AS344" s="2"/>
      <c r="AT344" s="2"/>
      <c r="AU344" s="2"/>
      <c r="AV344" s="2"/>
      <c r="AW344" s="2"/>
      <c r="AX344" s="2"/>
      <c r="AY344" s="2"/>
      <c r="AZ344" s="2"/>
      <c r="BA344" s="2"/>
    </row>
    <row r="345" spans="3:53" x14ac:dyDescent="0.35">
      <c r="C345" s="1"/>
      <c r="AH345" s="2"/>
      <c r="AI345" s="2"/>
      <c r="AJ345" s="2"/>
      <c r="AK345" s="2"/>
      <c r="AL345" s="2"/>
      <c r="AM345" s="2"/>
      <c r="AN345" s="2"/>
      <c r="AO345" s="2"/>
      <c r="AP345" s="2"/>
      <c r="AQ345" s="2"/>
      <c r="AR345" s="2"/>
      <c r="AS345" s="2"/>
      <c r="AT345" s="2"/>
      <c r="AU345" s="2"/>
      <c r="AV345" s="2"/>
      <c r="AW345" s="2"/>
      <c r="AX345" s="2"/>
      <c r="AY345" s="2"/>
      <c r="AZ345" s="2"/>
      <c r="BA345" s="2"/>
    </row>
    <row r="346" spans="3:53" x14ac:dyDescent="0.35">
      <c r="C346" s="1"/>
      <c r="AH346" s="2"/>
      <c r="AI346" s="2"/>
      <c r="AJ346" s="2"/>
      <c r="AK346" s="2"/>
      <c r="AL346" s="2"/>
      <c r="AM346" s="2"/>
      <c r="AN346" s="2"/>
      <c r="AO346" s="2"/>
      <c r="AP346" s="2"/>
      <c r="AQ346" s="2"/>
      <c r="AR346" s="2"/>
      <c r="AS346" s="2"/>
      <c r="AT346" s="2"/>
      <c r="AU346" s="2"/>
      <c r="AV346" s="2"/>
      <c r="AW346" s="2"/>
      <c r="AX346" s="2"/>
      <c r="AY346" s="2"/>
      <c r="AZ346" s="2"/>
      <c r="BA346" s="2"/>
    </row>
    <row r="347" spans="3:53" x14ac:dyDescent="0.35">
      <c r="C347" s="1"/>
      <c r="AH347" s="2"/>
      <c r="AI347" s="2"/>
      <c r="AJ347" s="2"/>
      <c r="AK347" s="2"/>
      <c r="AL347" s="2"/>
      <c r="AM347" s="2"/>
      <c r="AN347" s="2"/>
      <c r="AO347" s="2"/>
      <c r="AP347" s="2"/>
      <c r="AQ347" s="2"/>
      <c r="AR347" s="2"/>
      <c r="AS347" s="2"/>
      <c r="AT347" s="2"/>
      <c r="AU347" s="2"/>
      <c r="AV347" s="2"/>
      <c r="AW347" s="2"/>
      <c r="AX347" s="2"/>
      <c r="AY347" s="2"/>
      <c r="AZ347" s="2"/>
      <c r="BA347" s="2"/>
    </row>
    <row r="348" spans="3:53" x14ac:dyDescent="0.35">
      <c r="C348" s="1"/>
      <c r="AH348" s="2"/>
      <c r="AI348" s="2"/>
      <c r="AJ348" s="2"/>
      <c r="AK348" s="2"/>
      <c r="AL348" s="2"/>
      <c r="AM348" s="2"/>
      <c r="AN348" s="2"/>
      <c r="AO348" s="2"/>
      <c r="AP348" s="2"/>
      <c r="AQ348" s="2"/>
      <c r="AR348" s="2"/>
      <c r="AS348" s="2"/>
      <c r="AT348" s="2"/>
      <c r="AU348" s="2"/>
      <c r="AV348" s="2"/>
      <c r="AW348" s="2"/>
      <c r="AX348" s="2"/>
      <c r="AY348" s="2"/>
      <c r="AZ348" s="2"/>
      <c r="BA348" s="2"/>
    </row>
    <row r="349" spans="3:53" x14ac:dyDescent="0.35">
      <c r="C349" s="1"/>
      <c r="AH349" s="2"/>
      <c r="AI349" s="2"/>
      <c r="AJ349" s="2"/>
      <c r="AK349" s="2"/>
      <c r="AL349" s="2"/>
      <c r="AM349" s="2"/>
      <c r="AN349" s="2"/>
      <c r="AO349" s="2"/>
      <c r="AP349" s="2"/>
      <c r="AQ349" s="2"/>
      <c r="AR349" s="2"/>
      <c r="AS349" s="2"/>
      <c r="AT349" s="2"/>
      <c r="AU349" s="2"/>
      <c r="AV349" s="2"/>
      <c r="AW349" s="2"/>
      <c r="AX349" s="2"/>
      <c r="AY349" s="2"/>
      <c r="AZ349" s="2"/>
      <c r="BA349" s="2"/>
    </row>
    <row r="350" spans="3:53" x14ac:dyDescent="0.35">
      <c r="C350" s="1"/>
      <c r="AH350" s="2"/>
      <c r="AI350" s="2"/>
      <c r="AJ350" s="2"/>
      <c r="AK350" s="2"/>
      <c r="AL350" s="2"/>
      <c r="AM350" s="2"/>
      <c r="AN350" s="2"/>
      <c r="AO350" s="2"/>
      <c r="AP350" s="2"/>
      <c r="AQ350" s="2"/>
      <c r="AR350" s="2"/>
      <c r="AS350" s="2"/>
      <c r="AT350" s="2"/>
      <c r="AU350" s="2"/>
      <c r="AV350" s="2"/>
      <c r="AW350" s="2"/>
      <c r="AX350" s="2"/>
      <c r="AY350" s="2"/>
      <c r="AZ350" s="2"/>
      <c r="BA350" s="2"/>
    </row>
    <row r="351" spans="3:53" x14ac:dyDescent="0.35">
      <c r="C351" s="1"/>
      <c r="AH351" s="2"/>
      <c r="AI351" s="2"/>
      <c r="AJ351" s="2"/>
      <c r="AK351" s="2"/>
      <c r="AL351" s="2"/>
      <c r="AM351" s="2"/>
      <c r="AN351" s="2"/>
      <c r="AO351" s="2"/>
      <c r="AP351" s="2"/>
      <c r="AQ351" s="2"/>
      <c r="AR351" s="2"/>
      <c r="AS351" s="2"/>
      <c r="AT351" s="2"/>
      <c r="AU351" s="2"/>
      <c r="AV351" s="2"/>
      <c r="AW351" s="2"/>
      <c r="AX351" s="2"/>
      <c r="AY351" s="2"/>
      <c r="AZ351" s="2"/>
      <c r="BA351" s="2"/>
    </row>
    <row r="352" spans="3:53" x14ac:dyDescent="0.35">
      <c r="C352" s="1"/>
      <c r="AH352" s="2"/>
      <c r="AI352" s="2"/>
      <c r="AJ352" s="2"/>
      <c r="AK352" s="2"/>
      <c r="AL352" s="2"/>
      <c r="AM352" s="2"/>
      <c r="AN352" s="2"/>
      <c r="AO352" s="2"/>
      <c r="AP352" s="2"/>
      <c r="AQ352" s="2"/>
      <c r="AR352" s="2"/>
      <c r="AS352" s="2"/>
      <c r="AT352" s="2"/>
      <c r="AU352" s="2"/>
      <c r="AV352" s="2"/>
      <c r="AW352" s="2"/>
      <c r="AX352" s="2"/>
      <c r="AY352" s="2"/>
      <c r="AZ352" s="2"/>
      <c r="BA352" s="2"/>
    </row>
    <row r="353" spans="3:53" x14ac:dyDescent="0.35">
      <c r="C353" s="1"/>
      <c r="AH353" s="2"/>
      <c r="AI353" s="2"/>
      <c r="AJ353" s="2"/>
      <c r="AK353" s="2"/>
      <c r="AL353" s="2"/>
      <c r="AM353" s="2"/>
      <c r="AN353" s="2"/>
      <c r="AO353" s="2"/>
      <c r="AP353" s="2"/>
      <c r="AQ353" s="2"/>
      <c r="AR353" s="2"/>
      <c r="AS353" s="2"/>
      <c r="AT353" s="2"/>
      <c r="AU353" s="2"/>
      <c r="AV353" s="2"/>
      <c r="AW353" s="2"/>
      <c r="AX353" s="2"/>
      <c r="AY353" s="2"/>
      <c r="AZ353" s="2"/>
      <c r="BA353" s="2"/>
    </row>
    <row r="354" spans="3:53" x14ac:dyDescent="0.35">
      <c r="C354" s="1"/>
      <c r="AH354" s="2"/>
      <c r="AI354" s="2"/>
      <c r="AJ354" s="2"/>
      <c r="AK354" s="2"/>
      <c r="AL354" s="2"/>
      <c r="AM354" s="2"/>
      <c r="AN354" s="2"/>
      <c r="AO354" s="2"/>
      <c r="AP354" s="2"/>
      <c r="AQ354" s="2"/>
      <c r="AR354" s="2"/>
      <c r="AS354" s="2"/>
      <c r="AT354" s="2"/>
      <c r="AU354" s="2"/>
      <c r="AV354" s="2"/>
      <c r="AW354" s="2"/>
      <c r="AX354" s="2"/>
      <c r="AY354" s="2"/>
      <c r="AZ354" s="2"/>
      <c r="BA354" s="2"/>
    </row>
    <row r="355" spans="3:53" x14ac:dyDescent="0.35">
      <c r="C355" s="1"/>
      <c r="AH355" s="2"/>
      <c r="AI355" s="2"/>
      <c r="AJ355" s="2"/>
      <c r="AK355" s="2"/>
      <c r="AL355" s="2"/>
      <c r="AM355" s="2"/>
      <c r="AN355" s="2"/>
      <c r="AO355" s="2"/>
      <c r="AP355" s="2"/>
      <c r="AQ355" s="2"/>
      <c r="AR355" s="2"/>
      <c r="AS355" s="2"/>
      <c r="AT355" s="2"/>
      <c r="AU355" s="2"/>
      <c r="AV355" s="2"/>
      <c r="AW355" s="2"/>
      <c r="AX355" s="2"/>
      <c r="AY355" s="2"/>
      <c r="AZ355" s="2"/>
      <c r="BA355" s="2"/>
    </row>
    <row r="356" spans="3:53" x14ac:dyDescent="0.35">
      <c r="C356" s="1"/>
      <c r="AH356" s="2"/>
      <c r="AI356" s="2"/>
      <c r="AJ356" s="2"/>
      <c r="AK356" s="2"/>
      <c r="AL356" s="2"/>
      <c r="AM356" s="2"/>
      <c r="AN356" s="2"/>
      <c r="AO356" s="2"/>
      <c r="AP356" s="2"/>
      <c r="AQ356" s="2"/>
      <c r="AR356" s="2"/>
      <c r="AS356" s="2"/>
      <c r="AT356" s="2"/>
      <c r="AU356" s="2"/>
      <c r="AV356" s="2"/>
      <c r="AW356" s="2"/>
      <c r="AX356" s="2"/>
      <c r="AY356" s="2"/>
      <c r="AZ356" s="2"/>
      <c r="BA356" s="2"/>
    </row>
    <row r="357" spans="3:53" x14ac:dyDescent="0.35">
      <c r="C357" s="1"/>
      <c r="AH357" s="2"/>
      <c r="AI357" s="2"/>
      <c r="AJ357" s="2"/>
      <c r="AK357" s="2"/>
      <c r="AL357" s="2"/>
      <c r="AM357" s="2"/>
      <c r="AN357" s="2"/>
      <c r="AO357" s="2"/>
      <c r="AP357" s="2"/>
      <c r="AQ357" s="2"/>
      <c r="AR357" s="2"/>
      <c r="AS357" s="2"/>
      <c r="AT357" s="2"/>
      <c r="AU357" s="2"/>
      <c r="AV357" s="2"/>
      <c r="AW357" s="2"/>
      <c r="AX357" s="2"/>
      <c r="AY357" s="2"/>
      <c r="AZ357" s="2"/>
      <c r="BA357" s="2"/>
    </row>
    <row r="358" spans="3:53" x14ac:dyDescent="0.35">
      <c r="C358" s="1"/>
      <c r="AH358" s="2"/>
      <c r="AI358" s="2"/>
      <c r="AJ358" s="2"/>
      <c r="AK358" s="2"/>
      <c r="AL358" s="2"/>
      <c r="AM358" s="2"/>
      <c r="AN358" s="2"/>
      <c r="AO358" s="2"/>
      <c r="AP358" s="2"/>
      <c r="AQ358" s="2"/>
      <c r="AR358" s="2"/>
      <c r="AS358" s="2"/>
      <c r="AT358" s="2"/>
      <c r="AU358" s="2"/>
      <c r="AV358" s="2"/>
      <c r="AW358" s="2"/>
      <c r="AX358" s="2"/>
      <c r="AY358" s="2"/>
      <c r="AZ358" s="2"/>
      <c r="BA358" s="2"/>
    </row>
    <row r="359" spans="3:53" x14ac:dyDescent="0.35">
      <c r="C359" s="1"/>
      <c r="AH359" s="2"/>
      <c r="AI359" s="2"/>
      <c r="AJ359" s="2"/>
      <c r="AK359" s="2"/>
      <c r="AL359" s="2"/>
      <c r="AM359" s="2"/>
      <c r="AN359" s="2"/>
      <c r="AO359" s="2"/>
      <c r="AP359" s="2"/>
      <c r="AQ359" s="2"/>
      <c r="AR359" s="2"/>
      <c r="AS359" s="2"/>
      <c r="AT359" s="2"/>
      <c r="AU359" s="2"/>
      <c r="AV359" s="2"/>
      <c r="AW359" s="2"/>
      <c r="AX359" s="2"/>
      <c r="AY359" s="2"/>
      <c r="AZ359" s="2"/>
      <c r="BA359" s="2"/>
    </row>
    <row r="360" spans="3:53" x14ac:dyDescent="0.35">
      <c r="C360" s="1"/>
      <c r="AH360" s="2"/>
      <c r="AI360" s="2"/>
      <c r="AJ360" s="2"/>
      <c r="AK360" s="2"/>
      <c r="AL360" s="2"/>
      <c r="AM360" s="2"/>
      <c r="AN360" s="2"/>
      <c r="AO360" s="2"/>
      <c r="AP360" s="2"/>
      <c r="AQ360" s="2"/>
      <c r="AR360" s="2"/>
      <c r="AS360" s="2"/>
      <c r="AT360" s="2"/>
      <c r="AU360" s="2"/>
      <c r="AV360" s="2"/>
      <c r="AW360" s="2"/>
      <c r="AX360" s="2"/>
      <c r="AY360" s="2"/>
      <c r="AZ360" s="2"/>
      <c r="BA360" s="2"/>
    </row>
    <row r="361" spans="3:53" x14ac:dyDescent="0.35">
      <c r="C361" s="1"/>
      <c r="AH361" s="2"/>
      <c r="AI361" s="2"/>
      <c r="AJ361" s="2"/>
      <c r="AK361" s="2"/>
      <c r="AL361" s="2"/>
      <c r="AM361" s="2"/>
      <c r="AN361" s="2"/>
      <c r="AO361" s="2"/>
      <c r="AP361" s="2"/>
      <c r="AQ361" s="2"/>
      <c r="AR361" s="2"/>
      <c r="AS361" s="2"/>
      <c r="AT361" s="2"/>
      <c r="AU361" s="2"/>
      <c r="AV361" s="2"/>
      <c r="AW361" s="2"/>
      <c r="AX361" s="2"/>
      <c r="AY361" s="2"/>
      <c r="AZ361" s="2"/>
      <c r="BA361" s="2"/>
    </row>
    <row r="362" spans="3:53" x14ac:dyDescent="0.35">
      <c r="C362" s="1"/>
      <c r="AH362" s="2"/>
      <c r="AI362" s="2"/>
      <c r="AJ362" s="2"/>
      <c r="AK362" s="2"/>
      <c r="AL362" s="2"/>
      <c r="AM362" s="2"/>
      <c r="AN362" s="2"/>
      <c r="AO362" s="2"/>
      <c r="AP362" s="2"/>
      <c r="AQ362" s="2"/>
      <c r="AR362" s="2"/>
      <c r="AS362" s="2"/>
      <c r="AT362" s="2"/>
      <c r="AU362" s="2"/>
      <c r="AV362" s="2"/>
      <c r="AW362" s="2"/>
      <c r="AX362" s="2"/>
      <c r="AY362" s="2"/>
      <c r="AZ362" s="2"/>
      <c r="BA362" s="2"/>
    </row>
    <row r="363" spans="3:53" x14ac:dyDescent="0.35">
      <c r="C363" s="1"/>
      <c r="AH363" s="2"/>
      <c r="AI363" s="2"/>
      <c r="AJ363" s="2"/>
      <c r="AK363" s="2"/>
      <c r="AL363" s="2"/>
      <c r="AM363" s="2"/>
      <c r="AN363" s="2"/>
      <c r="AO363" s="2"/>
      <c r="AP363" s="2"/>
      <c r="AQ363" s="2"/>
      <c r="AR363" s="2"/>
      <c r="AS363" s="2"/>
      <c r="AT363" s="2"/>
      <c r="AU363" s="2"/>
      <c r="AV363" s="2"/>
      <c r="AW363" s="2"/>
      <c r="AX363" s="2"/>
      <c r="AY363" s="2"/>
      <c r="AZ363" s="2"/>
      <c r="BA363" s="2"/>
    </row>
    <row r="364" spans="3:53" x14ac:dyDescent="0.35">
      <c r="C364" s="1"/>
      <c r="AH364" s="2"/>
      <c r="AI364" s="2"/>
      <c r="AJ364" s="2"/>
      <c r="AK364" s="2"/>
      <c r="AL364" s="2"/>
      <c r="AM364" s="2"/>
      <c r="AN364" s="2"/>
      <c r="AO364" s="2"/>
      <c r="AP364" s="2"/>
      <c r="AQ364" s="2"/>
      <c r="AR364" s="2"/>
      <c r="AS364" s="2"/>
      <c r="AT364" s="2"/>
      <c r="AU364" s="2"/>
      <c r="AV364" s="2"/>
      <c r="AW364" s="2"/>
      <c r="AX364" s="2"/>
      <c r="AY364" s="2"/>
      <c r="AZ364" s="2"/>
      <c r="BA364" s="2"/>
    </row>
    <row r="365" spans="3:53" x14ac:dyDescent="0.35">
      <c r="C365" s="1"/>
      <c r="AH365" s="2"/>
      <c r="AI365" s="2"/>
      <c r="AJ365" s="2"/>
      <c r="AK365" s="2"/>
      <c r="AL365" s="2"/>
      <c r="AM365" s="2"/>
      <c r="AN365" s="2"/>
      <c r="AO365" s="2"/>
      <c r="AP365" s="2"/>
      <c r="AQ365" s="2"/>
      <c r="AR365" s="2"/>
      <c r="AS365" s="2"/>
      <c r="AT365" s="2"/>
      <c r="AU365" s="2"/>
      <c r="AV365" s="2"/>
      <c r="AW365" s="2"/>
      <c r="AX365" s="2"/>
      <c r="AY365" s="2"/>
      <c r="AZ365" s="2"/>
      <c r="BA365" s="2"/>
    </row>
    <row r="366" spans="3:53" x14ac:dyDescent="0.35">
      <c r="C366" s="1"/>
      <c r="AH366" s="2"/>
      <c r="AI366" s="2"/>
      <c r="AJ366" s="2"/>
      <c r="AK366" s="2"/>
      <c r="AL366" s="2"/>
      <c r="AM366" s="2"/>
      <c r="AN366" s="2"/>
      <c r="AO366" s="2"/>
      <c r="AP366" s="2"/>
      <c r="AQ366" s="2"/>
      <c r="AR366" s="2"/>
      <c r="AS366" s="2"/>
      <c r="AT366" s="2"/>
      <c r="AU366" s="2"/>
      <c r="AV366" s="2"/>
      <c r="AW366" s="2"/>
      <c r="AX366" s="2"/>
      <c r="AY366" s="2"/>
      <c r="AZ366" s="2"/>
      <c r="BA366" s="2"/>
    </row>
    <row r="367" spans="3:53" x14ac:dyDescent="0.35">
      <c r="C367" s="1"/>
      <c r="AH367" s="2"/>
      <c r="AI367" s="2"/>
      <c r="AJ367" s="2"/>
      <c r="AK367" s="2"/>
      <c r="AL367" s="2"/>
      <c r="AM367" s="2"/>
      <c r="AN367" s="2"/>
      <c r="AO367" s="2"/>
      <c r="AP367" s="2"/>
      <c r="AQ367" s="2"/>
      <c r="AR367" s="2"/>
      <c r="AS367" s="2"/>
      <c r="AT367" s="2"/>
      <c r="AU367" s="2"/>
      <c r="AV367" s="2"/>
      <c r="AW367" s="2"/>
      <c r="AX367" s="2"/>
      <c r="AY367" s="2"/>
      <c r="AZ367" s="2"/>
      <c r="BA367" s="2"/>
    </row>
    <row r="368" spans="3:53" x14ac:dyDescent="0.35">
      <c r="C368" s="1"/>
      <c r="AH368" s="2"/>
      <c r="AI368" s="2"/>
      <c r="AJ368" s="2"/>
      <c r="AK368" s="2"/>
      <c r="AL368" s="2"/>
      <c r="AM368" s="2"/>
      <c r="AN368" s="2"/>
      <c r="AO368" s="2"/>
      <c r="AP368" s="2"/>
      <c r="AQ368" s="2"/>
      <c r="AR368" s="2"/>
      <c r="AS368" s="2"/>
      <c r="AT368" s="2"/>
      <c r="AU368" s="2"/>
      <c r="AV368" s="2"/>
      <c r="AW368" s="2"/>
      <c r="AX368" s="2"/>
      <c r="AY368" s="2"/>
      <c r="AZ368" s="2"/>
      <c r="BA368" s="2"/>
    </row>
    <row r="369" spans="3:53" x14ac:dyDescent="0.35">
      <c r="C369" s="1"/>
      <c r="AH369" s="2"/>
      <c r="AI369" s="2"/>
      <c r="AJ369" s="2"/>
      <c r="AK369" s="2"/>
      <c r="AL369" s="2"/>
      <c r="AM369" s="2"/>
      <c r="AN369" s="2"/>
      <c r="AO369" s="2"/>
      <c r="AP369" s="2"/>
      <c r="AQ369" s="2"/>
      <c r="AR369" s="2"/>
      <c r="AS369" s="2"/>
      <c r="AT369" s="2"/>
      <c r="AU369" s="2"/>
      <c r="AV369" s="2"/>
      <c r="AW369" s="2"/>
      <c r="AX369" s="2"/>
      <c r="AY369" s="2"/>
      <c r="AZ369" s="2"/>
      <c r="BA369" s="2"/>
    </row>
    <row r="370" spans="3:53" x14ac:dyDescent="0.35">
      <c r="C370" s="1"/>
      <c r="AH370" s="2"/>
      <c r="AI370" s="2"/>
      <c r="AJ370" s="2"/>
      <c r="AK370" s="2"/>
      <c r="AL370" s="2"/>
      <c r="AM370" s="2"/>
      <c r="AN370" s="2"/>
      <c r="AO370" s="2"/>
      <c r="AP370" s="2"/>
      <c r="AQ370" s="2"/>
      <c r="AR370" s="2"/>
      <c r="AS370" s="2"/>
      <c r="AT370" s="2"/>
      <c r="AU370" s="2"/>
      <c r="AV370" s="2"/>
      <c r="AW370" s="2"/>
      <c r="AX370" s="2"/>
      <c r="AY370" s="2"/>
      <c r="AZ370" s="2"/>
      <c r="BA370" s="2"/>
    </row>
    <row r="371" spans="3:53" x14ac:dyDescent="0.35">
      <c r="C371" s="1"/>
      <c r="AH371" s="2"/>
      <c r="AI371" s="2"/>
      <c r="AJ371" s="2"/>
      <c r="AK371" s="2"/>
      <c r="AL371" s="2"/>
      <c r="AM371" s="2"/>
      <c r="AN371" s="2"/>
      <c r="AO371" s="2"/>
      <c r="AP371" s="2"/>
      <c r="AQ371" s="2"/>
      <c r="AR371" s="2"/>
      <c r="AS371" s="2"/>
      <c r="AT371" s="2"/>
      <c r="AU371" s="2"/>
      <c r="AV371" s="2"/>
      <c r="AW371" s="2"/>
      <c r="AX371" s="2"/>
      <c r="AY371" s="2"/>
      <c r="AZ371" s="2"/>
      <c r="BA371" s="2"/>
    </row>
    <row r="372" spans="3:53" x14ac:dyDescent="0.35">
      <c r="C372" s="1"/>
      <c r="AH372" s="2"/>
      <c r="AI372" s="2"/>
      <c r="AJ372" s="2"/>
      <c r="AK372" s="2"/>
      <c r="AL372" s="2"/>
      <c r="AM372" s="2"/>
      <c r="AN372" s="2"/>
      <c r="AO372" s="2"/>
      <c r="AP372" s="2"/>
      <c r="AQ372" s="2"/>
      <c r="AR372" s="2"/>
      <c r="AS372" s="2"/>
      <c r="AT372" s="2"/>
      <c r="AU372" s="2"/>
      <c r="AV372" s="2"/>
      <c r="AW372" s="2"/>
      <c r="AX372" s="2"/>
      <c r="AY372" s="2"/>
      <c r="AZ372" s="2"/>
      <c r="BA372" s="2"/>
    </row>
    <row r="373" spans="3:53" x14ac:dyDescent="0.35">
      <c r="C373" s="1"/>
      <c r="AH373" s="2"/>
      <c r="AI373" s="2"/>
      <c r="AJ373" s="2"/>
      <c r="AK373" s="2"/>
      <c r="AL373" s="2"/>
      <c r="AM373" s="2"/>
      <c r="AN373" s="2"/>
      <c r="AO373" s="2"/>
      <c r="AP373" s="2"/>
      <c r="AQ373" s="2"/>
      <c r="AR373" s="2"/>
      <c r="AS373" s="2"/>
      <c r="AT373" s="2"/>
      <c r="AU373" s="2"/>
      <c r="AV373" s="2"/>
      <c r="AW373" s="2"/>
      <c r="AX373" s="2"/>
      <c r="AY373" s="2"/>
      <c r="AZ373" s="2"/>
      <c r="BA373" s="2"/>
    </row>
    <row r="374" spans="3:53" x14ac:dyDescent="0.35">
      <c r="C374" s="1"/>
      <c r="AH374" s="2"/>
      <c r="AI374" s="2"/>
      <c r="AJ374" s="2"/>
      <c r="AK374" s="2"/>
      <c r="AL374" s="2"/>
      <c r="AM374" s="2"/>
      <c r="AN374" s="2"/>
      <c r="AO374" s="2"/>
      <c r="AP374" s="2"/>
      <c r="AQ374" s="2"/>
      <c r="AR374" s="2"/>
      <c r="AS374" s="2"/>
      <c r="AT374" s="2"/>
      <c r="AU374" s="2"/>
      <c r="AV374" s="2"/>
      <c r="AW374" s="2"/>
      <c r="AX374" s="2"/>
      <c r="AY374" s="2"/>
      <c r="AZ374" s="2"/>
      <c r="BA374" s="2"/>
    </row>
    <row r="375" spans="3:53" x14ac:dyDescent="0.35">
      <c r="C375" s="1"/>
      <c r="AH375" s="2"/>
      <c r="AI375" s="2"/>
      <c r="AJ375" s="2"/>
      <c r="AK375" s="2"/>
      <c r="AL375" s="2"/>
      <c r="AM375" s="2"/>
      <c r="AN375" s="2"/>
      <c r="AO375" s="2"/>
      <c r="AP375" s="2"/>
      <c r="AQ375" s="2"/>
      <c r="AR375" s="2"/>
      <c r="AS375" s="2"/>
      <c r="AT375" s="2"/>
      <c r="AU375" s="2"/>
      <c r="AV375" s="2"/>
      <c r="AW375" s="2"/>
      <c r="AX375" s="2"/>
      <c r="AY375" s="2"/>
      <c r="AZ375" s="2"/>
      <c r="BA375" s="2"/>
    </row>
    <row r="376" spans="3:53" x14ac:dyDescent="0.35">
      <c r="C376" s="1"/>
      <c r="AH376" s="2"/>
      <c r="AI376" s="2"/>
      <c r="AJ376" s="2"/>
      <c r="AK376" s="2"/>
      <c r="AL376" s="2"/>
      <c r="AM376" s="2"/>
      <c r="AN376" s="2"/>
      <c r="AO376" s="2"/>
      <c r="AP376" s="2"/>
      <c r="AQ376" s="2"/>
      <c r="AR376" s="2"/>
      <c r="AS376" s="2"/>
      <c r="AT376" s="2"/>
      <c r="AU376" s="2"/>
      <c r="AV376" s="2"/>
      <c r="AW376" s="2"/>
      <c r="AX376" s="2"/>
      <c r="AY376" s="2"/>
      <c r="AZ376" s="2"/>
      <c r="BA376" s="2"/>
    </row>
    <row r="377" spans="3:53" x14ac:dyDescent="0.35">
      <c r="C377" s="1"/>
      <c r="AH377" s="2"/>
      <c r="AI377" s="2"/>
      <c r="AJ377" s="2"/>
      <c r="AK377" s="2"/>
      <c r="AL377" s="2"/>
      <c r="AM377" s="2"/>
      <c r="AN377" s="2"/>
      <c r="AO377" s="2"/>
      <c r="AP377" s="2"/>
      <c r="AQ377" s="2"/>
      <c r="AR377" s="2"/>
      <c r="AS377" s="2"/>
      <c r="AT377" s="2"/>
      <c r="AU377" s="2"/>
      <c r="AV377" s="2"/>
      <c r="AW377" s="2"/>
      <c r="AX377" s="2"/>
      <c r="AY377" s="2"/>
      <c r="AZ377" s="2"/>
      <c r="BA377" s="2"/>
    </row>
    <row r="378" spans="3:53" x14ac:dyDescent="0.35">
      <c r="C378" s="1"/>
      <c r="AH378" s="2"/>
      <c r="AI378" s="2"/>
      <c r="AJ378" s="2"/>
      <c r="AK378" s="2"/>
      <c r="AL378" s="2"/>
      <c r="AM378" s="2"/>
      <c r="AN378" s="2"/>
      <c r="AO378" s="2"/>
      <c r="AP378" s="2"/>
      <c r="AQ378" s="2"/>
      <c r="AR378" s="2"/>
      <c r="AS378" s="2"/>
      <c r="AT378" s="2"/>
      <c r="AU378" s="2"/>
      <c r="AV378" s="2"/>
      <c r="AW378" s="2"/>
      <c r="AX378" s="2"/>
      <c r="AY378" s="2"/>
      <c r="AZ378" s="2"/>
      <c r="BA378" s="2"/>
    </row>
    <row r="379" spans="3:53" x14ac:dyDescent="0.35">
      <c r="C379" s="1"/>
      <c r="AH379" s="2"/>
      <c r="AI379" s="2"/>
      <c r="AJ379" s="2"/>
      <c r="AK379" s="2"/>
      <c r="AL379" s="2"/>
      <c r="AM379" s="2"/>
      <c r="AN379" s="2"/>
      <c r="AO379" s="2"/>
      <c r="AP379" s="2"/>
      <c r="AQ379" s="2"/>
      <c r="AR379" s="2"/>
      <c r="AS379" s="2"/>
      <c r="AT379" s="2"/>
      <c r="AU379" s="2"/>
      <c r="AV379" s="2"/>
      <c r="AW379" s="2"/>
      <c r="AX379" s="2"/>
      <c r="AY379" s="2"/>
      <c r="AZ379" s="2"/>
      <c r="BA379" s="2"/>
    </row>
    <row r="380" spans="3:53" x14ac:dyDescent="0.35">
      <c r="C380" s="1"/>
      <c r="AH380" s="2"/>
      <c r="AI380" s="2"/>
      <c r="AJ380" s="2"/>
      <c r="AK380" s="2"/>
      <c r="AL380" s="2"/>
      <c r="AM380" s="2"/>
      <c r="AN380" s="2"/>
      <c r="AO380" s="2"/>
      <c r="AP380" s="2"/>
      <c r="AQ380" s="2"/>
      <c r="AR380" s="2"/>
      <c r="AS380" s="2"/>
      <c r="AT380" s="2"/>
      <c r="AU380" s="2"/>
      <c r="AV380" s="2"/>
      <c r="AW380" s="2"/>
      <c r="AX380" s="2"/>
      <c r="AY380" s="2"/>
      <c r="AZ380" s="2"/>
      <c r="BA380" s="2"/>
    </row>
    <row r="381" spans="3:53" x14ac:dyDescent="0.35">
      <c r="C381" s="1"/>
      <c r="AH381" s="2"/>
      <c r="AI381" s="2"/>
      <c r="AJ381" s="2"/>
      <c r="AK381" s="2"/>
      <c r="AL381" s="2"/>
      <c r="AM381" s="2"/>
      <c r="AN381" s="2"/>
      <c r="AO381" s="2"/>
      <c r="AP381" s="2"/>
      <c r="AQ381" s="2"/>
      <c r="AR381" s="2"/>
      <c r="AS381" s="2"/>
      <c r="AT381" s="2"/>
      <c r="AU381" s="2"/>
      <c r="AV381" s="2"/>
      <c r="AW381" s="2"/>
      <c r="AX381" s="2"/>
      <c r="AY381" s="2"/>
      <c r="AZ381" s="2"/>
      <c r="BA381" s="2"/>
    </row>
    <row r="382" spans="3:53" x14ac:dyDescent="0.35">
      <c r="C382" s="1"/>
      <c r="AH382" s="2"/>
      <c r="AI382" s="2"/>
      <c r="AJ382" s="2"/>
      <c r="AK382" s="2"/>
      <c r="AL382" s="2"/>
      <c r="AM382" s="2"/>
      <c r="AN382" s="2"/>
      <c r="AO382" s="2"/>
      <c r="AP382" s="2"/>
      <c r="AQ382" s="2"/>
      <c r="AR382" s="2"/>
      <c r="AS382" s="2"/>
      <c r="AT382" s="2"/>
      <c r="AU382" s="2"/>
      <c r="AV382" s="2"/>
      <c r="AW382" s="2"/>
      <c r="AX382" s="2"/>
      <c r="AY382" s="2"/>
      <c r="AZ382" s="2"/>
      <c r="BA382" s="2"/>
    </row>
    <row r="383" spans="3:53" x14ac:dyDescent="0.35">
      <c r="C383" s="1"/>
      <c r="AH383" s="2"/>
      <c r="AI383" s="2"/>
      <c r="AJ383" s="2"/>
      <c r="AK383" s="2"/>
      <c r="AL383" s="2"/>
      <c r="AM383" s="2"/>
      <c r="AN383" s="2"/>
      <c r="AO383" s="2"/>
      <c r="AP383" s="2"/>
      <c r="AQ383" s="2"/>
      <c r="AR383" s="2"/>
      <c r="AS383" s="2"/>
      <c r="AT383" s="2"/>
      <c r="AU383" s="2"/>
      <c r="AV383" s="2"/>
      <c r="AW383" s="2"/>
      <c r="AX383" s="2"/>
      <c r="AY383" s="2"/>
      <c r="AZ383" s="2"/>
      <c r="BA383" s="2"/>
    </row>
    <row r="384" spans="3:53" x14ac:dyDescent="0.35">
      <c r="C384" s="1"/>
      <c r="AH384" s="2"/>
      <c r="AI384" s="2"/>
      <c r="AJ384" s="2"/>
      <c r="AK384" s="2"/>
      <c r="AL384" s="2"/>
      <c r="AM384" s="2"/>
      <c r="AN384" s="2"/>
      <c r="AO384" s="2"/>
      <c r="AP384" s="2"/>
      <c r="AQ384" s="2"/>
      <c r="AR384" s="2"/>
      <c r="AS384" s="2"/>
      <c r="AT384" s="2"/>
      <c r="AU384" s="2"/>
      <c r="AV384" s="2"/>
      <c r="AW384" s="2"/>
      <c r="AX384" s="2"/>
      <c r="AY384" s="2"/>
      <c r="AZ384" s="2"/>
      <c r="BA384" s="2"/>
    </row>
    <row r="385" spans="3:53" x14ac:dyDescent="0.35">
      <c r="C385" s="1"/>
      <c r="AH385" s="2"/>
      <c r="AI385" s="2"/>
      <c r="AJ385" s="2"/>
      <c r="AK385" s="2"/>
      <c r="AL385" s="2"/>
      <c r="AM385" s="2"/>
      <c r="AN385" s="2"/>
      <c r="AO385" s="2"/>
      <c r="AP385" s="2"/>
      <c r="AQ385" s="2"/>
      <c r="AR385" s="2"/>
      <c r="AS385" s="2"/>
      <c r="AT385" s="2"/>
      <c r="AU385" s="2"/>
      <c r="AV385" s="2"/>
      <c r="AW385" s="2"/>
      <c r="AX385" s="2"/>
      <c r="AY385" s="2"/>
      <c r="AZ385" s="2"/>
      <c r="BA385" s="2"/>
    </row>
    <row r="386" spans="3:53" x14ac:dyDescent="0.35">
      <c r="C386" s="1"/>
      <c r="AH386" s="2"/>
      <c r="AI386" s="2"/>
      <c r="AJ386" s="2"/>
      <c r="AK386" s="2"/>
      <c r="AL386" s="2"/>
      <c r="AM386" s="2"/>
      <c r="AN386" s="2"/>
      <c r="AO386" s="2"/>
      <c r="AP386" s="2"/>
      <c r="AQ386" s="2"/>
      <c r="AR386" s="2"/>
      <c r="AS386" s="2"/>
      <c r="AT386" s="2"/>
      <c r="AU386" s="2"/>
      <c r="AV386" s="2"/>
      <c r="AW386" s="2"/>
      <c r="AX386" s="2"/>
      <c r="AY386" s="2"/>
      <c r="AZ386" s="2"/>
      <c r="BA386" s="2"/>
    </row>
    <row r="387" spans="3:53" x14ac:dyDescent="0.35">
      <c r="C387" s="1"/>
      <c r="AH387" s="2"/>
      <c r="AI387" s="2"/>
      <c r="AJ387" s="2"/>
      <c r="AK387" s="2"/>
      <c r="AL387" s="2"/>
      <c r="AM387" s="2"/>
      <c r="AN387" s="2"/>
      <c r="AO387" s="2"/>
      <c r="AP387" s="2"/>
      <c r="AQ387" s="2"/>
      <c r="AR387" s="2"/>
      <c r="AS387" s="2"/>
      <c r="AT387" s="2"/>
      <c r="AU387" s="2"/>
      <c r="AV387" s="2"/>
      <c r="AW387" s="2"/>
      <c r="AX387" s="2"/>
      <c r="AY387" s="2"/>
      <c r="AZ387" s="2"/>
      <c r="BA387" s="2"/>
    </row>
    <row r="388" spans="3:53" x14ac:dyDescent="0.35">
      <c r="C388" s="1"/>
      <c r="AH388" s="2"/>
      <c r="AI388" s="2"/>
      <c r="AJ388" s="2"/>
      <c r="AK388" s="2"/>
      <c r="AL388" s="2"/>
      <c r="AM388" s="2"/>
      <c r="AN388" s="2"/>
      <c r="AO388" s="2"/>
      <c r="AP388" s="2"/>
      <c r="AQ388" s="2"/>
      <c r="AR388" s="2"/>
      <c r="AS388" s="2"/>
      <c r="AT388" s="2"/>
      <c r="AU388" s="2"/>
      <c r="AV388" s="2"/>
      <c r="AW388" s="2"/>
      <c r="AX388" s="2"/>
      <c r="AY388" s="2"/>
      <c r="AZ388" s="2"/>
      <c r="BA388" s="2"/>
    </row>
    <row r="389" spans="3:53" x14ac:dyDescent="0.35">
      <c r="C389" s="1"/>
      <c r="AH389" s="2"/>
      <c r="AI389" s="2"/>
      <c r="AJ389" s="2"/>
      <c r="AK389" s="2"/>
      <c r="AL389" s="2"/>
      <c r="AM389" s="2"/>
      <c r="AN389" s="2"/>
      <c r="AO389" s="2"/>
      <c r="AP389" s="2"/>
      <c r="AQ389" s="2"/>
      <c r="AR389" s="2"/>
      <c r="AS389" s="2"/>
      <c r="AT389" s="2"/>
      <c r="AU389" s="2"/>
      <c r="AV389" s="2"/>
      <c r="AW389" s="2"/>
      <c r="AX389" s="2"/>
      <c r="AY389" s="2"/>
      <c r="AZ389" s="2"/>
      <c r="BA389" s="2"/>
    </row>
    <row r="390" spans="3:53" x14ac:dyDescent="0.35">
      <c r="C390" s="1"/>
      <c r="AH390" s="2"/>
      <c r="AI390" s="2"/>
      <c r="AJ390" s="2"/>
      <c r="AK390" s="2"/>
      <c r="AL390" s="2"/>
      <c r="AM390" s="2"/>
      <c r="AN390" s="2"/>
      <c r="AO390" s="2"/>
      <c r="AP390" s="2"/>
      <c r="AQ390" s="2"/>
      <c r="AR390" s="2"/>
      <c r="AS390" s="2"/>
      <c r="AT390" s="2"/>
      <c r="AU390" s="2"/>
      <c r="AV390" s="2"/>
      <c r="AW390" s="2"/>
      <c r="AX390" s="2"/>
      <c r="AY390" s="2"/>
      <c r="AZ390" s="2"/>
      <c r="BA390" s="2"/>
    </row>
    <row r="391" spans="3:53" x14ac:dyDescent="0.35">
      <c r="C391" s="1"/>
      <c r="AH391" s="2"/>
      <c r="AI391" s="2"/>
      <c r="AJ391" s="2"/>
      <c r="AK391" s="2"/>
      <c r="AL391" s="2"/>
      <c r="AM391" s="2"/>
      <c r="AN391" s="2"/>
      <c r="AO391" s="2"/>
      <c r="AP391" s="2"/>
      <c r="AQ391" s="2"/>
      <c r="AR391" s="2"/>
      <c r="AS391" s="2"/>
      <c r="AT391" s="2"/>
      <c r="AU391" s="2"/>
      <c r="AV391" s="2"/>
      <c r="AW391" s="2"/>
      <c r="AX391" s="2"/>
      <c r="AY391" s="2"/>
      <c r="AZ391" s="2"/>
      <c r="BA391" s="2"/>
    </row>
    <row r="392" spans="3:53" x14ac:dyDescent="0.35">
      <c r="C392" s="1"/>
      <c r="AH392" s="2"/>
      <c r="AI392" s="2"/>
      <c r="AJ392" s="2"/>
      <c r="AK392" s="2"/>
      <c r="AL392" s="2"/>
      <c r="AM392" s="2"/>
      <c r="AN392" s="2"/>
      <c r="AO392" s="2"/>
      <c r="AP392" s="2"/>
      <c r="AQ392" s="2"/>
      <c r="AR392" s="2"/>
      <c r="AS392" s="2"/>
      <c r="AT392" s="2"/>
      <c r="AU392" s="2"/>
      <c r="AV392" s="2"/>
      <c r="AW392" s="2"/>
      <c r="AX392" s="2"/>
      <c r="AY392" s="2"/>
      <c r="AZ392" s="2"/>
      <c r="BA392" s="2"/>
    </row>
    <row r="393" spans="3:53" x14ac:dyDescent="0.35">
      <c r="C393" s="1"/>
      <c r="AH393" s="2"/>
      <c r="AI393" s="2"/>
      <c r="AJ393" s="2"/>
      <c r="AK393" s="2"/>
      <c r="AL393" s="2"/>
      <c r="AM393" s="2"/>
      <c r="AN393" s="2"/>
      <c r="AO393" s="2"/>
      <c r="AP393" s="2"/>
      <c r="AQ393" s="2"/>
      <c r="AR393" s="2"/>
      <c r="AS393" s="2"/>
      <c r="AT393" s="2"/>
      <c r="AU393" s="2"/>
      <c r="AV393" s="2"/>
      <c r="AW393" s="2"/>
      <c r="AX393" s="2"/>
      <c r="AY393" s="2"/>
      <c r="AZ393" s="2"/>
      <c r="BA393" s="2"/>
    </row>
    <row r="394" spans="3:53" x14ac:dyDescent="0.35">
      <c r="C394" s="1"/>
      <c r="AH394" s="2"/>
      <c r="AI394" s="2"/>
      <c r="AJ394" s="2"/>
      <c r="AK394" s="2"/>
      <c r="AL394" s="2"/>
      <c r="AM394" s="2"/>
      <c r="AN394" s="2"/>
      <c r="AO394" s="2"/>
      <c r="AP394" s="2"/>
      <c r="AQ394" s="2"/>
      <c r="AR394" s="2"/>
      <c r="AS394" s="2"/>
      <c r="AT394" s="2"/>
      <c r="AU394" s="2"/>
      <c r="AV394" s="2"/>
      <c r="AW394" s="2"/>
      <c r="AX394" s="2"/>
      <c r="AY394" s="2"/>
      <c r="AZ394" s="2"/>
      <c r="BA394" s="2"/>
    </row>
    <row r="395" spans="3:53" x14ac:dyDescent="0.35">
      <c r="C395" s="1"/>
      <c r="AH395" s="2"/>
      <c r="AI395" s="2"/>
      <c r="AJ395" s="2"/>
      <c r="AK395" s="2"/>
      <c r="AL395" s="2"/>
      <c r="AM395" s="2"/>
      <c r="AN395" s="2"/>
      <c r="AO395" s="2"/>
      <c r="AP395" s="2"/>
      <c r="AQ395" s="2"/>
      <c r="AR395" s="2"/>
      <c r="AS395" s="2"/>
      <c r="AT395" s="2"/>
      <c r="AU395" s="2"/>
      <c r="AV395" s="2"/>
      <c r="AW395" s="2"/>
      <c r="AX395" s="2"/>
      <c r="AY395" s="2"/>
      <c r="AZ395" s="2"/>
      <c r="BA395" s="2"/>
    </row>
    <row r="396" spans="3:53" x14ac:dyDescent="0.35">
      <c r="C396" s="1"/>
      <c r="AH396" s="2"/>
      <c r="AI396" s="2"/>
      <c r="AJ396" s="2"/>
      <c r="AK396" s="2"/>
      <c r="AL396" s="2"/>
      <c r="AM396" s="2"/>
      <c r="AN396" s="2"/>
      <c r="AO396" s="2"/>
      <c r="AP396" s="2"/>
      <c r="AQ396" s="2"/>
      <c r="AR396" s="2"/>
      <c r="AS396" s="2"/>
      <c r="AT396" s="2"/>
      <c r="AU396" s="2"/>
      <c r="AV396" s="2"/>
      <c r="AW396" s="2"/>
      <c r="AX396" s="2"/>
      <c r="AY396" s="2"/>
      <c r="AZ396" s="2"/>
      <c r="BA396" s="2"/>
    </row>
    <row r="397" spans="3:53" x14ac:dyDescent="0.35">
      <c r="C397" s="1"/>
      <c r="AH397" s="2"/>
      <c r="AI397" s="2"/>
      <c r="AJ397" s="2"/>
      <c r="AK397" s="2"/>
      <c r="AL397" s="2"/>
      <c r="AM397" s="2"/>
      <c r="AN397" s="2"/>
      <c r="AO397" s="2"/>
      <c r="AP397" s="2"/>
      <c r="AQ397" s="2"/>
      <c r="AR397" s="2"/>
      <c r="AS397" s="2"/>
      <c r="AT397" s="2"/>
      <c r="AU397" s="2"/>
      <c r="AV397" s="2"/>
      <c r="AW397" s="2"/>
      <c r="AX397" s="2"/>
      <c r="AY397" s="2"/>
      <c r="AZ397" s="2"/>
      <c r="BA397" s="2"/>
    </row>
    <row r="398" spans="3:53" x14ac:dyDescent="0.35">
      <c r="C398" s="1"/>
      <c r="AH398" s="2"/>
      <c r="AI398" s="2"/>
      <c r="AJ398" s="2"/>
      <c r="AK398" s="2"/>
      <c r="AL398" s="2"/>
      <c r="AM398" s="2"/>
      <c r="AN398" s="2"/>
      <c r="AO398" s="2"/>
      <c r="AP398" s="2"/>
      <c r="AQ398" s="2"/>
      <c r="AR398" s="2"/>
      <c r="AS398" s="2"/>
      <c r="AT398" s="2"/>
      <c r="AU398" s="2"/>
      <c r="AV398" s="2"/>
      <c r="AW398" s="2"/>
      <c r="AX398" s="2"/>
      <c r="AY398" s="2"/>
      <c r="AZ398" s="2"/>
      <c r="BA398" s="2"/>
    </row>
    <row r="399" spans="3:53" x14ac:dyDescent="0.35">
      <c r="C399" s="1"/>
      <c r="AH399" s="2"/>
      <c r="AI399" s="2"/>
      <c r="AJ399" s="2"/>
      <c r="AK399" s="2"/>
      <c r="AL399" s="2"/>
      <c r="AM399" s="2"/>
      <c r="AN399" s="2"/>
      <c r="AO399" s="2"/>
      <c r="AP399" s="2"/>
      <c r="AQ399" s="2"/>
      <c r="AR399" s="2"/>
      <c r="AS399" s="2"/>
      <c r="AT399" s="2"/>
      <c r="AU399" s="2"/>
      <c r="AV399" s="2"/>
      <c r="AW399" s="2"/>
      <c r="AX399" s="2"/>
      <c r="AY399" s="2"/>
      <c r="AZ399" s="2"/>
      <c r="BA399" s="2"/>
    </row>
    <row r="400" spans="3:53" x14ac:dyDescent="0.35">
      <c r="C400" s="1"/>
      <c r="AH400" s="2"/>
      <c r="AI400" s="2"/>
      <c r="AJ400" s="2"/>
      <c r="AK400" s="2"/>
      <c r="AL400" s="2"/>
      <c r="AM400" s="2"/>
      <c r="AN400" s="2"/>
      <c r="AO400" s="2"/>
      <c r="AP400" s="2"/>
      <c r="AQ400" s="2"/>
      <c r="AR400" s="2"/>
      <c r="AS400" s="2"/>
      <c r="AT400" s="2"/>
      <c r="AU400" s="2"/>
      <c r="AV400" s="2"/>
      <c r="AW400" s="2"/>
      <c r="AX400" s="2"/>
      <c r="AY400" s="2"/>
      <c r="AZ400" s="2"/>
      <c r="BA400" s="2"/>
    </row>
    <row r="401" spans="3:53" x14ac:dyDescent="0.35">
      <c r="C401" s="1"/>
      <c r="AH401" s="2"/>
      <c r="AI401" s="2"/>
      <c r="AJ401" s="2"/>
      <c r="AK401" s="2"/>
      <c r="AL401" s="2"/>
      <c r="AM401" s="2"/>
      <c r="AN401" s="2"/>
      <c r="AO401" s="2"/>
      <c r="AP401" s="2"/>
      <c r="AQ401" s="2"/>
      <c r="AR401" s="2"/>
      <c r="AS401" s="2"/>
      <c r="AT401" s="2"/>
      <c r="AU401" s="2"/>
      <c r="AV401" s="2"/>
      <c r="AW401" s="2"/>
      <c r="AX401" s="2"/>
      <c r="AY401" s="2"/>
      <c r="AZ401" s="2"/>
      <c r="BA401" s="2"/>
    </row>
    <row r="402" spans="3:53" x14ac:dyDescent="0.35">
      <c r="C402" s="1"/>
      <c r="AH402" s="2"/>
      <c r="AI402" s="2"/>
      <c r="AJ402" s="2"/>
      <c r="AK402" s="2"/>
      <c r="AL402" s="2"/>
      <c r="AM402" s="2"/>
      <c r="AN402" s="2"/>
      <c r="AO402" s="2"/>
      <c r="AP402" s="2"/>
      <c r="AQ402" s="2"/>
      <c r="AR402" s="2"/>
      <c r="AS402" s="2"/>
      <c r="AT402" s="2"/>
      <c r="AU402" s="2"/>
      <c r="AV402" s="2"/>
      <c r="AW402" s="2"/>
      <c r="AX402" s="2"/>
      <c r="AY402" s="2"/>
      <c r="AZ402" s="2"/>
      <c r="BA402" s="2"/>
    </row>
    <row r="403" spans="3:53" x14ac:dyDescent="0.35">
      <c r="C403" s="1"/>
      <c r="AH403" s="2"/>
      <c r="AI403" s="2"/>
      <c r="AJ403" s="2"/>
      <c r="AK403" s="2"/>
      <c r="AL403" s="2"/>
      <c r="AM403" s="2"/>
      <c r="AN403" s="2"/>
      <c r="AO403" s="2"/>
      <c r="AP403" s="2"/>
      <c r="AQ403" s="2"/>
      <c r="AR403" s="2"/>
      <c r="AS403" s="2"/>
      <c r="AT403" s="2"/>
      <c r="AU403" s="2"/>
      <c r="AV403" s="2"/>
      <c r="AW403" s="2"/>
      <c r="AX403" s="2"/>
      <c r="AY403" s="2"/>
      <c r="AZ403" s="2"/>
      <c r="BA403" s="2"/>
    </row>
    <row r="404" spans="3:53" x14ac:dyDescent="0.35">
      <c r="C404" s="1"/>
      <c r="AH404" s="2"/>
      <c r="AI404" s="2"/>
      <c r="AJ404" s="2"/>
      <c r="AK404" s="2"/>
      <c r="AL404" s="2"/>
      <c r="AM404" s="2"/>
      <c r="AN404" s="2"/>
      <c r="AO404" s="2"/>
      <c r="AP404" s="2"/>
      <c r="AQ404" s="2"/>
      <c r="AR404" s="2"/>
      <c r="AS404" s="2"/>
      <c r="AT404" s="2"/>
      <c r="AU404" s="2"/>
      <c r="AV404" s="2"/>
      <c r="AW404" s="2"/>
      <c r="AX404" s="2"/>
      <c r="AY404" s="2"/>
      <c r="AZ404" s="2"/>
      <c r="BA404" s="2"/>
    </row>
    <row r="405" spans="3:53" x14ac:dyDescent="0.35">
      <c r="C405" s="1"/>
      <c r="AH405" s="2"/>
      <c r="AI405" s="2"/>
      <c r="AJ405" s="2"/>
      <c r="AK405" s="2"/>
      <c r="AL405" s="2"/>
      <c r="AM405" s="2"/>
      <c r="AN405" s="2"/>
      <c r="AO405" s="2"/>
      <c r="AP405" s="2"/>
      <c r="AQ405" s="2"/>
      <c r="AR405" s="2"/>
      <c r="AS405" s="2"/>
      <c r="AT405" s="2"/>
      <c r="AU405" s="2"/>
      <c r="AV405" s="2"/>
      <c r="AW405" s="2"/>
      <c r="AX405" s="2"/>
      <c r="AY405" s="2"/>
      <c r="AZ405" s="2"/>
      <c r="BA405" s="2"/>
    </row>
    <row r="406" spans="3:53" x14ac:dyDescent="0.35">
      <c r="C406" s="1"/>
      <c r="AH406" s="2"/>
      <c r="AI406" s="2"/>
      <c r="AJ406" s="2"/>
      <c r="AK406" s="2"/>
      <c r="AL406" s="2"/>
      <c r="AM406" s="2"/>
      <c r="AN406" s="2"/>
      <c r="AO406" s="2"/>
      <c r="AP406" s="2"/>
      <c r="AQ406" s="2"/>
      <c r="AR406" s="2"/>
      <c r="AS406" s="2"/>
      <c r="AT406" s="2"/>
      <c r="AU406" s="2"/>
      <c r="AV406" s="2"/>
      <c r="AW406" s="2"/>
      <c r="AX406" s="2"/>
      <c r="AY406" s="2"/>
      <c r="AZ406" s="2"/>
      <c r="BA406" s="2"/>
    </row>
    <row r="407" spans="3:53" x14ac:dyDescent="0.35">
      <c r="C407" s="1"/>
      <c r="AH407" s="2"/>
      <c r="AI407" s="2"/>
      <c r="AJ407" s="2"/>
      <c r="AK407" s="2"/>
      <c r="AL407" s="2"/>
      <c r="AM407" s="2"/>
      <c r="AN407" s="2"/>
      <c r="AO407" s="2"/>
      <c r="AP407" s="2"/>
      <c r="AQ407" s="2"/>
      <c r="AR407" s="2"/>
      <c r="AS407" s="2"/>
      <c r="AT407" s="2"/>
      <c r="AU407" s="2"/>
      <c r="AV407" s="2"/>
      <c r="AW407" s="2"/>
      <c r="AX407" s="2"/>
      <c r="AY407" s="2"/>
      <c r="AZ407" s="2"/>
      <c r="BA407" s="2"/>
    </row>
    <row r="408" spans="3:53" x14ac:dyDescent="0.35">
      <c r="C408" s="1"/>
      <c r="AH408" s="2"/>
      <c r="AI408" s="2"/>
      <c r="AJ408" s="2"/>
      <c r="AK408" s="2"/>
      <c r="AL408" s="2"/>
      <c r="AM408" s="2"/>
      <c r="AN408" s="2"/>
      <c r="AO408" s="2"/>
      <c r="AP408" s="2"/>
      <c r="AQ408" s="2"/>
      <c r="AR408" s="2"/>
      <c r="AS408" s="2"/>
      <c r="AT408" s="2"/>
      <c r="AU408" s="2"/>
      <c r="AV408" s="2"/>
      <c r="AW408" s="2"/>
      <c r="AX408" s="2"/>
      <c r="AY408" s="2"/>
      <c r="AZ408" s="2"/>
      <c r="BA408" s="2"/>
    </row>
    <row r="409" spans="3:53" x14ac:dyDescent="0.35">
      <c r="C409" s="1"/>
      <c r="AH409" s="2"/>
      <c r="AI409" s="2"/>
      <c r="AJ409" s="2"/>
      <c r="AK409" s="2"/>
      <c r="AL409" s="2"/>
      <c r="AM409" s="2"/>
      <c r="AN409" s="2"/>
      <c r="AO409" s="2"/>
      <c r="AP409" s="2"/>
      <c r="AQ409" s="2"/>
      <c r="AR409" s="2"/>
      <c r="AS409" s="2"/>
      <c r="AT409" s="2"/>
      <c r="AU409" s="2"/>
      <c r="AV409" s="2"/>
      <c r="AW409" s="2"/>
      <c r="AX409" s="2"/>
      <c r="AY409" s="2"/>
      <c r="AZ409" s="2"/>
      <c r="BA409" s="2"/>
    </row>
    <row r="410" spans="3:53" x14ac:dyDescent="0.35">
      <c r="C410" s="1"/>
      <c r="AH410" s="2"/>
      <c r="AI410" s="2"/>
      <c r="AJ410" s="2"/>
      <c r="AK410" s="2"/>
      <c r="AL410" s="2"/>
      <c r="AM410" s="2"/>
      <c r="AN410" s="2"/>
      <c r="AO410" s="2"/>
      <c r="AP410" s="2"/>
      <c r="AQ410" s="2"/>
      <c r="AR410" s="2"/>
      <c r="AS410" s="2"/>
      <c r="AT410" s="2"/>
      <c r="AU410" s="2"/>
      <c r="AV410" s="2"/>
      <c r="AW410" s="2"/>
      <c r="AX410" s="2"/>
      <c r="AY410" s="2"/>
      <c r="AZ410" s="2"/>
      <c r="BA410" s="2"/>
    </row>
    <row r="411" spans="3:53" x14ac:dyDescent="0.35">
      <c r="C411" s="1"/>
      <c r="AH411" s="2"/>
      <c r="AI411" s="2"/>
      <c r="AJ411" s="2"/>
      <c r="AK411" s="2"/>
      <c r="AL411" s="2"/>
      <c r="AM411" s="2"/>
      <c r="AN411" s="2"/>
      <c r="AO411" s="2"/>
      <c r="AP411" s="2"/>
      <c r="AQ411" s="2"/>
      <c r="AR411" s="2"/>
      <c r="AS411" s="2"/>
      <c r="AT411" s="2"/>
      <c r="AU411" s="2"/>
      <c r="AV411" s="2"/>
      <c r="AW411" s="2"/>
      <c r="AX411" s="2"/>
      <c r="AY411" s="2"/>
      <c r="AZ411" s="2"/>
      <c r="BA411" s="2"/>
    </row>
    <row r="412" spans="3:53" x14ac:dyDescent="0.35">
      <c r="C412" s="1"/>
      <c r="AH412" s="2"/>
      <c r="AI412" s="2"/>
      <c r="AJ412" s="2"/>
      <c r="AK412" s="2"/>
      <c r="AL412" s="2"/>
      <c r="AM412" s="2"/>
      <c r="AN412" s="2"/>
      <c r="AO412" s="2"/>
      <c r="AP412" s="2"/>
      <c r="AQ412" s="2"/>
      <c r="AR412" s="2"/>
      <c r="AS412" s="2"/>
      <c r="AT412" s="2"/>
      <c r="AU412" s="2"/>
      <c r="AV412" s="2"/>
      <c r="AW412" s="2"/>
      <c r="AX412" s="2"/>
      <c r="AY412" s="2"/>
      <c r="AZ412" s="2"/>
      <c r="BA412" s="2"/>
    </row>
    <row r="413" spans="3:53" x14ac:dyDescent="0.35">
      <c r="C413" s="1"/>
      <c r="AH413" s="2"/>
      <c r="AI413" s="2"/>
      <c r="AJ413" s="2"/>
      <c r="AK413" s="2"/>
      <c r="AL413" s="2"/>
      <c r="AM413" s="2"/>
      <c r="AN413" s="2"/>
      <c r="AO413" s="2"/>
      <c r="AP413" s="2"/>
      <c r="AQ413" s="2"/>
      <c r="AR413" s="2"/>
      <c r="AS413" s="2"/>
      <c r="AT413" s="2"/>
      <c r="AU413" s="2"/>
      <c r="AV413" s="2"/>
      <c r="AW413" s="2"/>
      <c r="AX413" s="2"/>
      <c r="AY413" s="2"/>
      <c r="AZ413" s="2"/>
      <c r="BA413" s="2"/>
    </row>
    <row r="414" spans="3:53" x14ac:dyDescent="0.35">
      <c r="C414" s="1"/>
      <c r="AH414" s="2"/>
      <c r="AI414" s="2"/>
      <c r="AJ414" s="2"/>
      <c r="AK414" s="2"/>
      <c r="AL414" s="2"/>
      <c r="AM414" s="2"/>
      <c r="AN414" s="2"/>
      <c r="AO414" s="2"/>
      <c r="AP414" s="2"/>
      <c r="AQ414" s="2"/>
      <c r="AR414" s="2"/>
      <c r="AS414" s="2"/>
      <c r="AT414" s="2"/>
      <c r="AU414" s="2"/>
      <c r="AV414" s="2"/>
      <c r="AW414" s="2"/>
      <c r="AX414" s="2"/>
      <c r="AY414" s="2"/>
      <c r="AZ414" s="2"/>
      <c r="BA414" s="2"/>
    </row>
    <row r="415" spans="3:53" x14ac:dyDescent="0.35">
      <c r="C415" s="1"/>
      <c r="AH415" s="2"/>
      <c r="AI415" s="2"/>
      <c r="AJ415" s="2"/>
      <c r="AK415" s="2"/>
      <c r="AL415" s="2"/>
      <c r="AM415" s="2"/>
      <c r="AN415" s="2"/>
      <c r="AO415" s="2"/>
      <c r="AP415" s="2"/>
      <c r="AQ415" s="2"/>
      <c r="AR415" s="2"/>
      <c r="AS415" s="2"/>
      <c r="AT415" s="2"/>
      <c r="AU415" s="2"/>
      <c r="AV415" s="2"/>
      <c r="AW415" s="2"/>
      <c r="AX415" s="2"/>
      <c r="AY415" s="2"/>
      <c r="AZ415" s="2"/>
      <c r="BA415" s="2"/>
    </row>
    <row r="416" spans="3:53" x14ac:dyDescent="0.35">
      <c r="C416" s="1"/>
      <c r="AH416" s="2"/>
      <c r="AI416" s="2"/>
      <c r="AJ416" s="2"/>
      <c r="AK416" s="2"/>
      <c r="AL416" s="2"/>
      <c r="AM416" s="2"/>
      <c r="AN416" s="2"/>
      <c r="AO416" s="2"/>
      <c r="AP416" s="2"/>
      <c r="AQ416" s="2"/>
      <c r="AR416" s="2"/>
      <c r="AS416" s="2"/>
      <c r="AT416" s="2"/>
      <c r="AU416" s="2"/>
      <c r="AV416" s="2"/>
      <c r="AW416" s="2"/>
      <c r="AX416" s="2"/>
      <c r="AY416" s="2"/>
      <c r="AZ416" s="2"/>
      <c r="BA416" s="2"/>
    </row>
    <row r="417" spans="3:53" x14ac:dyDescent="0.35">
      <c r="C417" s="1"/>
      <c r="AH417" s="2"/>
      <c r="AI417" s="2"/>
      <c r="AJ417" s="2"/>
      <c r="AK417" s="2"/>
      <c r="AL417" s="2"/>
      <c r="AM417" s="2"/>
      <c r="AN417" s="2"/>
      <c r="AO417" s="2"/>
      <c r="AP417" s="2"/>
      <c r="AQ417" s="2"/>
      <c r="AR417" s="2"/>
      <c r="AS417" s="2"/>
      <c r="AT417" s="2"/>
      <c r="AU417" s="2"/>
      <c r="AV417" s="2"/>
      <c r="AW417" s="2"/>
      <c r="AX417" s="2"/>
      <c r="AY417" s="2"/>
      <c r="AZ417" s="2"/>
      <c r="BA417" s="2"/>
    </row>
    <row r="418" spans="3:53" x14ac:dyDescent="0.35">
      <c r="C418" s="1"/>
      <c r="AH418" s="2"/>
      <c r="AI418" s="2"/>
      <c r="AJ418" s="2"/>
      <c r="AK418" s="2"/>
      <c r="AL418" s="2"/>
      <c r="AM418" s="2"/>
      <c r="AN418" s="2"/>
      <c r="AO418" s="2"/>
      <c r="AP418" s="2"/>
      <c r="AQ418" s="2"/>
      <c r="AR418" s="2"/>
      <c r="AS418" s="2"/>
      <c r="AT418" s="2"/>
      <c r="AU418" s="2"/>
      <c r="AV418" s="2"/>
      <c r="AW418" s="2"/>
      <c r="AX418" s="2"/>
      <c r="AY418" s="2"/>
      <c r="AZ418" s="2"/>
      <c r="BA418" s="2"/>
    </row>
    <row r="419" spans="3:53" x14ac:dyDescent="0.35">
      <c r="C419" s="1"/>
      <c r="AH419" s="2"/>
      <c r="AI419" s="2"/>
      <c r="AJ419" s="2"/>
      <c r="AK419" s="2"/>
      <c r="AL419" s="2"/>
      <c r="AM419" s="2"/>
      <c r="AN419" s="2"/>
      <c r="AO419" s="2"/>
      <c r="AP419" s="2"/>
      <c r="AQ419" s="2"/>
      <c r="AR419" s="2"/>
      <c r="AS419" s="2"/>
      <c r="AT419" s="2"/>
      <c r="AU419" s="2"/>
      <c r="AV419" s="2"/>
      <c r="AW419" s="2"/>
      <c r="AX419" s="2"/>
      <c r="AY419" s="2"/>
      <c r="AZ419" s="2"/>
      <c r="BA419" s="2"/>
    </row>
    <row r="420" spans="3:53" x14ac:dyDescent="0.35">
      <c r="C420" s="1"/>
      <c r="AH420" s="2"/>
      <c r="AI420" s="2"/>
      <c r="AJ420" s="2"/>
      <c r="AK420" s="2"/>
      <c r="AL420" s="2"/>
      <c r="AM420" s="2"/>
      <c r="AN420" s="2"/>
      <c r="AO420" s="2"/>
      <c r="AP420" s="2"/>
      <c r="AQ420" s="2"/>
      <c r="AR420" s="2"/>
      <c r="AS420" s="2"/>
      <c r="AT420" s="2"/>
      <c r="AU420" s="2"/>
      <c r="AV420" s="2"/>
      <c r="AW420" s="2"/>
      <c r="AX420" s="2"/>
      <c r="AY420" s="2"/>
      <c r="AZ420" s="2"/>
      <c r="BA420" s="2"/>
    </row>
    <row r="421" spans="3:53" x14ac:dyDescent="0.35">
      <c r="C421" s="1"/>
      <c r="AH421" s="2"/>
      <c r="AI421" s="2"/>
      <c r="AJ421" s="2"/>
      <c r="AK421" s="2"/>
      <c r="AL421" s="2"/>
      <c r="AM421" s="2"/>
      <c r="AN421" s="2"/>
      <c r="AO421" s="2"/>
      <c r="AP421" s="2"/>
      <c r="AQ421" s="2"/>
      <c r="AR421" s="2"/>
      <c r="AS421" s="2"/>
      <c r="AT421" s="2"/>
      <c r="AU421" s="2"/>
      <c r="AV421" s="2"/>
      <c r="AW421" s="2"/>
      <c r="AX421" s="2"/>
      <c r="AY421" s="2"/>
      <c r="AZ421" s="2"/>
      <c r="BA421" s="2"/>
    </row>
    <row r="422" spans="3:53" x14ac:dyDescent="0.35">
      <c r="C422" s="1"/>
      <c r="AH422" s="2"/>
      <c r="AI422" s="2"/>
      <c r="AJ422" s="2"/>
      <c r="AK422" s="2"/>
      <c r="AL422" s="2"/>
      <c r="AM422" s="2"/>
      <c r="AN422" s="2"/>
      <c r="AO422" s="2"/>
      <c r="AP422" s="2"/>
      <c r="AQ422" s="2"/>
      <c r="AR422" s="2"/>
      <c r="AS422" s="2"/>
      <c r="AT422" s="2"/>
      <c r="AU422" s="2"/>
      <c r="AV422" s="2"/>
      <c r="AW422" s="2"/>
      <c r="AX422" s="2"/>
      <c r="AY422" s="2"/>
      <c r="AZ422" s="2"/>
      <c r="BA422" s="2"/>
    </row>
    <row r="423" spans="3:53" x14ac:dyDescent="0.35">
      <c r="C423" s="1"/>
      <c r="AH423" s="2"/>
      <c r="AI423" s="2"/>
      <c r="AJ423" s="2"/>
      <c r="AK423" s="2"/>
      <c r="AL423" s="2"/>
      <c r="AM423" s="2"/>
      <c r="AN423" s="2"/>
      <c r="AO423" s="2"/>
      <c r="AP423" s="2"/>
      <c r="AQ423" s="2"/>
      <c r="AR423" s="2"/>
      <c r="AS423" s="2"/>
      <c r="AT423" s="2"/>
      <c r="AU423" s="2"/>
      <c r="AV423" s="2"/>
      <c r="AW423" s="2"/>
      <c r="AX423" s="2"/>
      <c r="AY423" s="2"/>
      <c r="AZ423" s="2"/>
      <c r="BA423" s="2"/>
    </row>
    <row r="424" spans="3:53" x14ac:dyDescent="0.35">
      <c r="C424" s="1"/>
      <c r="AH424" s="2"/>
      <c r="AI424" s="2"/>
      <c r="AJ424" s="2"/>
      <c r="AK424" s="2"/>
      <c r="AL424" s="2"/>
      <c r="AM424" s="2"/>
      <c r="AN424" s="2"/>
      <c r="AO424" s="2"/>
      <c r="AP424" s="2"/>
      <c r="AQ424" s="2"/>
      <c r="AR424" s="2"/>
      <c r="AS424" s="2"/>
      <c r="AT424" s="2"/>
      <c r="AU424" s="2"/>
      <c r="AV424" s="2"/>
      <c r="AW424" s="2"/>
      <c r="AX424" s="2"/>
      <c r="AY424" s="2"/>
      <c r="AZ424" s="2"/>
      <c r="BA424" s="2"/>
    </row>
    <row r="425" spans="3:53" x14ac:dyDescent="0.35">
      <c r="C425" s="1"/>
      <c r="AH425" s="2"/>
      <c r="AI425" s="2"/>
      <c r="AJ425" s="2"/>
      <c r="AK425" s="2"/>
      <c r="AL425" s="2"/>
      <c r="AM425" s="2"/>
      <c r="AN425" s="2"/>
      <c r="AO425" s="2"/>
      <c r="AP425" s="2"/>
      <c r="AQ425" s="2"/>
      <c r="AR425" s="2"/>
      <c r="AS425" s="2"/>
      <c r="AT425" s="2"/>
      <c r="AU425" s="2"/>
      <c r="AV425" s="2"/>
      <c r="AW425" s="2"/>
      <c r="AX425" s="2"/>
      <c r="AY425" s="2"/>
      <c r="AZ425" s="2"/>
      <c r="BA425" s="2"/>
    </row>
    <row r="426" spans="3:53" x14ac:dyDescent="0.35">
      <c r="C426" s="1"/>
      <c r="AH426" s="2"/>
      <c r="AI426" s="2"/>
      <c r="AJ426" s="2"/>
      <c r="AK426" s="2"/>
      <c r="AL426" s="2"/>
      <c r="AM426" s="2"/>
      <c r="AN426" s="2"/>
      <c r="AO426" s="2"/>
      <c r="AP426" s="2"/>
      <c r="AQ426" s="2"/>
      <c r="AR426" s="2"/>
      <c r="AS426" s="2"/>
      <c r="AT426" s="2"/>
      <c r="AU426" s="2"/>
      <c r="AV426" s="2"/>
      <c r="AW426" s="2"/>
      <c r="AX426" s="2"/>
      <c r="AY426" s="2"/>
      <c r="AZ426" s="2"/>
      <c r="BA426" s="2"/>
    </row>
    <row r="427" spans="3:53" x14ac:dyDescent="0.35">
      <c r="C427" s="1"/>
      <c r="AH427" s="2"/>
      <c r="AI427" s="2"/>
      <c r="AJ427" s="2"/>
      <c r="AK427" s="2"/>
      <c r="AL427" s="2"/>
      <c r="AM427" s="2"/>
      <c r="AN427" s="2"/>
      <c r="AO427" s="2"/>
      <c r="AP427" s="2"/>
      <c r="AQ427" s="2"/>
      <c r="AR427" s="2"/>
      <c r="AS427" s="2"/>
      <c r="AT427" s="2"/>
      <c r="AU427" s="2"/>
      <c r="AV427" s="2"/>
      <c r="AW427" s="2"/>
      <c r="AX427" s="2"/>
      <c r="AY427" s="2"/>
      <c r="AZ427" s="2"/>
      <c r="BA427" s="2"/>
    </row>
    <row r="428" spans="3:53" x14ac:dyDescent="0.35">
      <c r="C428" s="1"/>
      <c r="AH428" s="2"/>
      <c r="AI428" s="2"/>
      <c r="AJ428" s="2"/>
      <c r="AK428" s="2"/>
      <c r="AL428" s="2"/>
      <c r="AM428" s="2"/>
      <c r="AN428" s="2"/>
      <c r="AO428" s="2"/>
      <c r="AP428" s="2"/>
      <c r="AQ428" s="2"/>
      <c r="AR428" s="2"/>
      <c r="AS428" s="2"/>
      <c r="AT428" s="2"/>
      <c r="AU428" s="2"/>
      <c r="AV428" s="2"/>
      <c r="AW428" s="2"/>
      <c r="AX428" s="2"/>
      <c r="AY428" s="2"/>
      <c r="AZ428" s="2"/>
      <c r="BA428" s="2"/>
    </row>
    <row r="429" spans="3:53" x14ac:dyDescent="0.35">
      <c r="C429" s="1"/>
      <c r="AH429" s="2"/>
      <c r="AI429" s="2"/>
      <c r="AJ429" s="2"/>
      <c r="AK429" s="2"/>
      <c r="AL429" s="2"/>
      <c r="AM429" s="2"/>
      <c r="AN429" s="2"/>
      <c r="AO429" s="2"/>
      <c r="AP429" s="2"/>
      <c r="AQ429" s="2"/>
      <c r="AR429" s="2"/>
      <c r="AS429" s="2"/>
      <c r="AT429" s="2"/>
      <c r="AU429" s="2"/>
      <c r="AV429" s="2"/>
      <c r="AW429" s="2"/>
      <c r="AX429" s="2"/>
      <c r="AY429" s="2"/>
      <c r="AZ429" s="2"/>
      <c r="BA429" s="2"/>
    </row>
    <row r="430" spans="3:53" x14ac:dyDescent="0.35">
      <c r="C430" s="1"/>
      <c r="AH430" s="2"/>
      <c r="AI430" s="2"/>
      <c r="AJ430" s="2"/>
      <c r="AK430" s="2"/>
      <c r="AL430" s="2"/>
      <c r="AM430" s="2"/>
      <c r="AN430" s="2"/>
      <c r="AO430" s="2"/>
      <c r="AP430" s="2"/>
      <c r="AQ430" s="2"/>
      <c r="AR430" s="2"/>
      <c r="AS430" s="2"/>
      <c r="AT430" s="2"/>
      <c r="AU430" s="2"/>
      <c r="AV430" s="2"/>
      <c r="AW430" s="2"/>
      <c r="AX430" s="2"/>
      <c r="AY430" s="2"/>
      <c r="AZ430" s="2"/>
      <c r="BA430" s="2"/>
    </row>
    <row r="431" spans="3:53" x14ac:dyDescent="0.35">
      <c r="C431" s="1"/>
      <c r="AH431" s="2"/>
      <c r="AI431" s="2"/>
      <c r="AJ431" s="2"/>
      <c r="AK431" s="2"/>
      <c r="AL431" s="2"/>
      <c r="AM431" s="2"/>
      <c r="AN431" s="2"/>
      <c r="AO431" s="2"/>
      <c r="AP431" s="2"/>
      <c r="AQ431" s="2"/>
      <c r="AR431" s="2"/>
      <c r="AS431" s="2"/>
      <c r="AT431" s="2"/>
      <c r="AU431" s="2"/>
      <c r="AV431" s="2"/>
      <c r="AW431" s="2"/>
      <c r="AX431" s="2"/>
      <c r="AY431" s="2"/>
      <c r="AZ431" s="2"/>
      <c r="BA431" s="2"/>
    </row>
    <row r="432" spans="3:53" x14ac:dyDescent="0.35">
      <c r="C432" s="1"/>
      <c r="AH432" s="2"/>
      <c r="AI432" s="2"/>
      <c r="AJ432" s="2"/>
      <c r="AK432" s="2"/>
      <c r="AL432" s="2"/>
      <c r="AM432" s="2"/>
      <c r="AN432" s="2"/>
      <c r="AO432" s="2"/>
      <c r="AP432" s="2"/>
      <c r="AQ432" s="2"/>
      <c r="AR432" s="2"/>
      <c r="AS432" s="2"/>
      <c r="AT432" s="2"/>
      <c r="AU432" s="2"/>
      <c r="AV432" s="2"/>
      <c r="AW432" s="2"/>
      <c r="AX432" s="2"/>
      <c r="AY432" s="2"/>
      <c r="AZ432" s="2"/>
      <c r="BA432" s="2"/>
    </row>
    <row r="433" spans="3:53" x14ac:dyDescent="0.35">
      <c r="C433" s="1"/>
      <c r="AH433" s="2"/>
      <c r="AI433" s="2"/>
      <c r="AJ433" s="2"/>
      <c r="AK433" s="2"/>
      <c r="AL433" s="2"/>
      <c r="AM433" s="2"/>
      <c r="AN433" s="2"/>
      <c r="AO433" s="2"/>
      <c r="AP433" s="2"/>
      <c r="AQ433" s="2"/>
      <c r="AR433" s="2"/>
      <c r="AS433" s="2"/>
      <c r="AT433" s="2"/>
      <c r="AU433" s="2"/>
      <c r="AV433" s="2"/>
      <c r="AW433" s="2"/>
      <c r="AX433" s="2"/>
      <c r="AY433" s="2"/>
      <c r="AZ433" s="2"/>
      <c r="BA433" s="2"/>
    </row>
    <row r="434" spans="3:53" x14ac:dyDescent="0.35">
      <c r="C434" s="1"/>
      <c r="AH434" s="2"/>
      <c r="AI434" s="2"/>
      <c r="AJ434" s="2"/>
      <c r="AK434" s="2"/>
      <c r="AL434" s="2"/>
      <c r="AM434" s="2"/>
      <c r="AN434" s="2"/>
      <c r="AO434" s="2"/>
      <c r="AP434" s="2"/>
      <c r="AQ434" s="2"/>
      <c r="AR434" s="2"/>
      <c r="AS434" s="2"/>
      <c r="AT434" s="2"/>
      <c r="AU434" s="2"/>
      <c r="AV434" s="2"/>
      <c r="AW434" s="2"/>
      <c r="AX434" s="2"/>
      <c r="AY434" s="2"/>
      <c r="AZ434" s="2"/>
      <c r="BA434" s="2"/>
    </row>
    <row r="435" spans="3:53" x14ac:dyDescent="0.35">
      <c r="C435" s="1"/>
      <c r="AH435" s="2"/>
      <c r="AI435" s="2"/>
      <c r="AJ435" s="2"/>
      <c r="AK435" s="2"/>
      <c r="AL435" s="2"/>
      <c r="AM435" s="2"/>
      <c r="AN435" s="2"/>
      <c r="AO435" s="2"/>
      <c r="AP435" s="2"/>
      <c r="AQ435" s="2"/>
      <c r="AR435" s="2"/>
      <c r="AS435" s="2"/>
      <c r="AT435" s="2"/>
      <c r="AU435" s="2"/>
      <c r="AV435" s="2"/>
      <c r="AW435" s="2"/>
      <c r="AX435" s="2"/>
      <c r="AY435" s="2"/>
      <c r="AZ435" s="2"/>
      <c r="BA435" s="2"/>
    </row>
    <row r="436" spans="3:53" x14ac:dyDescent="0.35">
      <c r="C436" s="1"/>
      <c r="AH436" s="2"/>
      <c r="AI436" s="2"/>
      <c r="AJ436" s="2"/>
      <c r="AK436" s="2"/>
      <c r="AL436" s="2"/>
      <c r="AM436" s="2"/>
      <c r="AN436" s="2"/>
      <c r="AO436" s="2"/>
      <c r="AP436" s="2"/>
      <c r="AQ436" s="2"/>
      <c r="AR436" s="2"/>
      <c r="AS436" s="2"/>
      <c r="AT436" s="2"/>
      <c r="AU436" s="2"/>
      <c r="AV436" s="2"/>
      <c r="AW436" s="2"/>
      <c r="AX436" s="2"/>
      <c r="AY436" s="2"/>
      <c r="AZ436" s="2"/>
      <c r="BA436" s="2"/>
    </row>
    <row r="437" spans="3:53" x14ac:dyDescent="0.35">
      <c r="C437" s="1"/>
      <c r="AH437" s="2"/>
      <c r="AI437" s="2"/>
      <c r="AJ437" s="2"/>
      <c r="AK437" s="2"/>
      <c r="AL437" s="2"/>
      <c r="AM437" s="2"/>
      <c r="AN437" s="2"/>
      <c r="AO437" s="2"/>
      <c r="AP437" s="2"/>
      <c r="AQ437" s="2"/>
      <c r="AR437" s="2"/>
      <c r="AS437" s="2"/>
      <c r="AT437" s="2"/>
      <c r="AU437" s="2"/>
      <c r="AV437" s="2"/>
      <c r="AW437" s="2"/>
      <c r="AX437" s="2"/>
      <c r="AY437" s="2"/>
      <c r="AZ437" s="2"/>
      <c r="BA437" s="2"/>
    </row>
    <row r="438" spans="3:53" x14ac:dyDescent="0.35">
      <c r="C438" s="1"/>
      <c r="AH438" s="2"/>
      <c r="AI438" s="2"/>
      <c r="AJ438" s="2"/>
      <c r="AK438" s="2"/>
      <c r="AL438" s="2"/>
      <c r="AM438" s="2"/>
      <c r="AN438" s="2"/>
      <c r="AO438" s="2"/>
      <c r="AP438" s="2"/>
      <c r="AQ438" s="2"/>
      <c r="AR438" s="2"/>
      <c r="AS438" s="2"/>
      <c r="AT438" s="2"/>
      <c r="AU438" s="2"/>
      <c r="AV438" s="2"/>
      <c r="AW438" s="2"/>
      <c r="AX438" s="2"/>
      <c r="AY438" s="2"/>
      <c r="AZ438" s="2"/>
      <c r="BA438" s="2"/>
    </row>
    <row r="439" spans="3:53" x14ac:dyDescent="0.35">
      <c r="C439" s="1"/>
      <c r="AH439" s="2"/>
      <c r="AI439" s="2"/>
      <c r="AJ439" s="2"/>
      <c r="AK439" s="2"/>
      <c r="AL439" s="2"/>
      <c r="AM439" s="2"/>
      <c r="AN439" s="2"/>
      <c r="AO439" s="2"/>
      <c r="AP439" s="2"/>
      <c r="AQ439" s="2"/>
      <c r="AR439" s="2"/>
      <c r="AS439" s="2"/>
      <c r="AT439" s="2"/>
      <c r="AU439" s="2"/>
      <c r="AV439" s="2"/>
      <c r="AW439" s="2"/>
      <c r="AX439" s="2"/>
      <c r="AY439" s="2"/>
      <c r="AZ439" s="2"/>
      <c r="BA439" s="2"/>
    </row>
    <row r="440" spans="3:53" x14ac:dyDescent="0.35">
      <c r="C440" s="1"/>
      <c r="AH440" s="2"/>
      <c r="AI440" s="2"/>
      <c r="AJ440" s="2"/>
      <c r="AK440" s="2"/>
      <c r="AL440" s="2"/>
      <c r="AM440" s="2"/>
      <c r="AN440" s="2"/>
      <c r="AO440" s="2"/>
      <c r="AP440" s="2"/>
      <c r="AQ440" s="2"/>
      <c r="AR440" s="2"/>
      <c r="AS440" s="2"/>
      <c r="AT440" s="2"/>
      <c r="AU440" s="2"/>
      <c r="AV440" s="2"/>
      <c r="AW440" s="2"/>
      <c r="AX440" s="2"/>
      <c r="AY440" s="2"/>
      <c r="AZ440" s="2"/>
      <c r="BA440" s="2"/>
    </row>
    <row r="441" spans="3:53" x14ac:dyDescent="0.35">
      <c r="C441" s="1"/>
      <c r="AH441" s="2"/>
      <c r="AI441" s="2"/>
      <c r="AJ441" s="2"/>
      <c r="AK441" s="2"/>
      <c r="AL441" s="2"/>
      <c r="AM441" s="2"/>
      <c r="AN441" s="2"/>
      <c r="AO441" s="2"/>
      <c r="AP441" s="2"/>
      <c r="AQ441" s="2"/>
      <c r="AR441" s="2"/>
      <c r="AS441" s="2"/>
      <c r="AT441" s="2"/>
      <c r="AU441" s="2"/>
      <c r="AV441" s="2"/>
      <c r="AW441" s="2"/>
      <c r="AX441" s="2"/>
      <c r="AY441" s="2"/>
      <c r="AZ441" s="2"/>
      <c r="BA441" s="2"/>
    </row>
    <row r="442" spans="3:53" x14ac:dyDescent="0.35">
      <c r="C442" s="1"/>
      <c r="AH442" s="2"/>
      <c r="AI442" s="2"/>
      <c r="AJ442" s="2"/>
      <c r="AK442" s="2"/>
      <c r="AL442" s="2"/>
      <c r="AM442" s="2"/>
      <c r="AN442" s="2"/>
      <c r="AO442" s="2"/>
      <c r="AP442" s="2"/>
      <c r="AQ442" s="2"/>
      <c r="AR442" s="2"/>
      <c r="AS442" s="2"/>
      <c r="AT442" s="2"/>
      <c r="AU442" s="2"/>
      <c r="AV442" s="2"/>
      <c r="AW442" s="2"/>
      <c r="AX442" s="2"/>
      <c r="AY442" s="2"/>
      <c r="AZ442" s="2"/>
      <c r="BA442" s="2"/>
    </row>
    <row r="443" spans="3:53" x14ac:dyDescent="0.35">
      <c r="C443" s="1"/>
      <c r="AH443" s="2"/>
      <c r="AI443" s="2"/>
      <c r="AJ443" s="2"/>
      <c r="AK443" s="2"/>
      <c r="AL443" s="2"/>
      <c r="AM443" s="2"/>
      <c r="AN443" s="2"/>
      <c r="AO443" s="2"/>
      <c r="AP443" s="2"/>
      <c r="AQ443" s="2"/>
      <c r="AR443" s="2"/>
      <c r="AS443" s="2"/>
      <c r="AT443" s="2"/>
      <c r="AU443" s="2"/>
      <c r="AV443" s="2"/>
      <c r="AW443" s="2"/>
      <c r="AX443" s="2"/>
      <c r="AY443" s="2"/>
      <c r="AZ443" s="2"/>
      <c r="BA443" s="2"/>
    </row>
    <row r="444" spans="3:53" x14ac:dyDescent="0.35">
      <c r="C444" s="1"/>
      <c r="AH444" s="2"/>
      <c r="AI444" s="2"/>
      <c r="AJ444" s="2"/>
      <c r="AK444" s="2"/>
      <c r="AL444" s="2"/>
      <c r="AM444" s="2"/>
      <c r="AN444" s="2"/>
      <c r="AO444" s="2"/>
      <c r="AP444" s="2"/>
      <c r="AQ444" s="2"/>
      <c r="AR444" s="2"/>
      <c r="AS444" s="2"/>
      <c r="AT444" s="2"/>
      <c r="AU444" s="2"/>
      <c r="AV444" s="2"/>
      <c r="AW444" s="2"/>
      <c r="AX444" s="2"/>
      <c r="AY444" s="2"/>
      <c r="AZ444" s="2"/>
      <c r="BA444" s="2"/>
    </row>
    <row r="445" spans="3:53" x14ac:dyDescent="0.35">
      <c r="C445" s="1"/>
      <c r="AH445" s="2"/>
      <c r="AI445" s="2"/>
      <c r="AJ445" s="2"/>
      <c r="AK445" s="2"/>
      <c r="AL445" s="2"/>
      <c r="AM445" s="2"/>
      <c r="AN445" s="2"/>
      <c r="AO445" s="2"/>
      <c r="AP445" s="2"/>
      <c r="AQ445" s="2"/>
      <c r="AR445" s="2"/>
      <c r="AS445" s="2"/>
      <c r="AT445" s="2"/>
      <c r="AU445" s="2"/>
      <c r="AV445" s="2"/>
      <c r="AW445" s="2"/>
      <c r="AX445" s="2"/>
      <c r="AY445" s="2"/>
      <c r="AZ445" s="2"/>
      <c r="BA445" s="2"/>
    </row>
    <row r="446" spans="3:53" x14ac:dyDescent="0.35">
      <c r="C446" s="1"/>
      <c r="AH446" s="2"/>
      <c r="AI446" s="2"/>
      <c r="AJ446" s="2"/>
      <c r="AK446" s="2"/>
      <c r="AL446" s="2"/>
      <c r="AM446" s="2"/>
      <c r="AN446" s="2"/>
      <c r="AO446" s="2"/>
      <c r="AP446" s="2"/>
      <c r="AQ446" s="2"/>
      <c r="AR446" s="2"/>
      <c r="AS446" s="2"/>
      <c r="AT446" s="2"/>
      <c r="AU446" s="2"/>
      <c r="AV446" s="2"/>
      <c r="AW446" s="2"/>
      <c r="AX446" s="2"/>
      <c r="AY446" s="2"/>
      <c r="AZ446" s="2"/>
      <c r="BA446" s="2"/>
    </row>
    <row r="447" spans="3:53" x14ac:dyDescent="0.35">
      <c r="C447" s="1"/>
      <c r="AH447" s="2"/>
      <c r="AI447" s="2"/>
      <c r="AJ447" s="2"/>
      <c r="AK447" s="2"/>
      <c r="AL447" s="2"/>
      <c r="AM447" s="2"/>
      <c r="AN447" s="2"/>
      <c r="AO447" s="2"/>
      <c r="AP447" s="2"/>
      <c r="AQ447" s="2"/>
      <c r="AR447" s="2"/>
      <c r="AS447" s="2"/>
      <c r="AT447" s="2"/>
      <c r="AU447" s="2"/>
      <c r="AV447" s="2"/>
      <c r="AW447" s="2"/>
      <c r="AX447" s="2"/>
      <c r="AY447" s="2"/>
      <c r="AZ447" s="2"/>
      <c r="BA447" s="2"/>
    </row>
    <row r="448" spans="3:53" x14ac:dyDescent="0.35">
      <c r="C448" s="1"/>
      <c r="AH448" s="2"/>
      <c r="AI448" s="2"/>
      <c r="AJ448" s="2"/>
      <c r="AK448" s="2"/>
      <c r="AL448" s="2"/>
      <c r="AM448" s="2"/>
      <c r="AN448" s="2"/>
      <c r="AO448" s="2"/>
      <c r="AP448" s="2"/>
      <c r="AQ448" s="2"/>
      <c r="AR448" s="2"/>
      <c r="AS448" s="2"/>
      <c r="AT448" s="2"/>
      <c r="AU448" s="2"/>
      <c r="AV448" s="2"/>
      <c r="AW448" s="2"/>
      <c r="AX448" s="2"/>
      <c r="AY448" s="2"/>
      <c r="AZ448" s="2"/>
      <c r="BA448" s="2"/>
    </row>
    <row r="449" spans="3:53" x14ac:dyDescent="0.35">
      <c r="C449" s="1"/>
      <c r="AH449" s="2"/>
      <c r="AI449" s="2"/>
      <c r="AJ449" s="2"/>
      <c r="AK449" s="2"/>
      <c r="AL449" s="2"/>
      <c r="AM449" s="2"/>
      <c r="AN449" s="2"/>
      <c r="AO449" s="2"/>
      <c r="AP449" s="2"/>
      <c r="AQ449" s="2"/>
      <c r="AR449" s="2"/>
      <c r="AS449" s="2"/>
      <c r="AT449" s="2"/>
      <c r="AU449" s="2"/>
      <c r="AV449" s="2"/>
      <c r="AW449" s="2"/>
      <c r="AX449" s="2"/>
      <c r="AY449" s="2"/>
      <c r="AZ449" s="2"/>
      <c r="BA449" s="2"/>
    </row>
    <row r="450" spans="3:53" x14ac:dyDescent="0.35">
      <c r="C450" s="1"/>
      <c r="AH450" s="2"/>
      <c r="AI450" s="2"/>
      <c r="AJ450" s="2"/>
      <c r="AK450" s="2"/>
      <c r="AL450" s="2"/>
      <c r="AM450" s="2"/>
      <c r="AN450" s="2"/>
      <c r="AO450" s="2"/>
      <c r="AP450" s="2"/>
      <c r="AQ450" s="2"/>
      <c r="AR450" s="2"/>
      <c r="AS450" s="2"/>
      <c r="AT450" s="2"/>
      <c r="AU450" s="2"/>
      <c r="AV450" s="2"/>
      <c r="AW450" s="2"/>
      <c r="AX450" s="2"/>
      <c r="AY450" s="2"/>
      <c r="AZ450" s="2"/>
      <c r="BA450" s="2"/>
    </row>
    <row r="451" spans="3:53" x14ac:dyDescent="0.35">
      <c r="C451" s="1"/>
      <c r="AH451" s="2"/>
      <c r="AI451" s="2"/>
      <c r="AJ451" s="2"/>
      <c r="AK451" s="2"/>
      <c r="AL451" s="2"/>
      <c r="AM451" s="2"/>
      <c r="AN451" s="2"/>
      <c r="AO451" s="2"/>
      <c r="AP451" s="2"/>
      <c r="AQ451" s="2"/>
      <c r="AR451" s="2"/>
      <c r="AS451" s="2"/>
      <c r="AT451" s="2"/>
      <c r="AU451" s="2"/>
      <c r="AV451" s="2"/>
      <c r="AW451" s="2"/>
      <c r="AX451" s="2"/>
      <c r="AY451" s="2"/>
      <c r="AZ451" s="2"/>
      <c r="BA451" s="2"/>
    </row>
    <row r="452" spans="3:53" x14ac:dyDescent="0.35">
      <c r="C452" s="1"/>
      <c r="AH452" s="2"/>
      <c r="AI452" s="2"/>
      <c r="AJ452" s="2"/>
      <c r="AK452" s="2"/>
      <c r="AL452" s="2"/>
      <c r="AM452" s="2"/>
      <c r="AN452" s="2"/>
      <c r="AO452" s="2"/>
      <c r="AP452" s="2"/>
      <c r="AQ452" s="2"/>
      <c r="AR452" s="2"/>
      <c r="AS452" s="2"/>
      <c r="AT452" s="2"/>
      <c r="AU452" s="2"/>
      <c r="AV452" s="2"/>
      <c r="AW452" s="2"/>
      <c r="AX452" s="2"/>
      <c r="AY452" s="2"/>
      <c r="AZ452" s="2"/>
      <c r="BA452" s="2"/>
    </row>
    <row r="453" spans="3:53" x14ac:dyDescent="0.35">
      <c r="C453" s="1"/>
      <c r="AH453" s="2"/>
      <c r="AI453" s="2"/>
      <c r="AJ453" s="2"/>
      <c r="AK453" s="2"/>
      <c r="AL453" s="2"/>
      <c r="AM453" s="2"/>
      <c r="AN453" s="2"/>
      <c r="AO453" s="2"/>
      <c r="AP453" s="2"/>
      <c r="AQ453" s="2"/>
      <c r="AR453" s="2"/>
      <c r="AS453" s="2"/>
      <c r="AT453" s="2"/>
      <c r="AU453" s="2"/>
      <c r="AV453" s="2"/>
      <c r="AW453" s="2"/>
      <c r="AX453" s="2"/>
      <c r="AY453" s="2"/>
      <c r="AZ453" s="2"/>
      <c r="BA453" s="2"/>
    </row>
    <row r="454" spans="3:53" x14ac:dyDescent="0.35">
      <c r="C454" s="1"/>
      <c r="AH454" s="2"/>
      <c r="AI454" s="2"/>
      <c r="AJ454" s="2"/>
      <c r="AK454" s="2"/>
      <c r="AL454" s="2"/>
      <c r="AM454" s="2"/>
      <c r="AN454" s="2"/>
      <c r="AO454" s="2"/>
      <c r="AP454" s="2"/>
      <c r="AQ454" s="2"/>
      <c r="AR454" s="2"/>
      <c r="AS454" s="2"/>
      <c r="AT454" s="2"/>
      <c r="AU454" s="2"/>
      <c r="AV454" s="2"/>
      <c r="AW454" s="2"/>
      <c r="AX454" s="2"/>
      <c r="AY454" s="2"/>
      <c r="AZ454" s="2"/>
      <c r="BA454" s="2"/>
    </row>
    <row r="455" spans="3:53" x14ac:dyDescent="0.35">
      <c r="C455" s="1"/>
      <c r="AH455" s="2"/>
      <c r="AI455" s="2"/>
      <c r="AJ455" s="2"/>
      <c r="AK455" s="2"/>
      <c r="AL455" s="2"/>
      <c r="AM455" s="2"/>
      <c r="AN455" s="2"/>
      <c r="AO455" s="2"/>
      <c r="AP455" s="2"/>
      <c r="AQ455" s="2"/>
      <c r="AR455" s="2"/>
      <c r="AS455" s="2"/>
      <c r="AT455" s="2"/>
      <c r="AU455" s="2"/>
      <c r="AV455" s="2"/>
      <c r="AW455" s="2"/>
      <c r="AX455" s="2"/>
      <c r="AY455" s="2"/>
      <c r="AZ455" s="2"/>
      <c r="BA455" s="2"/>
    </row>
    <row r="456" spans="3:53" x14ac:dyDescent="0.35">
      <c r="C456" s="1"/>
      <c r="AH456" s="2"/>
      <c r="AI456" s="2"/>
      <c r="AJ456" s="2"/>
      <c r="AK456" s="2"/>
      <c r="AL456" s="2"/>
      <c r="AM456" s="2"/>
      <c r="AN456" s="2"/>
      <c r="AO456" s="2"/>
      <c r="AP456" s="2"/>
      <c r="AQ456" s="2"/>
      <c r="AR456" s="2"/>
      <c r="AS456" s="2"/>
      <c r="AT456" s="2"/>
      <c r="AU456" s="2"/>
      <c r="AV456" s="2"/>
      <c r="AW456" s="2"/>
      <c r="AX456" s="2"/>
      <c r="AY456" s="2"/>
      <c r="AZ456" s="2"/>
      <c r="BA456" s="2"/>
    </row>
    <row r="457" spans="3:53" x14ac:dyDescent="0.35">
      <c r="C457" s="1"/>
      <c r="AH457" s="2"/>
      <c r="AI457" s="2"/>
      <c r="AJ457" s="2"/>
      <c r="AK457" s="2"/>
      <c r="AL457" s="2"/>
      <c r="AM457" s="2"/>
      <c r="AN457" s="2"/>
      <c r="AO457" s="2"/>
      <c r="AP457" s="2"/>
      <c r="AQ457" s="2"/>
      <c r="AR457" s="2"/>
      <c r="AS457" s="2"/>
      <c r="AT457" s="2"/>
      <c r="AU457" s="2"/>
      <c r="AV457" s="2"/>
      <c r="AW457" s="2"/>
      <c r="AX457" s="2"/>
      <c r="AY457" s="2"/>
      <c r="AZ457" s="2"/>
      <c r="BA457" s="2"/>
    </row>
    <row r="458" spans="3:53" x14ac:dyDescent="0.35">
      <c r="C458" s="1"/>
      <c r="AH458" s="2"/>
      <c r="AI458" s="2"/>
      <c r="AJ458" s="2"/>
      <c r="AK458" s="2"/>
      <c r="AL458" s="2"/>
      <c r="AM458" s="2"/>
      <c r="AN458" s="2"/>
      <c r="AO458" s="2"/>
      <c r="AP458" s="2"/>
      <c r="AQ458" s="2"/>
      <c r="AR458" s="2"/>
      <c r="AS458" s="2"/>
      <c r="AT458" s="2"/>
      <c r="AU458" s="2"/>
      <c r="AV458" s="2"/>
      <c r="AW458" s="2"/>
      <c r="AX458" s="2"/>
      <c r="AY458" s="2"/>
      <c r="AZ458" s="2"/>
      <c r="BA458" s="2"/>
    </row>
    <row r="459" spans="3:53" x14ac:dyDescent="0.35">
      <c r="C459" s="1"/>
      <c r="AH459" s="2"/>
      <c r="AI459" s="2"/>
      <c r="AJ459" s="2"/>
      <c r="AK459" s="2"/>
      <c r="AL459" s="2"/>
      <c r="AM459" s="2"/>
      <c r="AN459" s="2"/>
      <c r="AO459" s="2"/>
      <c r="AP459" s="2"/>
      <c r="AQ459" s="2"/>
      <c r="AR459" s="2"/>
      <c r="AS459" s="2"/>
      <c r="AT459" s="2"/>
      <c r="AU459" s="2"/>
      <c r="AV459" s="2"/>
      <c r="AW459" s="2"/>
      <c r="AX459" s="2"/>
      <c r="AY459" s="2"/>
      <c r="AZ459" s="2"/>
      <c r="BA459" s="2"/>
    </row>
    <row r="460" spans="3:53" x14ac:dyDescent="0.35">
      <c r="C460" s="1"/>
      <c r="AH460" s="2"/>
      <c r="AI460" s="2"/>
      <c r="AJ460" s="2"/>
      <c r="AK460" s="2"/>
      <c r="AL460" s="2"/>
      <c r="AM460" s="2"/>
      <c r="AN460" s="2"/>
      <c r="AO460" s="2"/>
      <c r="AP460" s="2"/>
      <c r="AQ460" s="2"/>
      <c r="AR460" s="2"/>
      <c r="AS460" s="2"/>
      <c r="AT460" s="2"/>
      <c r="AU460" s="2"/>
      <c r="AV460" s="2"/>
      <c r="AW460" s="2"/>
      <c r="AX460" s="2"/>
      <c r="AY460" s="2"/>
      <c r="AZ460" s="2"/>
      <c r="BA460" s="2"/>
    </row>
    <row r="461" spans="3:53" x14ac:dyDescent="0.35">
      <c r="C461" s="1"/>
      <c r="AH461" s="2"/>
      <c r="AI461" s="2"/>
      <c r="AJ461" s="2"/>
      <c r="AK461" s="2"/>
      <c r="AL461" s="2"/>
      <c r="AM461" s="2"/>
      <c r="AN461" s="2"/>
      <c r="AO461" s="2"/>
      <c r="AP461" s="2"/>
      <c r="AQ461" s="2"/>
      <c r="AR461" s="2"/>
      <c r="AS461" s="2"/>
      <c r="AT461" s="2"/>
      <c r="AU461" s="2"/>
      <c r="AV461" s="2"/>
      <c r="AW461" s="2"/>
      <c r="AX461" s="2"/>
      <c r="AY461" s="2"/>
      <c r="AZ461" s="2"/>
      <c r="BA461" s="2"/>
    </row>
    <row r="462" spans="3:53" x14ac:dyDescent="0.35">
      <c r="C462" s="1"/>
      <c r="AH462" s="2"/>
      <c r="AI462" s="2"/>
      <c r="AJ462" s="2"/>
      <c r="AK462" s="2"/>
      <c r="AL462" s="2"/>
      <c r="AM462" s="2"/>
      <c r="AN462" s="2"/>
      <c r="AO462" s="2"/>
      <c r="AP462" s="2"/>
      <c r="AQ462" s="2"/>
      <c r="AR462" s="2"/>
      <c r="AS462" s="2"/>
      <c r="AT462" s="2"/>
      <c r="AU462" s="2"/>
      <c r="AV462" s="2"/>
      <c r="AW462" s="2"/>
      <c r="AX462" s="2"/>
      <c r="AY462" s="2"/>
      <c r="AZ462" s="2"/>
      <c r="BA462" s="2"/>
    </row>
    <row r="463" spans="3:53" x14ac:dyDescent="0.35">
      <c r="C463" s="1"/>
      <c r="AH463" s="2"/>
      <c r="AI463" s="2"/>
      <c r="AJ463" s="2"/>
      <c r="AK463" s="2"/>
      <c r="AL463" s="2"/>
      <c r="AM463" s="2"/>
      <c r="AN463" s="2"/>
      <c r="AO463" s="2"/>
      <c r="AP463" s="2"/>
      <c r="AQ463" s="2"/>
      <c r="AR463" s="2"/>
      <c r="AS463" s="2"/>
      <c r="AT463" s="2"/>
      <c r="AU463" s="2"/>
      <c r="AV463" s="2"/>
      <c r="AW463" s="2"/>
      <c r="AX463" s="2"/>
      <c r="AY463" s="2"/>
      <c r="AZ463" s="2"/>
      <c r="BA463" s="2"/>
    </row>
    <row r="464" spans="3:53" x14ac:dyDescent="0.35">
      <c r="C464" s="1"/>
      <c r="AH464" s="2"/>
      <c r="AI464" s="2"/>
      <c r="AJ464" s="2"/>
      <c r="AK464" s="2"/>
      <c r="AL464" s="2"/>
      <c r="AM464" s="2"/>
      <c r="AN464" s="2"/>
      <c r="AO464" s="2"/>
      <c r="AP464" s="2"/>
      <c r="AQ464" s="2"/>
      <c r="AR464" s="2"/>
      <c r="AS464" s="2"/>
      <c r="AT464" s="2"/>
      <c r="AU464" s="2"/>
      <c r="AV464" s="2"/>
      <c r="AW464" s="2"/>
      <c r="AX464" s="2"/>
      <c r="AY464" s="2"/>
      <c r="AZ464" s="2"/>
      <c r="BA464" s="2"/>
    </row>
    <row r="465" spans="3:53" x14ac:dyDescent="0.35">
      <c r="C465" s="1"/>
      <c r="AH465" s="2"/>
      <c r="AI465" s="2"/>
      <c r="AJ465" s="2"/>
      <c r="AK465" s="2"/>
      <c r="AL465" s="2"/>
      <c r="AM465" s="2"/>
      <c r="AN465" s="2"/>
      <c r="AO465" s="2"/>
      <c r="AP465" s="2"/>
      <c r="AQ465" s="2"/>
      <c r="AR465" s="2"/>
      <c r="AS465" s="2"/>
      <c r="AT465" s="2"/>
      <c r="AU465" s="2"/>
      <c r="AV465" s="2"/>
      <c r="AW465" s="2"/>
      <c r="AX465" s="2"/>
      <c r="AY465" s="2"/>
      <c r="AZ465" s="2"/>
      <c r="BA465" s="2"/>
    </row>
    <row r="466" spans="3:53" x14ac:dyDescent="0.35">
      <c r="C466" s="1"/>
      <c r="AH466" s="2"/>
      <c r="AI466" s="2"/>
      <c r="AJ466" s="2"/>
      <c r="AK466" s="2"/>
      <c r="AL466" s="2"/>
      <c r="AM466" s="2"/>
      <c r="AN466" s="2"/>
      <c r="AO466" s="2"/>
      <c r="AP466" s="2"/>
      <c r="AQ466" s="2"/>
      <c r="AR466" s="2"/>
      <c r="AS466" s="2"/>
      <c r="AT466" s="2"/>
      <c r="AU466" s="2"/>
      <c r="AV466" s="2"/>
      <c r="AW466" s="2"/>
      <c r="AX466" s="2"/>
      <c r="AY466" s="2"/>
      <c r="AZ466" s="2"/>
      <c r="BA466" s="2"/>
    </row>
    <row r="467" spans="3:53" x14ac:dyDescent="0.35">
      <c r="C467" s="1"/>
      <c r="AH467" s="2"/>
      <c r="AI467" s="2"/>
      <c r="AJ467" s="2"/>
      <c r="AK467" s="2"/>
      <c r="AL467" s="2"/>
      <c r="AM467" s="2"/>
      <c r="AN467" s="2"/>
      <c r="AO467" s="2"/>
      <c r="AP467" s="2"/>
      <c r="AQ467" s="2"/>
      <c r="AR467" s="2"/>
      <c r="AS467" s="2"/>
      <c r="AT467" s="2"/>
      <c r="AU467" s="2"/>
      <c r="AV467" s="2"/>
      <c r="AW467" s="2"/>
      <c r="AX467" s="2"/>
      <c r="AY467" s="2"/>
      <c r="AZ467" s="2"/>
      <c r="BA467" s="2"/>
    </row>
    <row r="468" spans="3:53" x14ac:dyDescent="0.35">
      <c r="C468" s="1"/>
      <c r="AH468" s="2"/>
      <c r="AI468" s="2"/>
      <c r="AJ468" s="2"/>
      <c r="AK468" s="2"/>
      <c r="AL468" s="2"/>
      <c r="AM468" s="2"/>
      <c r="AN468" s="2"/>
      <c r="AO468" s="2"/>
      <c r="AP468" s="2"/>
      <c r="AQ468" s="2"/>
      <c r="AR468" s="2"/>
      <c r="AS468" s="2"/>
      <c r="AT468" s="2"/>
      <c r="AU468" s="2"/>
      <c r="AV468" s="2"/>
      <c r="AW468" s="2"/>
      <c r="AX468" s="2"/>
      <c r="AY468" s="2"/>
      <c r="AZ468" s="2"/>
      <c r="BA468" s="2"/>
    </row>
    <row r="469" spans="3:53" x14ac:dyDescent="0.35">
      <c r="C469" s="1"/>
      <c r="AH469" s="2"/>
      <c r="AI469" s="2"/>
      <c r="AJ469" s="2"/>
      <c r="AK469" s="2"/>
      <c r="AL469" s="2"/>
      <c r="AM469" s="2"/>
      <c r="AN469" s="2"/>
      <c r="AO469" s="2"/>
      <c r="AP469" s="2"/>
      <c r="AQ469" s="2"/>
      <c r="AR469" s="2"/>
      <c r="AS469" s="2"/>
      <c r="AT469" s="2"/>
      <c r="AU469" s="2"/>
      <c r="AV469" s="2"/>
      <c r="AW469" s="2"/>
      <c r="AX469" s="2"/>
      <c r="AY469" s="2"/>
      <c r="AZ469" s="2"/>
      <c r="BA469" s="2"/>
    </row>
    <row r="470" spans="3:53" x14ac:dyDescent="0.35">
      <c r="C470" s="1"/>
      <c r="AH470" s="2"/>
      <c r="AI470" s="2"/>
      <c r="AJ470" s="2"/>
      <c r="AK470" s="2"/>
      <c r="AL470" s="2"/>
      <c r="AM470" s="2"/>
      <c r="AN470" s="2"/>
      <c r="AO470" s="2"/>
      <c r="AP470" s="2"/>
      <c r="AQ470" s="2"/>
      <c r="AR470" s="2"/>
      <c r="AS470" s="2"/>
      <c r="AT470" s="2"/>
      <c r="AU470" s="2"/>
      <c r="AV470" s="2"/>
      <c r="AW470" s="2"/>
      <c r="AX470" s="2"/>
      <c r="AY470" s="2"/>
      <c r="AZ470" s="2"/>
      <c r="BA470" s="2"/>
    </row>
    <row r="471" spans="3:53" x14ac:dyDescent="0.35">
      <c r="C471" s="1"/>
      <c r="AH471" s="2"/>
      <c r="AI471" s="2"/>
      <c r="AJ471" s="2"/>
      <c r="AK471" s="2"/>
      <c r="AL471" s="2"/>
      <c r="AM471" s="2"/>
      <c r="AN471" s="2"/>
      <c r="AO471" s="2"/>
      <c r="AP471" s="2"/>
      <c r="AQ471" s="2"/>
      <c r="AR471" s="2"/>
      <c r="AS471" s="2"/>
      <c r="AT471" s="2"/>
      <c r="AU471" s="2"/>
      <c r="AV471" s="2"/>
      <c r="AW471" s="2"/>
      <c r="AX471" s="2"/>
      <c r="AY471" s="2"/>
      <c r="AZ471" s="2"/>
      <c r="BA471" s="2"/>
    </row>
    <row r="472" spans="3:53" x14ac:dyDescent="0.35">
      <c r="C472" s="1"/>
      <c r="AH472" s="2"/>
      <c r="AI472" s="2"/>
      <c r="AJ472" s="2"/>
      <c r="AK472" s="2"/>
      <c r="AL472" s="2"/>
      <c r="AM472" s="2"/>
      <c r="AN472" s="2"/>
      <c r="AO472" s="2"/>
      <c r="AP472" s="2"/>
      <c r="AQ472" s="2"/>
      <c r="AR472" s="2"/>
      <c r="AS472" s="2"/>
      <c r="AT472" s="2"/>
      <c r="AU472" s="2"/>
      <c r="AV472" s="2"/>
      <c r="AW472" s="2"/>
      <c r="AX472" s="2"/>
      <c r="AY472" s="2"/>
      <c r="AZ472" s="2"/>
      <c r="BA472" s="2"/>
    </row>
    <row r="473" spans="3:53" x14ac:dyDescent="0.35">
      <c r="C473" s="1"/>
      <c r="AH473" s="2"/>
      <c r="AI473" s="2"/>
      <c r="AJ473" s="2"/>
      <c r="AK473" s="2"/>
      <c r="AL473" s="2"/>
      <c r="AM473" s="2"/>
      <c r="AN473" s="2"/>
      <c r="AO473" s="2"/>
      <c r="AP473" s="2"/>
      <c r="AQ473" s="2"/>
      <c r="AR473" s="2"/>
      <c r="AS473" s="2"/>
      <c r="AT473" s="2"/>
      <c r="AU473" s="2"/>
      <c r="AV473" s="2"/>
      <c r="AW473" s="2"/>
      <c r="AX473" s="2"/>
      <c r="AY473" s="2"/>
      <c r="AZ473" s="2"/>
      <c r="BA473" s="2"/>
    </row>
    <row r="474" spans="3:53" x14ac:dyDescent="0.35">
      <c r="C474" s="1"/>
      <c r="AH474" s="2"/>
      <c r="AI474" s="2"/>
      <c r="AJ474" s="2"/>
      <c r="AK474" s="2"/>
      <c r="AL474" s="2"/>
      <c r="AM474" s="2"/>
      <c r="AN474" s="2"/>
      <c r="AO474" s="2"/>
      <c r="AP474" s="2"/>
      <c r="AQ474" s="2"/>
      <c r="AR474" s="2"/>
      <c r="AS474" s="2"/>
      <c r="AT474" s="2"/>
      <c r="AU474" s="2"/>
      <c r="AV474" s="2"/>
      <c r="AW474" s="2"/>
      <c r="AX474" s="2"/>
      <c r="AY474" s="2"/>
      <c r="AZ474" s="2"/>
      <c r="BA474" s="2"/>
    </row>
    <row r="475" spans="3:53" x14ac:dyDescent="0.35">
      <c r="C475" s="1"/>
      <c r="AH475" s="2"/>
      <c r="AI475" s="2"/>
      <c r="AJ475" s="2"/>
      <c r="AK475" s="2"/>
      <c r="AL475" s="2"/>
      <c r="AM475" s="2"/>
      <c r="AN475" s="2"/>
      <c r="AO475" s="2"/>
      <c r="AP475" s="2"/>
      <c r="AQ475" s="2"/>
      <c r="AR475" s="2"/>
      <c r="AS475" s="2"/>
      <c r="AT475" s="2"/>
      <c r="AU475" s="2"/>
      <c r="AV475" s="2"/>
      <c r="AW475" s="2"/>
      <c r="AX475" s="2"/>
      <c r="AY475" s="2"/>
      <c r="AZ475" s="2"/>
      <c r="BA475" s="2"/>
    </row>
    <row r="476" spans="3:53" x14ac:dyDescent="0.35">
      <c r="C476" s="1"/>
      <c r="AH476" s="2"/>
      <c r="AI476" s="2"/>
      <c r="AJ476" s="2"/>
      <c r="AK476" s="2"/>
      <c r="AL476" s="2"/>
      <c r="AM476" s="2"/>
      <c r="AN476" s="2"/>
      <c r="AO476" s="2"/>
      <c r="AP476" s="2"/>
      <c r="AQ476" s="2"/>
      <c r="AR476" s="2"/>
      <c r="AS476" s="2"/>
      <c r="AT476" s="2"/>
      <c r="AU476" s="2"/>
      <c r="AV476" s="2"/>
      <c r="AW476" s="2"/>
      <c r="AX476" s="2"/>
      <c r="AY476" s="2"/>
      <c r="AZ476" s="2"/>
      <c r="BA476" s="2"/>
    </row>
    <row r="477" spans="3:53" x14ac:dyDescent="0.35">
      <c r="C477" s="1"/>
      <c r="AH477" s="2"/>
      <c r="AI477" s="2"/>
      <c r="AJ477" s="2"/>
      <c r="AK477" s="2"/>
      <c r="AL477" s="2"/>
      <c r="AM477" s="2"/>
      <c r="AN477" s="2"/>
      <c r="AO477" s="2"/>
      <c r="AP477" s="2"/>
      <c r="AQ477" s="2"/>
      <c r="AR477" s="2"/>
      <c r="AS477" s="2"/>
      <c r="AT477" s="2"/>
      <c r="AU477" s="2"/>
      <c r="AV477" s="2"/>
      <c r="AW477" s="2"/>
      <c r="AX477" s="2"/>
      <c r="AY477" s="2"/>
      <c r="AZ477" s="2"/>
      <c r="BA477" s="2"/>
    </row>
    <row r="478" spans="3:53" x14ac:dyDescent="0.35">
      <c r="C478" s="1"/>
      <c r="AH478" s="2"/>
      <c r="AI478" s="2"/>
      <c r="AJ478" s="2"/>
      <c r="AK478" s="2"/>
      <c r="AL478" s="2"/>
      <c r="AM478" s="2"/>
      <c r="AN478" s="2"/>
      <c r="AO478" s="2"/>
      <c r="AP478" s="2"/>
      <c r="AQ478" s="2"/>
      <c r="AR478" s="2"/>
      <c r="AS478" s="2"/>
      <c r="AT478" s="2"/>
      <c r="AU478" s="2"/>
      <c r="AV478" s="2"/>
      <c r="AW478" s="2"/>
      <c r="AX478" s="2"/>
      <c r="AY478" s="2"/>
      <c r="AZ478" s="2"/>
      <c r="BA478" s="2"/>
    </row>
    <row r="479" spans="3:53" x14ac:dyDescent="0.35">
      <c r="C479" s="1"/>
      <c r="AH479" s="2"/>
      <c r="AI479" s="2"/>
      <c r="AJ479" s="2"/>
      <c r="AK479" s="2"/>
      <c r="AL479" s="2"/>
      <c r="AM479" s="2"/>
      <c r="AN479" s="2"/>
      <c r="AO479" s="2"/>
      <c r="AP479" s="2"/>
      <c r="AQ479" s="2"/>
      <c r="AR479" s="2"/>
      <c r="AS479" s="2"/>
      <c r="AT479" s="2"/>
      <c r="AU479" s="2"/>
      <c r="AV479" s="2"/>
      <c r="AW479" s="2"/>
      <c r="AX479" s="2"/>
      <c r="AY479" s="2"/>
      <c r="AZ479" s="2"/>
      <c r="BA479" s="2"/>
    </row>
    <row r="480" spans="3:53" x14ac:dyDescent="0.35">
      <c r="C480" s="1"/>
      <c r="AH480" s="2"/>
      <c r="AI480" s="2"/>
      <c r="AJ480" s="2"/>
      <c r="AK480" s="2"/>
      <c r="AL480" s="2"/>
      <c r="AM480" s="2"/>
      <c r="AN480" s="2"/>
      <c r="AO480" s="2"/>
      <c r="AP480" s="2"/>
      <c r="AQ480" s="2"/>
      <c r="AR480" s="2"/>
      <c r="AS480" s="2"/>
      <c r="AT480" s="2"/>
      <c r="AU480" s="2"/>
      <c r="AV480" s="2"/>
      <c r="AW480" s="2"/>
      <c r="AX480" s="2"/>
      <c r="AY480" s="2"/>
      <c r="AZ480" s="2"/>
      <c r="BA480" s="2"/>
    </row>
    <row r="481" spans="3:53" x14ac:dyDescent="0.35">
      <c r="C481" s="1"/>
      <c r="AH481" s="2"/>
      <c r="AI481" s="2"/>
      <c r="AJ481" s="2"/>
      <c r="AK481" s="2"/>
      <c r="AL481" s="2"/>
      <c r="AM481" s="2"/>
      <c r="AN481" s="2"/>
      <c r="AO481" s="2"/>
      <c r="AP481" s="2"/>
      <c r="AQ481" s="2"/>
      <c r="AR481" s="2"/>
      <c r="AS481" s="2"/>
      <c r="AT481" s="2"/>
      <c r="AU481" s="2"/>
      <c r="AV481" s="2"/>
      <c r="AW481" s="2"/>
      <c r="AX481" s="2"/>
      <c r="AY481" s="2"/>
      <c r="AZ481" s="2"/>
      <c r="BA481" s="2"/>
    </row>
    <row r="482" spans="3:53" x14ac:dyDescent="0.35">
      <c r="C482" s="1"/>
      <c r="AH482" s="2"/>
      <c r="AI482" s="2"/>
      <c r="AJ482" s="2"/>
      <c r="AK482" s="2"/>
      <c r="AL482" s="2"/>
      <c r="AM482" s="2"/>
      <c r="AN482" s="2"/>
      <c r="AO482" s="2"/>
      <c r="AP482" s="2"/>
      <c r="AQ482" s="2"/>
      <c r="AR482" s="2"/>
      <c r="AS482" s="2"/>
      <c r="AT482" s="2"/>
      <c r="AU482" s="2"/>
      <c r="AV482" s="2"/>
      <c r="AW482" s="2"/>
      <c r="AX482" s="2"/>
      <c r="AY482" s="2"/>
      <c r="AZ482" s="2"/>
      <c r="BA482" s="2"/>
    </row>
    <row r="483" spans="3:53" x14ac:dyDescent="0.35">
      <c r="C483" s="1"/>
      <c r="AH483" s="2"/>
      <c r="AI483" s="2"/>
      <c r="AJ483" s="2"/>
      <c r="AK483" s="2"/>
      <c r="AL483" s="2"/>
      <c r="AM483" s="2"/>
      <c r="AN483" s="2"/>
      <c r="AO483" s="2"/>
      <c r="AP483" s="2"/>
      <c r="AQ483" s="2"/>
      <c r="AR483" s="2"/>
      <c r="AS483" s="2"/>
      <c r="AT483" s="2"/>
      <c r="AU483" s="2"/>
      <c r="AV483" s="2"/>
      <c r="AW483" s="2"/>
      <c r="AX483" s="2"/>
      <c r="AY483" s="2"/>
      <c r="AZ483" s="2"/>
      <c r="BA483" s="2"/>
    </row>
    <row r="484" spans="3:53" x14ac:dyDescent="0.35">
      <c r="C484" s="1"/>
      <c r="AH484" s="2"/>
      <c r="AI484" s="2"/>
      <c r="AJ484" s="2"/>
      <c r="AK484" s="2"/>
      <c r="AL484" s="2"/>
      <c r="AM484" s="2"/>
      <c r="AN484" s="2"/>
      <c r="AO484" s="2"/>
      <c r="AP484" s="2"/>
      <c r="AQ484" s="2"/>
      <c r="AR484" s="2"/>
      <c r="AS484" s="2"/>
      <c r="AT484" s="2"/>
      <c r="AU484" s="2"/>
      <c r="AV484" s="2"/>
      <c r="AW484" s="2"/>
      <c r="AX484" s="2"/>
      <c r="AY484" s="2"/>
      <c r="AZ484" s="2"/>
      <c r="BA484" s="2"/>
    </row>
    <row r="485" spans="3:53" x14ac:dyDescent="0.35">
      <c r="C485" s="1"/>
      <c r="AH485" s="2"/>
      <c r="AI485" s="2"/>
      <c r="AJ485" s="2"/>
      <c r="AK485" s="2"/>
      <c r="AL485" s="2"/>
      <c r="AM485" s="2"/>
      <c r="AN485" s="2"/>
      <c r="AO485" s="2"/>
      <c r="AP485" s="2"/>
      <c r="AQ485" s="2"/>
      <c r="AR485" s="2"/>
      <c r="AS485" s="2"/>
      <c r="AT485" s="2"/>
      <c r="AU485" s="2"/>
      <c r="AV485" s="2"/>
      <c r="AW485" s="2"/>
      <c r="AX485" s="2"/>
      <c r="AY485" s="2"/>
      <c r="AZ485" s="2"/>
      <c r="BA485" s="2"/>
    </row>
    <row r="486" spans="3:53" x14ac:dyDescent="0.35">
      <c r="C486" s="1"/>
      <c r="AH486" s="2"/>
      <c r="AI486" s="2"/>
      <c r="AJ486" s="2"/>
      <c r="AK486" s="2"/>
      <c r="AL486" s="2"/>
      <c r="AM486" s="2"/>
      <c r="AN486" s="2"/>
      <c r="AO486" s="2"/>
      <c r="AP486" s="2"/>
      <c r="AQ486" s="2"/>
      <c r="AR486" s="2"/>
      <c r="AS486" s="2"/>
      <c r="AT486" s="2"/>
      <c r="AU486" s="2"/>
      <c r="AV486" s="2"/>
      <c r="AW486" s="2"/>
      <c r="AX486" s="2"/>
      <c r="AY486" s="2"/>
      <c r="AZ486" s="2"/>
      <c r="BA486" s="2"/>
    </row>
    <row r="487" spans="3:53" x14ac:dyDescent="0.35">
      <c r="C487" s="1"/>
      <c r="AH487" s="2"/>
      <c r="AI487" s="2"/>
      <c r="AJ487" s="2"/>
      <c r="AK487" s="2"/>
      <c r="AL487" s="2"/>
      <c r="AM487" s="2"/>
      <c r="AN487" s="2"/>
      <c r="AO487" s="2"/>
      <c r="AP487" s="2"/>
      <c r="AQ487" s="2"/>
      <c r="AR487" s="2"/>
      <c r="AS487" s="2"/>
      <c r="AT487" s="2"/>
      <c r="AU487" s="2"/>
      <c r="AV487" s="2"/>
      <c r="AW487" s="2"/>
      <c r="AX487" s="2"/>
      <c r="AY487" s="2"/>
      <c r="AZ487" s="2"/>
      <c r="BA487" s="2"/>
    </row>
    <row r="488" spans="3:53" x14ac:dyDescent="0.35">
      <c r="C488" s="1"/>
      <c r="AH488" s="2"/>
      <c r="AI488" s="2"/>
      <c r="AJ488" s="2"/>
      <c r="AK488" s="2"/>
      <c r="AL488" s="2"/>
      <c r="AM488" s="2"/>
      <c r="AN488" s="2"/>
      <c r="AO488" s="2"/>
      <c r="AP488" s="2"/>
      <c r="AQ488" s="2"/>
      <c r="AR488" s="2"/>
      <c r="AS488" s="2"/>
      <c r="AT488" s="2"/>
      <c r="AU488" s="2"/>
      <c r="AV488" s="2"/>
      <c r="AW488" s="2"/>
      <c r="AX488" s="2"/>
      <c r="AY488" s="2"/>
      <c r="AZ488" s="2"/>
      <c r="BA488" s="2"/>
    </row>
    <row r="489" spans="3:53" x14ac:dyDescent="0.35">
      <c r="C489" s="1"/>
      <c r="AH489" s="2"/>
      <c r="AI489" s="2"/>
      <c r="AJ489" s="2"/>
      <c r="AK489" s="2"/>
      <c r="AL489" s="2"/>
      <c r="AM489" s="2"/>
      <c r="AN489" s="2"/>
      <c r="AO489" s="2"/>
      <c r="AP489" s="2"/>
      <c r="AQ489" s="2"/>
      <c r="AR489" s="2"/>
      <c r="AS489" s="2"/>
      <c r="AT489" s="2"/>
      <c r="AU489" s="2"/>
      <c r="AV489" s="2"/>
      <c r="AW489" s="2"/>
      <c r="AX489" s="2"/>
      <c r="AY489" s="2"/>
      <c r="AZ489" s="2"/>
      <c r="BA489" s="2"/>
    </row>
    <row r="490" spans="3:53" x14ac:dyDescent="0.35">
      <c r="C490" s="1"/>
      <c r="AH490" s="2"/>
      <c r="AI490" s="2"/>
      <c r="AJ490" s="2"/>
      <c r="AK490" s="2"/>
      <c r="AL490" s="2"/>
      <c r="AM490" s="2"/>
      <c r="AN490" s="2"/>
      <c r="AO490" s="2"/>
      <c r="AP490" s="2"/>
      <c r="AQ490" s="2"/>
      <c r="AR490" s="2"/>
      <c r="AS490" s="2"/>
      <c r="AT490" s="2"/>
      <c r="AU490" s="2"/>
      <c r="AV490" s="2"/>
      <c r="AW490" s="2"/>
      <c r="AX490" s="2"/>
      <c r="AY490" s="2"/>
      <c r="AZ490" s="2"/>
      <c r="BA490" s="2"/>
    </row>
    <row r="491" spans="3:53" x14ac:dyDescent="0.35">
      <c r="C491" s="1"/>
      <c r="AH491" s="2"/>
      <c r="AI491" s="2"/>
      <c r="AJ491" s="2"/>
      <c r="AK491" s="2"/>
      <c r="AL491" s="2"/>
      <c r="AM491" s="2"/>
      <c r="AN491" s="2"/>
      <c r="AO491" s="2"/>
      <c r="AP491" s="2"/>
      <c r="AQ491" s="2"/>
      <c r="AR491" s="2"/>
      <c r="AS491" s="2"/>
      <c r="AT491" s="2"/>
      <c r="AU491" s="2"/>
      <c r="AV491" s="2"/>
      <c r="AW491" s="2"/>
      <c r="AX491" s="2"/>
      <c r="AY491" s="2"/>
      <c r="AZ491" s="2"/>
      <c r="BA491" s="2"/>
    </row>
    <row r="492" spans="3:53" x14ac:dyDescent="0.35">
      <c r="C492" s="1"/>
      <c r="AH492" s="2"/>
      <c r="AI492" s="2"/>
      <c r="AJ492" s="2"/>
      <c r="AK492" s="2"/>
      <c r="AL492" s="2"/>
      <c r="AM492" s="2"/>
      <c r="AN492" s="2"/>
      <c r="AO492" s="2"/>
      <c r="AP492" s="2"/>
      <c r="AQ492" s="2"/>
      <c r="AR492" s="2"/>
      <c r="AS492" s="2"/>
      <c r="AT492" s="2"/>
      <c r="AU492" s="2"/>
      <c r="AV492" s="2"/>
      <c r="AW492" s="2"/>
      <c r="AX492" s="2"/>
      <c r="AY492" s="2"/>
      <c r="AZ492" s="2"/>
      <c r="BA492" s="2"/>
    </row>
    <row r="493" spans="3:53" x14ac:dyDescent="0.35">
      <c r="C493" s="1"/>
      <c r="AH493" s="2"/>
      <c r="AI493" s="2"/>
      <c r="AJ493" s="2"/>
      <c r="AK493" s="2"/>
      <c r="AL493" s="2"/>
      <c r="AM493" s="2"/>
      <c r="AN493" s="2"/>
      <c r="AO493" s="2"/>
      <c r="AP493" s="2"/>
      <c r="AQ493" s="2"/>
      <c r="AR493" s="2"/>
      <c r="AS493" s="2"/>
      <c r="AT493" s="2"/>
      <c r="AU493" s="2"/>
      <c r="AV493" s="2"/>
      <c r="AW493" s="2"/>
      <c r="AX493" s="2"/>
      <c r="AY493" s="2"/>
      <c r="AZ493" s="2"/>
      <c r="BA493" s="2"/>
    </row>
    <row r="494" spans="3:53" x14ac:dyDescent="0.35">
      <c r="C494" s="1"/>
      <c r="AH494" s="2"/>
      <c r="AI494" s="2"/>
      <c r="AJ494" s="2"/>
      <c r="AK494" s="2"/>
      <c r="AL494" s="2"/>
      <c r="AM494" s="2"/>
      <c r="AN494" s="2"/>
      <c r="AO494" s="2"/>
      <c r="AP494" s="2"/>
      <c r="AQ494" s="2"/>
      <c r="AR494" s="2"/>
      <c r="AS494" s="2"/>
      <c r="AT494" s="2"/>
      <c r="AU494" s="2"/>
      <c r="AV494" s="2"/>
      <c r="AW494" s="2"/>
      <c r="AX494" s="2"/>
      <c r="AY494" s="2"/>
      <c r="AZ494" s="2"/>
      <c r="BA494" s="2"/>
    </row>
    <row r="495" spans="3:53" x14ac:dyDescent="0.35">
      <c r="C495" s="1"/>
      <c r="AH495" s="2"/>
      <c r="AI495" s="2"/>
      <c r="AJ495" s="2"/>
      <c r="AK495" s="2"/>
      <c r="AL495" s="2"/>
      <c r="AM495" s="2"/>
      <c r="AN495" s="2"/>
      <c r="AO495" s="2"/>
      <c r="AP495" s="2"/>
      <c r="AQ495" s="2"/>
      <c r="AR495" s="2"/>
      <c r="AS495" s="2"/>
      <c r="AT495" s="2"/>
      <c r="AU495" s="2"/>
      <c r="AV495" s="2"/>
      <c r="AW495" s="2"/>
      <c r="AX495" s="2"/>
      <c r="AY495" s="2"/>
      <c r="AZ495" s="2"/>
      <c r="BA495" s="2"/>
    </row>
    <row r="496" spans="3:53" x14ac:dyDescent="0.35">
      <c r="C496" s="1"/>
      <c r="AH496" s="2"/>
      <c r="AI496" s="2"/>
      <c r="AJ496" s="2"/>
      <c r="AK496" s="2"/>
      <c r="AL496" s="2"/>
      <c r="AM496" s="2"/>
      <c r="AN496" s="2"/>
      <c r="AO496" s="2"/>
      <c r="AP496" s="2"/>
      <c r="AQ496" s="2"/>
      <c r="AR496" s="2"/>
      <c r="AS496" s="2"/>
      <c r="AT496" s="2"/>
      <c r="AU496" s="2"/>
      <c r="AV496" s="2"/>
      <c r="AW496" s="2"/>
      <c r="AX496" s="2"/>
      <c r="AY496" s="2"/>
      <c r="AZ496" s="2"/>
      <c r="BA496" s="2"/>
    </row>
    <row r="497" spans="3:53" x14ac:dyDescent="0.35">
      <c r="C497" s="1"/>
      <c r="AH497" s="2"/>
      <c r="AI497" s="2"/>
      <c r="AJ497" s="2"/>
      <c r="AK497" s="2"/>
      <c r="AL497" s="2"/>
      <c r="AM497" s="2"/>
      <c r="AN497" s="2"/>
      <c r="AO497" s="2"/>
      <c r="AP497" s="2"/>
      <c r="AQ497" s="2"/>
      <c r="AR497" s="2"/>
      <c r="AS497" s="2"/>
      <c r="AT497" s="2"/>
      <c r="AU497" s="2"/>
      <c r="AV497" s="2"/>
      <c r="AW497" s="2"/>
      <c r="AX497" s="2"/>
      <c r="AY497" s="2"/>
      <c r="AZ497" s="2"/>
      <c r="BA497" s="2"/>
    </row>
    <row r="498" spans="3:53" x14ac:dyDescent="0.35">
      <c r="C498" s="1"/>
      <c r="AH498" s="2"/>
      <c r="AI498" s="2"/>
      <c r="AJ498" s="2"/>
      <c r="AK498" s="2"/>
      <c r="AL498" s="2"/>
      <c r="AM498" s="2"/>
      <c r="AN498" s="2"/>
      <c r="AO498" s="2"/>
      <c r="AP498" s="2"/>
      <c r="AQ498" s="2"/>
      <c r="AR498" s="2"/>
      <c r="AS498" s="2"/>
      <c r="AT498" s="2"/>
      <c r="AU498" s="2"/>
      <c r="AV498" s="2"/>
      <c r="AW498" s="2"/>
      <c r="AX498" s="2"/>
      <c r="AY498" s="2"/>
      <c r="AZ498" s="2"/>
      <c r="BA498" s="2"/>
    </row>
    <row r="499" spans="3:53" x14ac:dyDescent="0.35">
      <c r="C499" s="1"/>
      <c r="AH499" s="2"/>
      <c r="AI499" s="2"/>
      <c r="AJ499" s="2"/>
      <c r="AK499" s="2"/>
      <c r="AL499" s="2"/>
      <c r="AM499" s="2"/>
      <c r="AN499" s="2"/>
      <c r="AO499" s="2"/>
      <c r="AP499" s="2"/>
      <c r="AQ499" s="2"/>
      <c r="AR499" s="2"/>
      <c r="AS499" s="2"/>
      <c r="AT499" s="2"/>
      <c r="AU499" s="2"/>
      <c r="AV499" s="2"/>
      <c r="AW499" s="2"/>
      <c r="AX499" s="2"/>
      <c r="AY499" s="2"/>
      <c r="AZ499" s="2"/>
      <c r="BA499" s="2"/>
    </row>
    <row r="500" spans="3:53" x14ac:dyDescent="0.35">
      <c r="C500" s="1"/>
      <c r="AH500" s="2"/>
      <c r="AI500" s="2"/>
      <c r="AJ500" s="2"/>
      <c r="AK500" s="2"/>
      <c r="AL500" s="2"/>
      <c r="AM500" s="2"/>
      <c r="AN500" s="2"/>
      <c r="AO500" s="2"/>
      <c r="AP500" s="2"/>
      <c r="AQ500" s="2"/>
      <c r="AR500" s="2"/>
      <c r="AS500" s="2"/>
      <c r="AT500" s="2"/>
      <c r="AU500" s="2"/>
      <c r="AV500" s="2"/>
      <c r="AW500" s="2"/>
      <c r="AX500" s="2"/>
      <c r="AY500" s="2"/>
      <c r="AZ500" s="2"/>
      <c r="BA500" s="2"/>
    </row>
    <row r="501" spans="3:53" x14ac:dyDescent="0.35">
      <c r="C501" s="1"/>
      <c r="AH501" s="2"/>
      <c r="AI501" s="2"/>
      <c r="AJ501" s="2"/>
      <c r="AK501" s="2"/>
      <c r="AL501" s="2"/>
      <c r="AM501" s="2"/>
      <c r="AN501" s="2"/>
      <c r="AO501" s="2"/>
      <c r="AP501" s="2"/>
      <c r="AQ501" s="2"/>
      <c r="AR501" s="2"/>
      <c r="AS501" s="2"/>
      <c r="AT501" s="2"/>
      <c r="AU501" s="2"/>
      <c r="AV501" s="2"/>
      <c r="AW501" s="2"/>
      <c r="AX501" s="2"/>
      <c r="AY501" s="2"/>
      <c r="AZ501" s="2"/>
      <c r="BA501" s="2"/>
    </row>
    <row r="502" spans="3:53" x14ac:dyDescent="0.35">
      <c r="C502" s="1"/>
      <c r="AH502" s="2"/>
      <c r="AI502" s="2"/>
      <c r="AJ502" s="2"/>
      <c r="AK502" s="2"/>
      <c r="AL502" s="2"/>
      <c r="AM502" s="2"/>
      <c r="AN502" s="2"/>
      <c r="AO502" s="2"/>
      <c r="AP502" s="2"/>
      <c r="AQ502" s="2"/>
      <c r="AR502" s="2"/>
      <c r="AS502" s="2"/>
      <c r="AT502" s="2"/>
      <c r="AU502" s="2"/>
      <c r="AV502" s="2"/>
      <c r="AW502" s="2"/>
      <c r="AX502" s="2"/>
      <c r="AY502" s="2"/>
      <c r="AZ502" s="2"/>
      <c r="BA502" s="2"/>
    </row>
    <row r="503" spans="3:53" x14ac:dyDescent="0.35">
      <c r="C503" s="1"/>
      <c r="AH503" s="2"/>
      <c r="AI503" s="2"/>
      <c r="AJ503" s="2"/>
      <c r="AK503" s="2"/>
      <c r="AL503" s="2"/>
      <c r="AM503" s="2"/>
      <c r="AN503" s="2"/>
      <c r="AO503" s="2"/>
      <c r="AP503" s="2"/>
      <c r="AQ503" s="2"/>
      <c r="AR503" s="2"/>
      <c r="AS503" s="2"/>
      <c r="AT503" s="2"/>
      <c r="AU503" s="2"/>
      <c r="AV503" s="2"/>
      <c r="AW503" s="2"/>
      <c r="AX503" s="2"/>
      <c r="AY503" s="2"/>
      <c r="AZ503" s="2"/>
      <c r="BA503" s="2"/>
    </row>
    <row r="504" spans="3:53" x14ac:dyDescent="0.35">
      <c r="C504" s="1"/>
      <c r="AH504" s="2"/>
      <c r="AI504" s="2"/>
      <c r="AJ504" s="2"/>
      <c r="AK504" s="2"/>
      <c r="AL504" s="2"/>
      <c r="AM504" s="2"/>
      <c r="AN504" s="2"/>
      <c r="AO504" s="2"/>
      <c r="AP504" s="2"/>
      <c r="AQ504" s="2"/>
      <c r="AR504" s="2"/>
      <c r="AS504" s="2"/>
      <c r="AT504" s="2"/>
      <c r="AU504" s="2"/>
      <c r="AV504" s="2"/>
      <c r="AW504" s="2"/>
      <c r="AX504" s="2"/>
      <c r="AY504" s="2"/>
      <c r="AZ504" s="2"/>
      <c r="BA504" s="2"/>
    </row>
    <row r="505" spans="3:53" x14ac:dyDescent="0.35">
      <c r="C505" s="1"/>
      <c r="AH505" s="2"/>
      <c r="AI505" s="2"/>
      <c r="AJ505" s="2"/>
      <c r="AK505" s="2"/>
      <c r="AL505" s="2"/>
      <c r="AM505" s="2"/>
      <c r="AN505" s="2"/>
      <c r="AO505" s="2"/>
      <c r="AP505" s="2"/>
      <c r="AQ505" s="2"/>
      <c r="AR505" s="2"/>
      <c r="AS505" s="2"/>
      <c r="AT505" s="2"/>
      <c r="AU505" s="2"/>
      <c r="AV505" s="2"/>
      <c r="AW505" s="2"/>
      <c r="AX505" s="2"/>
      <c r="AY505" s="2"/>
      <c r="AZ505" s="2"/>
      <c r="BA505" s="2"/>
    </row>
    <row r="506" spans="3:53" x14ac:dyDescent="0.35">
      <c r="C506" s="1"/>
      <c r="AH506" s="2"/>
      <c r="AI506" s="2"/>
      <c r="AJ506" s="2"/>
      <c r="AK506" s="2"/>
      <c r="AL506" s="2"/>
      <c r="AM506" s="2"/>
      <c r="AN506" s="2"/>
      <c r="AO506" s="2"/>
      <c r="AP506" s="2"/>
      <c r="AQ506" s="2"/>
      <c r="AR506" s="2"/>
      <c r="AS506" s="2"/>
      <c r="AT506" s="2"/>
      <c r="AU506" s="2"/>
      <c r="AV506" s="2"/>
      <c r="AW506" s="2"/>
      <c r="AX506" s="2"/>
      <c r="AY506" s="2"/>
      <c r="AZ506" s="2"/>
      <c r="BA506" s="2"/>
    </row>
    <row r="507" spans="3:53" x14ac:dyDescent="0.35">
      <c r="C507" s="1"/>
      <c r="AH507" s="2"/>
      <c r="AI507" s="2"/>
      <c r="AJ507" s="2"/>
      <c r="AK507" s="2"/>
      <c r="AL507" s="2"/>
      <c r="AM507" s="2"/>
      <c r="AN507" s="2"/>
      <c r="AO507" s="2"/>
      <c r="AP507" s="2"/>
      <c r="AQ507" s="2"/>
      <c r="AR507" s="2"/>
      <c r="AS507" s="2"/>
      <c r="AT507" s="2"/>
      <c r="AU507" s="2"/>
      <c r="AV507" s="2"/>
      <c r="AW507" s="2"/>
      <c r="AX507" s="2"/>
      <c r="AY507" s="2"/>
      <c r="AZ507" s="2"/>
      <c r="BA507" s="2"/>
    </row>
    <row r="508" spans="3:53" x14ac:dyDescent="0.35">
      <c r="C508" s="1"/>
      <c r="AH508" s="2"/>
      <c r="AI508" s="2"/>
      <c r="AJ508" s="2"/>
      <c r="AK508" s="2"/>
      <c r="AL508" s="2"/>
      <c r="AM508" s="2"/>
      <c r="AN508" s="2"/>
      <c r="AO508" s="2"/>
      <c r="AP508" s="2"/>
      <c r="AQ508" s="2"/>
      <c r="AR508" s="2"/>
      <c r="AS508" s="2"/>
      <c r="AT508" s="2"/>
      <c r="AU508" s="2"/>
      <c r="AV508" s="2"/>
      <c r="AW508" s="2"/>
      <c r="AX508" s="2"/>
      <c r="AY508" s="2"/>
      <c r="AZ508" s="2"/>
      <c r="BA508" s="2"/>
    </row>
    <row r="509" spans="3:53" x14ac:dyDescent="0.35">
      <c r="C509" s="1"/>
      <c r="AH509" s="2"/>
      <c r="AI509" s="2"/>
      <c r="AJ509" s="2"/>
      <c r="AK509" s="2"/>
      <c r="AL509" s="2"/>
      <c r="AM509" s="2"/>
      <c r="AN509" s="2"/>
      <c r="AO509" s="2"/>
      <c r="AP509" s="2"/>
      <c r="AQ509" s="2"/>
      <c r="AR509" s="2"/>
      <c r="AS509" s="2"/>
      <c r="AT509" s="2"/>
      <c r="AU509" s="2"/>
      <c r="AV509" s="2"/>
      <c r="AW509" s="2"/>
      <c r="AX509" s="2"/>
      <c r="AY509" s="2"/>
      <c r="AZ509" s="2"/>
      <c r="BA509" s="2"/>
    </row>
    <row r="510" spans="3:53" x14ac:dyDescent="0.35">
      <c r="C510" s="1"/>
      <c r="AH510" s="2"/>
      <c r="AI510" s="2"/>
      <c r="AJ510" s="2"/>
      <c r="AK510" s="2"/>
      <c r="AL510" s="2"/>
      <c r="AM510" s="2"/>
      <c r="AN510" s="2"/>
      <c r="AO510" s="2"/>
      <c r="AP510" s="2"/>
      <c r="AQ510" s="2"/>
      <c r="AR510" s="2"/>
      <c r="AS510" s="2"/>
      <c r="AT510" s="2"/>
      <c r="AU510" s="2"/>
      <c r="AV510" s="2"/>
      <c r="AW510" s="2"/>
      <c r="AX510" s="2"/>
      <c r="AY510" s="2"/>
      <c r="AZ510" s="2"/>
      <c r="BA510" s="2"/>
    </row>
    <row r="511" spans="3:53" x14ac:dyDescent="0.35">
      <c r="C511" s="1"/>
      <c r="AH511" s="2"/>
      <c r="AI511" s="2"/>
      <c r="AJ511" s="2"/>
      <c r="AK511" s="2"/>
      <c r="AL511" s="2"/>
      <c r="AM511" s="2"/>
      <c r="AN511" s="2"/>
      <c r="AO511" s="2"/>
      <c r="AP511" s="2"/>
      <c r="AQ511" s="2"/>
      <c r="AR511" s="2"/>
      <c r="AS511" s="2"/>
      <c r="AT511" s="2"/>
      <c r="AU511" s="2"/>
      <c r="AV511" s="2"/>
      <c r="AW511" s="2"/>
      <c r="AX511" s="2"/>
      <c r="AY511" s="2"/>
      <c r="AZ511" s="2"/>
      <c r="BA511" s="2"/>
    </row>
    <row r="512" spans="3:53" x14ac:dyDescent="0.35">
      <c r="C512" s="1"/>
      <c r="AH512" s="2"/>
      <c r="AI512" s="2"/>
      <c r="AJ512" s="2"/>
      <c r="AK512" s="2"/>
      <c r="AL512" s="2"/>
      <c r="AM512" s="2"/>
      <c r="AN512" s="2"/>
      <c r="AO512" s="2"/>
      <c r="AP512" s="2"/>
      <c r="AQ512" s="2"/>
      <c r="AR512" s="2"/>
      <c r="AS512" s="2"/>
      <c r="AT512" s="2"/>
      <c r="AU512" s="2"/>
      <c r="AV512" s="2"/>
      <c r="AW512" s="2"/>
      <c r="AX512" s="2"/>
      <c r="AY512" s="2"/>
      <c r="AZ512" s="2"/>
      <c r="BA512" s="2"/>
    </row>
    <row r="513" spans="3:53" x14ac:dyDescent="0.35">
      <c r="C513" s="1"/>
      <c r="AH513" s="2"/>
      <c r="AI513" s="2"/>
      <c r="AJ513" s="2"/>
      <c r="AK513" s="2"/>
      <c r="AL513" s="2"/>
      <c r="AM513" s="2"/>
      <c r="AN513" s="2"/>
      <c r="AO513" s="2"/>
      <c r="AP513" s="2"/>
      <c r="AQ513" s="2"/>
      <c r="AR513" s="2"/>
      <c r="AS513" s="2"/>
      <c r="AT513" s="2"/>
      <c r="AU513" s="2"/>
      <c r="AV513" s="2"/>
      <c r="AW513" s="2"/>
      <c r="AX513" s="2"/>
      <c r="AY513" s="2"/>
      <c r="AZ513" s="2"/>
      <c r="BA513" s="2"/>
    </row>
    <row r="514" spans="3:53" x14ac:dyDescent="0.35">
      <c r="C514" s="1"/>
      <c r="AH514" s="2"/>
      <c r="AI514" s="2"/>
      <c r="AJ514" s="2"/>
      <c r="AK514" s="2"/>
      <c r="AL514" s="2"/>
      <c r="AM514" s="2"/>
      <c r="AN514" s="2"/>
      <c r="AO514" s="2"/>
      <c r="AP514" s="2"/>
      <c r="AQ514" s="2"/>
      <c r="AR514" s="2"/>
      <c r="AS514" s="2"/>
      <c r="AT514" s="2"/>
      <c r="AU514" s="2"/>
      <c r="AV514" s="2"/>
      <c r="AW514" s="2"/>
      <c r="AX514" s="2"/>
      <c r="AY514" s="2"/>
      <c r="AZ514" s="2"/>
      <c r="BA514" s="2"/>
    </row>
    <row r="515" spans="3:53" x14ac:dyDescent="0.35">
      <c r="C515" s="1"/>
      <c r="AH515" s="2"/>
      <c r="AI515" s="2"/>
      <c r="AJ515" s="2"/>
      <c r="AK515" s="2"/>
      <c r="AL515" s="2"/>
      <c r="AM515" s="2"/>
      <c r="AN515" s="2"/>
      <c r="AO515" s="2"/>
      <c r="AP515" s="2"/>
      <c r="AQ515" s="2"/>
      <c r="AR515" s="2"/>
      <c r="AS515" s="2"/>
      <c r="AT515" s="2"/>
      <c r="AU515" s="2"/>
      <c r="AV515" s="2"/>
      <c r="AW515" s="2"/>
      <c r="AX515" s="2"/>
      <c r="AY515" s="2"/>
      <c r="AZ515" s="2"/>
      <c r="BA515" s="2"/>
    </row>
    <row r="516" spans="3:53" x14ac:dyDescent="0.35">
      <c r="C516" s="1"/>
      <c r="AH516" s="2"/>
      <c r="AI516" s="2"/>
      <c r="AJ516" s="2"/>
      <c r="AK516" s="2"/>
      <c r="AL516" s="2"/>
      <c r="AM516" s="2"/>
      <c r="AN516" s="2"/>
      <c r="AO516" s="2"/>
      <c r="AP516" s="2"/>
      <c r="AQ516" s="2"/>
      <c r="AR516" s="2"/>
      <c r="AS516" s="2"/>
      <c r="AT516" s="2"/>
      <c r="AU516" s="2"/>
      <c r="AV516" s="2"/>
      <c r="AW516" s="2"/>
      <c r="AX516" s="2"/>
      <c r="AY516" s="2"/>
      <c r="AZ516" s="2"/>
      <c r="BA516" s="2"/>
    </row>
    <row r="517" spans="3:53" x14ac:dyDescent="0.35">
      <c r="C517" s="1"/>
      <c r="AH517" s="2"/>
      <c r="AI517" s="2"/>
      <c r="AJ517" s="2"/>
      <c r="AK517" s="2"/>
      <c r="AL517" s="2"/>
      <c r="AM517" s="2"/>
      <c r="AN517" s="2"/>
      <c r="AO517" s="2"/>
      <c r="AP517" s="2"/>
      <c r="AQ517" s="2"/>
      <c r="AR517" s="2"/>
      <c r="AS517" s="2"/>
      <c r="AT517" s="2"/>
      <c r="AU517" s="2"/>
      <c r="AV517" s="2"/>
      <c r="AW517" s="2"/>
      <c r="AX517" s="2"/>
      <c r="AY517" s="2"/>
      <c r="AZ517" s="2"/>
      <c r="BA517" s="2"/>
    </row>
    <row r="518" spans="3:53" x14ac:dyDescent="0.35">
      <c r="C518" s="1"/>
      <c r="AH518" s="2"/>
      <c r="AI518" s="2"/>
      <c r="AJ518" s="2"/>
      <c r="AK518" s="2"/>
      <c r="AL518" s="2"/>
      <c r="AM518" s="2"/>
      <c r="AN518" s="2"/>
      <c r="AO518" s="2"/>
      <c r="AP518" s="2"/>
      <c r="AQ518" s="2"/>
      <c r="AR518" s="2"/>
      <c r="AS518" s="2"/>
      <c r="AT518" s="2"/>
      <c r="AU518" s="2"/>
      <c r="AV518" s="2"/>
      <c r="AW518" s="2"/>
      <c r="AX518" s="2"/>
      <c r="AY518" s="2"/>
      <c r="AZ518" s="2"/>
      <c r="BA518" s="2"/>
    </row>
    <row r="519" spans="3:53" x14ac:dyDescent="0.35">
      <c r="C519" s="1"/>
      <c r="AH519" s="2"/>
      <c r="AI519" s="2"/>
      <c r="AJ519" s="2"/>
      <c r="AK519" s="2"/>
      <c r="AL519" s="2"/>
      <c r="AM519" s="2"/>
      <c r="AN519" s="2"/>
      <c r="AO519" s="2"/>
      <c r="AP519" s="2"/>
      <c r="AQ519" s="2"/>
      <c r="AR519" s="2"/>
      <c r="AS519" s="2"/>
      <c r="AT519" s="2"/>
      <c r="AU519" s="2"/>
      <c r="AV519" s="2"/>
      <c r="AW519" s="2"/>
      <c r="AX519" s="2"/>
      <c r="AY519" s="2"/>
      <c r="AZ519" s="2"/>
      <c r="BA519" s="2"/>
    </row>
    <row r="520" spans="3:53" x14ac:dyDescent="0.35">
      <c r="C520" s="1"/>
      <c r="AH520" s="2"/>
      <c r="AI520" s="2"/>
      <c r="AJ520" s="2"/>
      <c r="AK520" s="2"/>
      <c r="AL520" s="2"/>
      <c r="AM520" s="2"/>
      <c r="AN520" s="2"/>
      <c r="AO520" s="2"/>
      <c r="AP520" s="2"/>
      <c r="AQ520" s="2"/>
      <c r="AR520" s="2"/>
      <c r="AS520" s="2"/>
      <c r="AT520" s="2"/>
      <c r="AU520" s="2"/>
      <c r="AV520" s="2"/>
      <c r="AW520" s="2"/>
      <c r="AX520" s="2"/>
      <c r="AY520" s="2"/>
      <c r="AZ520" s="2"/>
      <c r="BA520" s="2"/>
    </row>
    <row r="521" spans="3:53" x14ac:dyDescent="0.35">
      <c r="C521" s="1"/>
      <c r="AH521" s="2"/>
      <c r="AI521" s="2"/>
      <c r="AJ521" s="2"/>
      <c r="AK521" s="2"/>
      <c r="AL521" s="2"/>
      <c r="AM521" s="2"/>
      <c r="AN521" s="2"/>
      <c r="AO521" s="2"/>
      <c r="AP521" s="2"/>
      <c r="AQ521" s="2"/>
      <c r="AR521" s="2"/>
      <c r="AS521" s="2"/>
      <c r="AT521" s="2"/>
      <c r="AU521" s="2"/>
      <c r="AV521" s="2"/>
      <c r="AW521" s="2"/>
      <c r="AX521" s="2"/>
      <c r="AY521" s="2"/>
      <c r="AZ521" s="2"/>
      <c r="BA521" s="2"/>
    </row>
    <row r="522" spans="3:53" x14ac:dyDescent="0.35">
      <c r="C522" s="1"/>
      <c r="AH522" s="2"/>
      <c r="AI522" s="2"/>
      <c r="AJ522" s="2"/>
      <c r="AK522" s="2"/>
      <c r="AL522" s="2"/>
      <c r="AM522" s="2"/>
      <c r="AN522" s="2"/>
      <c r="AO522" s="2"/>
      <c r="AP522" s="2"/>
      <c r="AQ522" s="2"/>
      <c r="AR522" s="2"/>
      <c r="AS522" s="2"/>
      <c r="AT522" s="2"/>
      <c r="AU522" s="2"/>
      <c r="AV522" s="2"/>
      <c r="AW522" s="2"/>
      <c r="AX522" s="2"/>
      <c r="AY522" s="2"/>
      <c r="AZ522" s="2"/>
      <c r="BA522" s="2"/>
    </row>
    <row r="523" spans="3:53" x14ac:dyDescent="0.35">
      <c r="C523" s="1"/>
      <c r="AH523" s="2"/>
      <c r="AI523" s="2"/>
      <c r="AJ523" s="2"/>
      <c r="AK523" s="2"/>
      <c r="AL523" s="2"/>
      <c r="AM523" s="2"/>
      <c r="AN523" s="2"/>
      <c r="AO523" s="2"/>
      <c r="AP523" s="2"/>
      <c r="AQ523" s="2"/>
      <c r="AR523" s="2"/>
      <c r="AS523" s="2"/>
      <c r="AT523" s="2"/>
      <c r="AU523" s="2"/>
      <c r="AV523" s="2"/>
      <c r="AW523" s="2"/>
      <c r="AX523" s="2"/>
      <c r="AY523" s="2"/>
      <c r="AZ523" s="2"/>
      <c r="BA523" s="2"/>
    </row>
    <row r="524" spans="3:53" x14ac:dyDescent="0.35">
      <c r="C524" s="1"/>
      <c r="AH524" s="2"/>
      <c r="AI524" s="2"/>
      <c r="AJ524" s="2"/>
      <c r="AK524" s="2"/>
      <c r="AL524" s="2"/>
      <c r="AM524" s="2"/>
      <c r="AN524" s="2"/>
      <c r="AO524" s="2"/>
      <c r="AP524" s="2"/>
      <c r="AQ524" s="2"/>
      <c r="AR524" s="2"/>
      <c r="AS524" s="2"/>
      <c r="AT524" s="2"/>
      <c r="AU524" s="2"/>
      <c r="AV524" s="2"/>
      <c r="AW524" s="2"/>
      <c r="AX524" s="2"/>
      <c r="AY524" s="2"/>
      <c r="AZ524" s="2"/>
      <c r="BA524" s="2"/>
    </row>
    <row r="525" spans="3:53" x14ac:dyDescent="0.35">
      <c r="C525" s="1"/>
      <c r="AH525" s="2"/>
      <c r="AI525" s="2"/>
      <c r="AJ525" s="2"/>
      <c r="AK525" s="2"/>
      <c r="AL525" s="2"/>
      <c r="AM525" s="2"/>
      <c r="AN525" s="2"/>
      <c r="AO525" s="2"/>
      <c r="AP525" s="2"/>
      <c r="AQ525" s="2"/>
      <c r="AR525" s="2"/>
      <c r="AS525" s="2"/>
      <c r="AT525" s="2"/>
      <c r="AU525" s="2"/>
      <c r="AV525" s="2"/>
      <c r="AW525" s="2"/>
      <c r="AX525" s="2"/>
      <c r="AY525" s="2"/>
      <c r="AZ525" s="2"/>
      <c r="BA525" s="2"/>
    </row>
    <row r="526" spans="3:53" x14ac:dyDescent="0.35">
      <c r="C526" s="1"/>
      <c r="AH526" s="2"/>
      <c r="AI526" s="2"/>
      <c r="AJ526" s="2"/>
      <c r="AK526" s="2"/>
      <c r="AL526" s="2"/>
      <c r="AM526" s="2"/>
      <c r="AN526" s="2"/>
      <c r="AO526" s="2"/>
      <c r="AP526" s="2"/>
      <c r="AQ526" s="2"/>
      <c r="AR526" s="2"/>
      <c r="AS526" s="2"/>
      <c r="AT526" s="2"/>
      <c r="AU526" s="2"/>
      <c r="AV526" s="2"/>
      <c r="AW526" s="2"/>
      <c r="AX526" s="2"/>
      <c r="AY526" s="2"/>
      <c r="AZ526" s="2"/>
      <c r="BA526" s="2"/>
    </row>
    <row r="527" spans="3:53" x14ac:dyDescent="0.35">
      <c r="C527" s="1"/>
      <c r="AH527" s="2"/>
      <c r="AI527" s="2"/>
      <c r="AJ527" s="2"/>
      <c r="AK527" s="2"/>
      <c r="AL527" s="2"/>
      <c r="AM527" s="2"/>
      <c r="AN527" s="2"/>
      <c r="AO527" s="2"/>
      <c r="AP527" s="2"/>
      <c r="AQ527" s="2"/>
      <c r="AR527" s="2"/>
      <c r="AS527" s="2"/>
      <c r="AT527" s="2"/>
      <c r="AU527" s="2"/>
      <c r="AV527" s="2"/>
      <c r="AW527" s="2"/>
      <c r="AX527" s="2"/>
      <c r="AY527" s="2"/>
      <c r="AZ527" s="2"/>
      <c r="BA527" s="2"/>
    </row>
    <row r="528" spans="3:53" x14ac:dyDescent="0.35">
      <c r="C528" s="1"/>
      <c r="AH528" s="2"/>
      <c r="AI528" s="2"/>
      <c r="AJ528" s="2"/>
      <c r="AK528" s="2"/>
      <c r="AL528" s="2"/>
      <c r="AM528" s="2"/>
      <c r="AN528" s="2"/>
      <c r="AO528" s="2"/>
      <c r="AP528" s="2"/>
      <c r="AQ528" s="2"/>
      <c r="AR528" s="2"/>
      <c r="AS528" s="2"/>
      <c r="AT528" s="2"/>
      <c r="AU528" s="2"/>
      <c r="AV528" s="2"/>
      <c r="AW528" s="2"/>
      <c r="AX528" s="2"/>
      <c r="AY528" s="2"/>
      <c r="AZ528" s="2"/>
      <c r="BA528" s="2"/>
    </row>
    <row r="529" spans="3:53" x14ac:dyDescent="0.35">
      <c r="C529" s="1"/>
      <c r="AH529" s="2"/>
      <c r="AI529" s="2"/>
      <c r="AJ529" s="2"/>
      <c r="AK529" s="2"/>
      <c r="AL529" s="2"/>
      <c r="AM529" s="2"/>
      <c r="AN529" s="2"/>
      <c r="AO529" s="2"/>
      <c r="AP529" s="2"/>
      <c r="AQ529" s="2"/>
      <c r="AR529" s="2"/>
      <c r="AS529" s="2"/>
      <c r="AT529" s="2"/>
      <c r="AU529" s="2"/>
      <c r="AV529" s="2"/>
      <c r="AW529" s="2"/>
      <c r="AX529" s="2"/>
      <c r="AY529" s="2"/>
      <c r="AZ529" s="2"/>
      <c r="BA529" s="2"/>
    </row>
    <row r="530" spans="3:53" x14ac:dyDescent="0.35">
      <c r="C530" s="1"/>
      <c r="AH530" s="2"/>
      <c r="AI530" s="2"/>
      <c r="AJ530" s="2"/>
      <c r="AK530" s="2"/>
      <c r="AL530" s="2"/>
      <c r="AM530" s="2"/>
      <c r="AN530" s="2"/>
      <c r="AO530" s="2"/>
      <c r="AP530" s="2"/>
      <c r="AQ530" s="2"/>
      <c r="AR530" s="2"/>
      <c r="AS530" s="2"/>
      <c r="AT530" s="2"/>
      <c r="AU530" s="2"/>
      <c r="AV530" s="2"/>
      <c r="AW530" s="2"/>
      <c r="AX530" s="2"/>
      <c r="AY530" s="2"/>
      <c r="AZ530" s="2"/>
      <c r="BA530" s="2"/>
    </row>
    <row r="531" spans="3:53" x14ac:dyDescent="0.35">
      <c r="C531" s="1"/>
      <c r="AH531" s="2"/>
      <c r="AI531" s="2"/>
      <c r="AJ531" s="2"/>
      <c r="AK531" s="2"/>
      <c r="AL531" s="2"/>
      <c r="AM531" s="2"/>
      <c r="AN531" s="2"/>
      <c r="AO531" s="2"/>
      <c r="AP531" s="2"/>
      <c r="AQ531" s="2"/>
      <c r="AR531" s="2"/>
      <c r="AS531" s="2"/>
      <c r="AT531" s="2"/>
      <c r="AU531" s="2"/>
      <c r="AV531" s="2"/>
      <c r="AW531" s="2"/>
      <c r="AX531" s="2"/>
      <c r="AY531" s="2"/>
      <c r="AZ531" s="2"/>
      <c r="BA531" s="2"/>
    </row>
    <row r="532" spans="3:53" x14ac:dyDescent="0.35">
      <c r="C532" s="1"/>
      <c r="AH532" s="2"/>
      <c r="AI532" s="2"/>
      <c r="AJ532" s="2"/>
      <c r="AK532" s="2"/>
      <c r="AL532" s="2"/>
      <c r="AM532" s="2"/>
      <c r="AN532" s="2"/>
      <c r="AO532" s="2"/>
      <c r="AP532" s="2"/>
      <c r="AQ532" s="2"/>
      <c r="AR532" s="2"/>
      <c r="AS532" s="2"/>
      <c r="AT532" s="2"/>
      <c r="AU532" s="2"/>
      <c r="AV532" s="2"/>
      <c r="AW532" s="2"/>
      <c r="AX532" s="2"/>
      <c r="AY532" s="2"/>
      <c r="AZ532" s="2"/>
      <c r="BA532" s="2"/>
    </row>
    <row r="533" spans="3:53" x14ac:dyDescent="0.35">
      <c r="C533" s="1"/>
      <c r="AH533" s="2"/>
      <c r="AI533" s="2"/>
      <c r="AJ533" s="2"/>
      <c r="AK533" s="2"/>
      <c r="AL533" s="2"/>
      <c r="AM533" s="2"/>
      <c r="AN533" s="2"/>
      <c r="AO533" s="2"/>
      <c r="AP533" s="2"/>
      <c r="AQ533" s="2"/>
      <c r="AR533" s="2"/>
      <c r="AS533" s="2"/>
      <c r="AT533" s="2"/>
      <c r="AU533" s="2"/>
      <c r="AV533" s="2"/>
      <c r="AW533" s="2"/>
      <c r="AX533" s="2"/>
      <c r="AY533" s="2"/>
      <c r="AZ533" s="2"/>
      <c r="BA533" s="2"/>
    </row>
    <row r="534" spans="3:53" x14ac:dyDescent="0.35">
      <c r="C534" s="1"/>
      <c r="AH534" s="2"/>
      <c r="AI534" s="2"/>
      <c r="AJ534" s="2"/>
      <c r="AK534" s="2"/>
      <c r="AL534" s="2"/>
      <c r="AM534" s="2"/>
      <c r="AN534" s="2"/>
      <c r="AO534" s="2"/>
      <c r="AP534" s="2"/>
      <c r="AQ534" s="2"/>
      <c r="AR534" s="2"/>
      <c r="AS534" s="2"/>
      <c r="AT534" s="2"/>
      <c r="AU534" s="2"/>
      <c r="AV534" s="2"/>
      <c r="AW534" s="2"/>
      <c r="AX534" s="2"/>
      <c r="AY534" s="2"/>
      <c r="AZ534" s="2"/>
      <c r="BA534" s="2"/>
    </row>
    <row r="535" spans="3:53" x14ac:dyDescent="0.35">
      <c r="C535" s="1"/>
      <c r="AH535" s="2"/>
      <c r="AI535" s="2"/>
      <c r="AJ535" s="2"/>
      <c r="AK535" s="2"/>
      <c r="AL535" s="2"/>
      <c r="AM535" s="2"/>
      <c r="AN535" s="2"/>
      <c r="AO535" s="2"/>
      <c r="AP535" s="2"/>
      <c r="AQ535" s="2"/>
      <c r="AR535" s="2"/>
      <c r="AS535" s="2"/>
      <c r="AT535" s="2"/>
      <c r="AU535" s="2"/>
      <c r="AV535" s="2"/>
      <c r="AW535" s="2"/>
      <c r="AX535" s="2"/>
      <c r="AY535" s="2"/>
      <c r="AZ535" s="2"/>
      <c r="BA535" s="2"/>
    </row>
    <row r="536" spans="3:53" x14ac:dyDescent="0.35">
      <c r="C536" s="1"/>
      <c r="AH536" s="2"/>
      <c r="AI536" s="2"/>
      <c r="AJ536" s="2"/>
      <c r="AK536" s="2"/>
      <c r="AL536" s="2"/>
      <c r="AM536" s="2"/>
      <c r="AN536" s="2"/>
      <c r="AO536" s="2"/>
      <c r="AP536" s="2"/>
      <c r="AQ536" s="2"/>
      <c r="AR536" s="2"/>
      <c r="AS536" s="2"/>
      <c r="AT536" s="2"/>
      <c r="AU536" s="2"/>
      <c r="AV536" s="2"/>
      <c r="AW536" s="2"/>
      <c r="AX536" s="2"/>
      <c r="AY536" s="2"/>
      <c r="AZ536" s="2"/>
      <c r="BA536" s="2"/>
    </row>
    <row r="537" spans="3:53" x14ac:dyDescent="0.35">
      <c r="C537" s="1"/>
      <c r="AH537" s="2"/>
      <c r="AI537" s="2"/>
      <c r="AJ537" s="2"/>
      <c r="AK537" s="2"/>
      <c r="AL537" s="2"/>
      <c r="AM537" s="2"/>
      <c r="AN537" s="2"/>
      <c r="AO537" s="2"/>
      <c r="AP537" s="2"/>
      <c r="AQ537" s="2"/>
      <c r="AR537" s="2"/>
      <c r="AS537" s="2"/>
      <c r="AT537" s="2"/>
      <c r="AU537" s="2"/>
      <c r="AV537" s="2"/>
      <c r="AW537" s="2"/>
      <c r="AX537" s="2"/>
      <c r="AY537" s="2"/>
      <c r="AZ537" s="2"/>
      <c r="BA537" s="2"/>
    </row>
    <row r="538" spans="3:53" x14ac:dyDescent="0.35">
      <c r="C538" s="1"/>
      <c r="AH538" s="2"/>
      <c r="AI538" s="2"/>
      <c r="AJ538" s="2"/>
      <c r="AK538" s="2"/>
      <c r="AL538" s="2"/>
      <c r="AM538" s="2"/>
      <c r="AN538" s="2"/>
      <c r="AO538" s="2"/>
      <c r="AP538" s="2"/>
      <c r="AQ538" s="2"/>
      <c r="AR538" s="2"/>
      <c r="AS538" s="2"/>
      <c r="AT538" s="2"/>
      <c r="AU538" s="2"/>
      <c r="AV538" s="2"/>
      <c r="AW538" s="2"/>
      <c r="AX538" s="2"/>
      <c r="AY538" s="2"/>
      <c r="AZ538" s="2"/>
      <c r="BA538" s="2"/>
    </row>
    <row r="539" spans="3:53" x14ac:dyDescent="0.35">
      <c r="C539" s="1"/>
      <c r="AH539" s="2"/>
      <c r="AI539" s="2"/>
      <c r="AJ539" s="2"/>
      <c r="AK539" s="2"/>
      <c r="AL539" s="2"/>
      <c r="AM539" s="2"/>
      <c r="AN539" s="2"/>
      <c r="AO539" s="2"/>
      <c r="AP539" s="2"/>
      <c r="AQ539" s="2"/>
      <c r="AR539" s="2"/>
      <c r="AS539" s="2"/>
      <c r="AT539" s="2"/>
      <c r="AU539" s="2"/>
      <c r="AV539" s="2"/>
      <c r="AW539" s="2"/>
      <c r="AX539" s="2"/>
      <c r="AY539" s="2"/>
      <c r="AZ539" s="2"/>
      <c r="BA539" s="2"/>
    </row>
    <row r="540" spans="3:53" x14ac:dyDescent="0.35">
      <c r="C540" s="1"/>
      <c r="AH540" s="2"/>
      <c r="AI540" s="2"/>
      <c r="AJ540" s="2"/>
      <c r="AK540" s="2"/>
      <c r="AL540" s="2"/>
      <c r="AM540" s="2"/>
      <c r="AN540" s="2"/>
      <c r="AO540" s="2"/>
      <c r="AP540" s="2"/>
      <c r="AQ540" s="2"/>
      <c r="AR540" s="2"/>
      <c r="AS540" s="2"/>
      <c r="AT540" s="2"/>
      <c r="AU540" s="2"/>
      <c r="AV540" s="2"/>
      <c r="AW540" s="2"/>
      <c r="AX540" s="2"/>
      <c r="AY540" s="2"/>
      <c r="AZ540" s="2"/>
      <c r="BA540" s="2"/>
    </row>
    <row r="541" spans="3:53" x14ac:dyDescent="0.35">
      <c r="C541" s="1"/>
      <c r="AH541" s="2"/>
      <c r="AI541" s="2"/>
      <c r="AJ541" s="2"/>
      <c r="AK541" s="2"/>
      <c r="AL541" s="2"/>
      <c r="AM541" s="2"/>
      <c r="AN541" s="2"/>
      <c r="AO541" s="2"/>
      <c r="AP541" s="2"/>
      <c r="AQ541" s="2"/>
      <c r="AR541" s="2"/>
      <c r="AS541" s="2"/>
      <c r="AT541" s="2"/>
      <c r="AU541" s="2"/>
      <c r="AV541" s="2"/>
      <c r="AW541" s="2"/>
      <c r="AX541" s="2"/>
      <c r="AY541" s="2"/>
      <c r="AZ541" s="2"/>
      <c r="BA541" s="2"/>
    </row>
    <row r="542" spans="3:53" x14ac:dyDescent="0.35">
      <c r="C542" s="1"/>
      <c r="AH542" s="2"/>
      <c r="AI542" s="2"/>
      <c r="AJ542" s="2"/>
      <c r="AK542" s="2"/>
      <c r="AL542" s="2"/>
      <c r="AM542" s="2"/>
      <c r="AN542" s="2"/>
      <c r="AO542" s="2"/>
      <c r="AP542" s="2"/>
      <c r="AQ542" s="2"/>
      <c r="AR542" s="2"/>
      <c r="AS542" s="2"/>
      <c r="AT542" s="2"/>
      <c r="AU542" s="2"/>
      <c r="AV542" s="2"/>
      <c r="AW542" s="2"/>
      <c r="AX542" s="2"/>
      <c r="AY542" s="2"/>
      <c r="AZ542" s="2"/>
      <c r="BA542" s="2"/>
    </row>
    <row r="543" spans="3:53" x14ac:dyDescent="0.35">
      <c r="C543" s="1"/>
      <c r="AH543" s="2"/>
      <c r="AI543" s="2"/>
      <c r="AJ543" s="2"/>
      <c r="AK543" s="2"/>
      <c r="AL543" s="2"/>
      <c r="AM543" s="2"/>
      <c r="AN543" s="2"/>
      <c r="AO543" s="2"/>
      <c r="AP543" s="2"/>
      <c r="AQ543" s="2"/>
      <c r="AR543" s="2"/>
      <c r="AS543" s="2"/>
      <c r="AT543" s="2"/>
      <c r="AU543" s="2"/>
      <c r="AV543" s="2"/>
      <c r="AW543" s="2"/>
      <c r="AX543" s="2"/>
      <c r="AY543" s="2"/>
      <c r="AZ543" s="2"/>
      <c r="BA543" s="2"/>
    </row>
    <row r="544" spans="3:53" x14ac:dyDescent="0.35">
      <c r="C544" s="1"/>
      <c r="AH544" s="2"/>
      <c r="AI544" s="2"/>
      <c r="AJ544" s="2"/>
      <c r="AK544" s="2"/>
      <c r="AL544" s="2"/>
      <c r="AM544" s="2"/>
      <c r="AN544" s="2"/>
      <c r="AO544" s="2"/>
      <c r="AP544" s="2"/>
      <c r="AQ544" s="2"/>
      <c r="AR544" s="2"/>
      <c r="AS544" s="2"/>
      <c r="AT544" s="2"/>
      <c r="AU544" s="2"/>
      <c r="AV544" s="2"/>
      <c r="AW544" s="2"/>
      <c r="AX544" s="2"/>
      <c r="AY544" s="2"/>
      <c r="AZ544" s="2"/>
      <c r="BA544" s="2"/>
    </row>
    <row r="545" spans="3:53" x14ac:dyDescent="0.35">
      <c r="C545" s="1"/>
      <c r="AH545" s="2"/>
      <c r="AI545" s="2"/>
      <c r="AJ545" s="2"/>
      <c r="AK545" s="2"/>
      <c r="AL545" s="2"/>
      <c r="AM545" s="2"/>
      <c r="AN545" s="2"/>
      <c r="AO545" s="2"/>
      <c r="AP545" s="2"/>
      <c r="AQ545" s="2"/>
      <c r="AR545" s="2"/>
      <c r="AS545" s="2"/>
      <c r="AT545" s="2"/>
      <c r="AU545" s="2"/>
      <c r="AV545" s="2"/>
      <c r="AW545" s="2"/>
      <c r="AX545" s="2"/>
      <c r="AY545" s="2"/>
      <c r="AZ545" s="2"/>
      <c r="BA545" s="2"/>
    </row>
    <row r="546" spans="3:53" x14ac:dyDescent="0.35">
      <c r="C546" s="1"/>
      <c r="AH546" s="2"/>
      <c r="AI546" s="2"/>
      <c r="AJ546" s="2"/>
      <c r="AK546" s="2"/>
      <c r="AL546" s="2"/>
      <c r="AM546" s="2"/>
      <c r="AN546" s="2"/>
      <c r="AO546" s="2"/>
      <c r="AP546" s="2"/>
      <c r="AQ546" s="2"/>
      <c r="AR546" s="2"/>
      <c r="AS546" s="2"/>
      <c r="AT546" s="2"/>
      <c r="AU546" s="2"/>
      <c r="AV546" s="2"/>
      <c r="AW546" s="2"/>
      <c r="AX546" s="2"/>
      <c r="AY546" s="2"/>
      <c r="AZ546" s="2"/>
      <c r="BA546" s="2"/>
    </row>
    <row r="547" spans="3:53" x14ac:dyDescent="0.35">
      <c r="C547" s="1"/>
      <c r="AH547" s="2"/>
      <c r="AI547" s="2"/>
      <c r="AJ547" s="2"/>
      <c r="AK547" s="2"/>
      <c r="AL547" s="2"/>
      <c r="AM547" s="2"/>
      <c r="AN547" s="2"/>
      <c r="AO547" s="2"/>
      <c r="AP547" s="2"/>
      <c r="AQ547" s="2"/>
      <c r="AR547" s="2"/>
      <c r="AS547" s="2"/>
      <c r="AT547" s="2"/>
      <c r="AU547" s="2"/>
      <c r="AV547" s="2"/>
      <c r="AW547" s="2"/>
      <c r="AX547" s="2"/>
      <c r="AY547" s="2"/>
      <c r="AZ547" s="2"/>
      <c r="BA547" s="2"/>
    </row>
    <row r="548" spans="3:53" x14ac:dyDescent="0.35">
      <c r="C548" s="1"/>
      <c r="AH548" s="2"/>
      <c r="AI548" s="2"/>
      <c r="AJ548" s="2"/>
      <c r="AK548" s="2"/>
      <c r="AL548" s="2"/>
      <c r="AM548" s="2"/>
      <c r="AN548" s="2"/>
      <c r="AO548" s="2"/>
      <c r="AP548" s="2"/>
      <c r="AQ548" s="2"/>
      <c r="AR548" s="2"/>
      <c r="AS548" s="2"/>
      <c r="AT548" s="2"/>
      <c r="AU548" s="2"/>
      <c r="AV548" s="2"/>
      <c r="AW548" s="2"/>
      <c r="AX548" s="2"/>
      <c r="AY548" s="2"/>
      <c r="AZ548" s="2"/>
      <c r="BA548" s="2"/>
    </row>
    <row r="549" spans="3:53" x14ac:dyDescent="0.35">
      <c r="C549" s="1"/>
      <c r="AH549" s="2"/>
      <c r="AI549" s="2"/>
      <c r="AJ549" s="2"/>
      <c r="AK549" s="2"/>
      <c r="AL549" s="2"/>
      <c r="AM549" s="2"/>
      <c r="AN549" s="2"/>
      <c r="AO549" s="2"/>
      <c r="AP549" s="2"/>
      <c r="AQ549" s="2"/>
      <c r="AR549" s="2"/>
      <c r="AS549" s="2"/>
      <c r="AT549" s="2"/>
      <c r="AU549" s="2"/>
      <c r="AV549" s="2"/>
      <c r="AW549" s="2"/>
      <c r="AX549" s="2"/>
      <c r="AY549" s="2"/>
      <c r="AZ549" s="2"/>
      <c r="BA549" s="2"/>
    </row>
    <row r="550" spans="3:53" x14ac:dyDescent="0.35">
      <c r="C550" s="1"/>
      <c r="AH550" s="2"/>
      <c r="AI550" s="2"/>
      <c r="AJ550" s="2"/>
      <c r="AK550" s="2"/>
      <c r="AL550" s="2"/>
      <c r="AM550" s="2"/>
      <c r="AN550" s="2"/>
      <c r="AO550" s="2"/>
      <c r="AP550" s="2"/>
      <c r="AQ550" s="2"/>
      <c r="AR550" s="2"/>
      <c r="AS550" s="2"/>
      <c r="AT550" s="2"/>
      <c r="AU550" s="2"/>
      <c r="AV550" s="2"/>
      <c r="AW550" s="2"/>
      <c r="AX550" s="2"/>
      <c r="AY550" s="2"/>
      <c r="AZ550" s="2"/>
      <c r="BA550" s="2"/>
    </row>
    <row r="551" spans="3:53" x14ac:dyDescent="0.35">
      <c r="C551" s="1"/>
      <c r="AH551" s="2"/>
      <c r="AI551" s="2"/>
      <c r="AJ551" s="2"/>
      <c r="AK551" s="2"/>
      <c r="AL551" s="2"/>
      <c r="AM551" s="2"/>
      <c r="AN551" s="2"/>
      <c r="AO551" s="2"/>
      <c r="AP551" s="2"/>
      <c r="AQ551" s="2"/>
      <c r="AR551" s="2"/>
      <c r="AS551" s="2"/>
      <c r="AT551" s="2"/>
      <c r="AU551" s="2"/>
      <c r="AV551" s="2"/>
      <c r="AW551" s="2"/>
      <c r="AX551" s="2"/>
      <c r="AY551" s="2"/>
      <c r="AZ551" s="2"/>
      <c r="BA551" s="2"/>
    </row>
    <row r="552" spans="3:53" x14ac:dyDescent="0.35">
      <c r="C552" s="1"/>
      <c r="AH552" s="2"/>
      <c r="AI552" s="2"/>
      <c r="AJ552" s="2"/>
      <c r="AK552" s="2"/>
      <c r="AL552" s="2"/>
      <c r="AM552" s="2"/>
      <c r="AN552" s="2"/>
      <c r="AO552" s="2"/>
      <c r="AP552" s="2"/>
      <c r="AQ552" s="2"/>
      <c r="AR552" s="2"/>
      <c r="AS552" s="2"/>
      <c r="AT552" s="2"/>
      <c r="AU552" s="2"/>
      <c r="AV552" s="2"/>
      <c r="AW552" s="2"/>
      <c r="AX552" s="2"/>
      <c r="AY552" s="2"/>
      <c r="AZ552" s="2"/>
      <c r="BA552" s="2"/>
    </row>
    <row r="553" spans="3:53" x14ac:dyDescent="0.35">
      <c r="C553" s="1"/>
      <c r="AH553" s="2"/>
      <c r="AI553" s="2"/>
      <c r="AJ553" s="2"/>
      <c r="AK553" s="2"/>
      <c r="AL553" s="2"/>
      <c r="AM553" s="2"/>
      <c r="AN553" s="2"/>
      <c r="AO553" s="2"/>
      <c r="AP553" s="2"/>
      <c r="AQ553" s="2"/>
      <c r="AR553" s="2"/>
      <c r="AS553" s="2"/>
      <c r="AT553" s="2"/>
      <c r="AU553" s="2"/>
      <c r="AV553" s="2"/>
      <c r="AW553" s="2"/>
      <c r="AX553" s="2"/>
      <c r="AY553" s="2"/>
      <c r="AZ553" s="2"/>
      <c r="BA553" s="2"/>
    </row>
    <row r="554" spans="3:53" x14ac:dyDescent="0.35">
      <c r="C554" s="1"/>
      <c r="AH554" s="2"/>
      <c r="AI554" s="2"/>
      <c r="AJ554" s="2"/>
      <c r="AK554" s="2"/>
      <c r="AL554" s="2"/>
      <c r="AM554" s="2"/>
      <c r="AN554" s="2"/>
      <c r="AO554" s="2"/>
      <c r="AP554" s="2"/>
      <c r="AQ554" s="2"/>
      <c r="AR554" s="2"/>
      <c r="AS554" s="2"/>
      <c r="AT554" s="2"/>
      <c r="AU554" s="2"/>
      <c r="AV554" s="2"/>
      <c r="AW554" s="2"/>
      <c r="AX554" s="2"/>
      <c r="AY554" s="2"/>
      <c r="AZ554" s="2"/>
      <c r="BA554" s="2"/>
    </row>
    <row r="555" spans="3:53" x14ac:dyDescent="0.35">
      <c r="C555" s="1"/>
      <c r="AH555" s="2"/>
      <c r="AI555" s="2"/>
      <c r="AJ555" s="2"/>
      <c r="AK555" s="2"/>
      <c r="AL555" s="2"/>
      <c r="AM555" s="2"/>
      <c r="AN555" s="2"/>
      <c r="AO555" s="2"/>
      <c r="AP555" s="2"/>
      <c r="AQ555" s="2"/>
      <c r="AR555" s="2"/>
      <c r="AS555" s="2"/>
      <c r="AT555" s="2"/>
      <c r="AU555" s="2"/>
      <c r="AV555" s="2"/>
      <c r="AW555" s="2"/>
      <c r="AX555" s="2"/>
      <c r="AY555" s="2"/>
      <c r="AZ555" s="2"/>
      <c r="BA555" s="2"/>
    </row>
    <row r="556" spans="3:53" x14ac:dyDescent="0.35">
      <c r="C556" s="1"/>
      <c r="AH556" s="2"/>
      <c r="AI556" s="2"/>
      <c r="AJ556" s="2"/>
      <c r="AK556" s="2"/>
      <c r="AL556" s="2"/>
      <c r="AM556" s="2"/>
      <c r="AN556" s="2"/>
      <c r="AO556" s="2"/>
      <c r="AP556" s="2"/>
      <c r="AQ556" s="2"/>
      <c r="AR556" s="2"/>
      <c r="AS556" s="2"/>
      <c r="AT556" s="2"/>
      <c r="AU556" s="2"/>
      <c r="AV556" s="2"/>
      <c r="AW556" s="2"/>
      <c r="AX556" s="2"/>
      <c r="AY556" s="2"/>
      <c r="AZ556" s="2"/>
      <c r="BA556" s="2"/>
    </row>
    <row r="557" spans="3:53" x14ac:dyDescent="0.35">
      <c r="C557" s="1"/>
      <c r="AH557" s="2"/>
      <c r="AI557" s="2"/>
      <c r="AJ557" s="2"/>
      <c r="AK557" s="2"/>
      <c r="AL557" s="2"/>
      <c r="AM557" s="2"/>
      <c r="AN557" s="2"/>
      <c r="AO557" s="2"/>
      <c r="AP557" s="2"/>
      <c r="AQ557" s="2"/>
      <c r="AR557" s="2"/>
      <c r="AS557" s="2"/>
      <c r="AT557" s="2"/>
      <c r="AU557" s="2"/>
      <c r="AV557" s="2"/>
      <c r="AW557" s="2"/>
      <c r="AX557" s="2"/>
      <c r="AY557" s="2"/>
      <c r="AZ557" s="2"/>
      <c r="BA557" s="2"/>
    </row>
    <row r="558" spans="3:53" x14ac:dyDescent="0.35">
      <c r="C558" s="1"/>
      <c r="AH558" s="2"/>
      <c r="AI558" s="2"/>
      <c r="AJ558" s="2"/>
      <c r="AK558" s="2"/>
      <c r="AL558" s="2"/>
      <c r="AM558" s="2"/>
      <c r="AN558" s="2"/>
      <c r="AO558" s="2"/>
      <c r="AP558" s="2"/>
      <c r="AQ558" s="2"/>
      <c r="AR558" s="2"/>
      <c r="AS558" s="2"/>
      <c r="AT558" s="2"/>
      <c r="AU558" s="2"/>
      <c r="AV558" s="2"/>
      <c r="AW558" s="2"/>
      <c r="AX558" s="2"/>
      <c r="AY558" s="2"/>
      <c r="AZ558" s="2"/>
      <c r="BA558" s="2"/>
    </row>
    <row r="559" spans="3:53" x14ac:dyDescent="0.35">
      <c r="C559" s="1"/>
      <c r="AH559" s="2"/>
      <c r="AI559" s="2"/>
      <c r="AJ559" s="2"/>
      <c r="AK559" s="2"/>
      <c r="AL559" s="2"/>
      <c r="AM559" s="2"/>
      <c r="AN559" s="2"/>
      <c r="AO559" s="2"/>
      <c r="AP559" s="2"/>
      <c r="AQ559" s="2"/>
      <c r="AR559" s="2"/>
      <c r="AS559" s="2"/>
      <c r="AT559" s="2"/>
      <c r="AU559" s="2"/>
      <c r="AV559" s="2"/>
      <c r="AW559" s="2"/>
      <c r="AX559" s="2"/>
      <c r="AY559" s="2"/>
      <c r="AZ559" s="2"/>
      <c r="BA559" s="2"/>
    </row>
    <row r="560" spans="3:53" x14ac:dyDescent="0.35">
      <c r="C560" s="1"/>
      <c r="AH560" s="2"/>
      <c r="AI560" s="2"/>
      <c r="AJ560" s="2"/>
      <c r="AK560" s="2"/>
      <c r="AL560" s="2"/>
      <c r="AM560" s="2"/>
      <c r="AN560" s="2"/>
      <c r="AO560" s="2"/>
      <c r="AP560" s="2"/>
      <c r="AQ560" s="2"/>
      <c r="AR560" s="2"/>
      <c r="AS560" s="2"/>
      <c r="AT560" s="2"/>
      <c r="AU560" s="2"/>
      <c r="AV560" s="2"/>
      <c r="AW560" s="2"/>
      <c r="AX560" s="2"/>
      <c r="AY560" s="2"/>
      <c r="AZ560" s="2"/>
      <c r="BA560" s="2"/>
    </row>
    <row r="561" spans="3:53" x14ac:dyDescent="0.35">
      <c r="C561" s="1"/>
      <c r="AH561" s="2"/>
      <c r="AI561" s="2"/>
      <c r="AJ561" s="2"/>
      <c r="AK561" s="2"/>
      <c r="AL561" s="2"/>
      <c r="AM561" s="2"/>
      <c r="AN561" s="2"/>
      <c r="AO561" s="2"/>
      <c r="AP561" s="2"/>
      <c r="AQ561" s="2"/>
      <c r="AR561" s="2"/>
      <c r="AS561" s="2"/>
      <c r="AT561" s="2"/>
      <c r="AU561" s="2"/>
      <c r="AV561" s="2"/>
      <c r="AW561" s="2"/>
      <c r="AX561" s="2"/>
      <c r="AY561" s="2"/>
      <c r="AZ561" s="2"/>
      <c r="BA561" s="2"/>
    </row>
    <row r="562" spans="3:53" x14ac:dyDescent="0.35">
      <c r="C562" s="1"/>
      <c r="AH562" s="2"/>
      <c r="AI562" s="2"/>
      <c r="AJ562" s="2"/>
      <c r="AK562" s="2"/>
      <c r="AL562" s="2"/>
      <c r="AM562" s="2"/>
      <c r="AN562" s="2"/>
      <c r="AO562" s="2"/>
      <c r="AP562" s="2"/>
      <c r="AQ562" s="2"/>
      <c r="AR562" s="2"/>
      <c r="AS562" s="2"/>
      <c r="AT562" s="2"/>
      <c r="AU562" s="2"/>
      <c r="AV562" s="2"/>
      <c r="AW562" s="2"/>
      <c r="AX562" s="2"/>
      <c r="AY562" s="2"/>
      <c r="AZ562" s="2"/>
      <c r="BA562" s="2"/>
    </row>
    <row r="563" spans="3:53" x14ac:dyDescent="0.35">
      <c r="C563" s="1"/>
      <c r="AH563" s="2"/>
      <c r="AI563" s="2"/>
      <c r="AJ563" s="2"/>
      <c r="AK563" s="2"/>
      <c r="AL563" s="2"/>
      <c r="AM563" s="2"/>
      <c r="AN563" s="2"/>
      <c r="AO563" s="2"/>
      <c r="AP563" s="2"/>
      <c r="AQ563" s="2"/>
      <c r="AR563" s="2"/>
      <c r="AS563" s="2"/>
      <c r="AT563" s="2"/>
      <c r="AU563" s="2"/>
      <c r="AV563" s="2"/>
      <c r="AW563" s="2"/>
      <c r="AX563" s="2"/>
      <c r="AY563" s="2"/>
      <c r="AZ563" s="2"/>
      <c r="BA563" s="2"/>
    </row>
    <row r="564" spans="3:53" x14ac:dyDescent="0.35">
      <c r="C564" s="1"/>
      <c r="AH564" s="2"/>
      <c r="AI564" s="2"/>
      <c r="AJ564" s="2"/>
      <c r="AK564" s="2"/>
      <c r="AL564" s="2"/>
      <c r="AM564" s="2"/>
      <c r="AN564" s="2"/>
      <c r="AO564" s="2"/>
      <c r="AP564" s="2"/>
      <c r="AQ564" s="2"/>
      <c r="AR564" s="2"/>
      <c r="AS564" s="2"/>
      <c r="AT564" s="2"/>
      <c r="AU564" s="2"/>
      <c r="AV564" s="2"/>
      <c r="AW564" s="2"/>
      <c r="AX564" s="2"/>
      <c r="AY564" s="2"/>
      <c r="AZ564" s="2"/>
      <c r="BA564" s="2"/>
    </row>
    <row r="565" spans="3:53" x14ac:dyDescent="0.35">
      <c r="C565" s="1"/>
      <c r="AH565" s="2"/>
      <c r="AI565" s="2"/>
      <c r="AJ565" s="2"/>
      <c r="AK565" s="2"/>
      <c r="AL565" s="2"/>
      <c r="AM565" s="2"/>
      <c r="AN565" s="2"/>
      <c r="AO565" s="2"/>
      <c r="AP565" s="2"/>
      <c r="AQ565" s="2"/>
      <c r="AR565" s="2"/>
      <c r="AS565" s="2"/>
      <c r="AT565" s="2"/>
      <c r="AU565" s="2"/>
      <c r="AV565" s="2"/>
      <c r="AW565" s="2"/>
      <c r="AX565" s="2"/>
      <c r="AY565" s="2"/>
      <c r="AZ565" s="2"/>
      <c r="BA565" s="2"/>
    </row>
    <row r="566" spans="3:53" x14ac:dyDescent="0.35">
      <c r="C566" s="1"/>
      <c r="AH566" s="2"/>
      <c r="AI566" s="2"/>
      <c r="AJ566" s="2"/>
      <c r="AK566" s="2"/>
      <c r="AL566" s="2"/>
      <c r="AM566" s="2"/>
      <c r="AN566" s="2"/>
      <c r="AO566" s="2"/>
      <c r="AP566" s="2"/>
      <c r="AQ566" s="2"/>
      <c r="AR566" s="2"/>
      <c r="AS566" s="2"/>
      <c r="AT566" s="2"/>
      <c r="AU566" s="2"/>
      <c r="AV566" s="2"/>
      <c r="AW566" s="2"/>
      <c r="AX566" s="2"/>
      <c r="AY566" s="2"/>
      <c r="AZ566" s="2"/>
      <c r="BA566" s="2"/>
    </row>
    <row r="567" spans="3:53" x14ac:dyDescent="0.35">
      <c r="C567" s="1"/>
      <c r="AH567" s="2"/>
      <c r="AI567" s="2"/>
      <c r="AJ567" s="2"/>
      <c r="AK567" s="2"/>
      <c r="AL567" s="2"/>
      <c r="AM567" s="2"/>
      <c r="AN567" s="2"/>
      <c r="AO567" s="2"/>
      <c r="AP567" s="2"/>
      <c r="AQ567" s="2"/>
      <c r="AR567" s="2"/>
      <c r="AS567" s="2"/>
      <c r="AT567" s="2"/>
      <c r="AU567" s="2"/>
      <c r="AV567" s="2"/>
      <c r="AW567" s="2"/>
      <c r="AX567" s="2"/>
      <c r="AY567" s="2"/>
      <c r="AZ567" s="2"/>
      <c r="BA567" s="2"/>
    </row>
    <row r="568" spans="3:53" x14ac:dyDescent="0.35">
      <c r="C568" s="1"/>
      <c r="AH568" s="2"/>
      <c r="AI568" s="2"/>
      <c r="AJ568" s="2"/>
      <c r="AK568" s="2"/>
      <c r="AL568" s="2"/>
      <c r="AM568" s="2"/>
      <c r="AN568" s="2"/>
      <c r="AO568" s="2"/>
      <c r="AP568" s="2"/>
      <c r="AQ568" s="2"/>
      <c r="AR568" s="2"/>
      <c r="AS568" s="2"/>
      <c r="AT568" s="2"/>
      <c r="AU568" s="2"/>
      <c r="AV568" s="2"/>
      <c r="AW568" s="2"/>
      <c r="AX568" s="2"/>
      <c r="AY568" s="2"/>
      <c r="AZ568" s="2"/>
      <c r="BA568" s="2"/>
    </row>
    <row r="569" spans="3:53" x14ac:dyDescent="0.35">
      <c r="C569" s="1"/>
      <c r="AH569" s="2"/>
      <c r="AI569" s="2"/>
      <c r="AJ569" s="2"/>
      <c r="AK569" s="2"/>
      <c r="AL569" s="2"/>
      <c r="AM569" s="2"/>
      <c r="AN569" s="2"/>
      <c r="AO569" s="2"/>
      <c r="AP569" s="2"/>
      <c r="AQ569" s="2"/>
      <c r="AR569" s="2"/>
      <c r="AS569" s="2"/>
      <c r="AT569" s="2"/>
      <c r="AU569" s="2"/>
      <c r="AV569" s="2"/>
      <c r="AW569" s="2"/>
      <c r="AX569" s="2"/>
      <c r="AY569" s="2"/>
      <c r="AZ569" s="2"/>
      <c r="BA569" s="2"/>
    </row>
    <row r="570" spans="3:53" x14ac:dyDescent="0.35">
      <c r="C570" s="1"/>
      <c r="AH570" s="2"/>
      <c r="AI570" s="2"/>
      <c r="AJ570" s="2"/>
      <c r="AK570" s="2"/>
      <c r="AL570" s="2"/>
      <c r="AM570" s="2"/>
      <c r="AN570" s="2"/>
      <c r="AO570" s="2"/>
      <c r="AP570" s="2"/>
      <c r="AQ570" s="2"/>
      <c r="AR570" s="2"/>
      <c r="AS570" s="2"/>
      <c r="AT570" s="2"/>
      <c r="AU570" s="2"/>
      <c r="AV570" s="2"/>
      <c r="AW570" s="2"/>
      <c r="AX570" s="2"/>
      <c r="AY570" s="2"/>
      <c r="AZ570" s="2"/>
      <c r="BA570" s="2"/>
    </row>
    <row r="571" spans="3:53" x14ac:dyDescent="0.35">
      <c r="C571" s="1"/>
      <c r="AH571" s="2"/>
      <c r="AI571" s="2"/>
      <c r="AJ571" s="2"/>
      <c r="AK571" s="2"/>
      <c r="AL571" s="2"/>
      <c r="AM571" s="2"/>
      <c r="AN571" s="2"/>
      <c r="AO571" s="2"/>
      <c r="AP571" s="2"/>
      <c r="AQ571" s="2"/>
      <c r="AR571" s="2"/>
      <c r="AS571" s="2"/>
      <c r="AT571" s="2"/>
      <c r="AU571" s="2"/>
      <c r="AV571" s="2"/>
      <c r="AW571" s="2"/>
      <c r="AX571" s="2"/>
      <c r="AY571" s="2"/>
      <c r="AZ571" s="2"/>
      <c r="BA571" s="2"/>
    </row>
    <row r="572" spans="3:53" x14ac:dyDescent="0.35">
      <c r="C572" s="1"/>
      <c r="AH572" s="2"/>
      <c r="AI572" s="2"/>
      <c r="AJ572" s="2"/>
      <c r="AK572" s="2"/>
      <c r="AL572" s="2"/>
      <c r="AM572" s="2"/>
      <c r="AN572" s="2"/>
      <c r="AO572" s="2"/>
      <c r="AP572" s="2"/>
      <c r="AQ572" s="2"/>
      <c r="AR572" s="2"/>
      <c r="AS572" s="2"/>
      <c r="AT572" s="2"/>
      <c r="AU572" s="2"/>
      <c r="AV572" s="2"/>
      <c r="AW572" s="2"/>
      <c r="AX572" s="2"/>
      <c r="AY572" s="2"/>
      <c r="AZ572" s="2"/>
      <c r="BA572" s="2"/>
    </row>
    <row r="573" spans="3:53" x14ac:dyDescent="0.35">
      <c r="C573" s="1"/>
      <c r="AH573" s="2"/>
      <c r="AI573" s="2"/>
      <c r="AJ573" s="2"/>
      <c r="AK573" s="2"/>
      <c r="AL573" s="2"/>
      <c r="AM573" s="2"/>
      <c r="AN573" s="2"/>
      <c r="AO573" s="2"/>
      <c r="AP573" s="2"/>
      <c r="AQ573" s="2"/>
      <c r="AR573" s="2"/>
      <c r="AS573" s="2"/>
      <c r="AT573" s="2"/>
      <c r="AU573" s="2"/>
      <c r="AV573" s="2"/>
      <c r="AW573" s="2"/>
      <c r="AX573" s="2"/>
      <c r="AY573" s="2"/>
      <c r="AZ573" s="2"/>
      <c r="BA573" s="2"/>
    </row>
    <row r="574" spans="3:53" x14ac:dyDescent="0.35">
      <c r="C574" s="1"/>
      <c r="AH574" s="2"/>
      <c r="AI574" s="2"/>
      <c r="AJ574" s="2"/>
      <c r="AK574" s="2"/>
      <c r="AL574" s="2"/>
      <c r="AM574" s="2"/>
      <c r="AN574" s="2"/>
      <c r="AO574" s="2"/>
      <c r="AP574" s="2"/>
      <c r="AQ574" s="2"/>
      <c r="AR574" s="2"/>
      <c r="AS574" s="2"/>
      <c r="AT574" s="2"/>
      <c r="AU574" s="2"/>
      <c r="AV574" s="2"/>
      <c r="AW574" s="2"/>
      <c r="AX574" s="2"/>
      <c r="AY574" s="2"/>
      <c r="AZ574" s="2"/>
      <c r="BA574" s="2"/>
    </row>
    <row r="575" spans="3:53" x14ac:dyDescent="0.35">
      <c r="C575" s="1"/>
      <c r="AH575" s="2"/>
      <c r="AI575" s="2"/>
      <c r="AJ575" s="2"/>
      <c r="AK575" s="2"/>
      <c r="AL575" s="2"/>
      <c r="AM575" s="2"/>
      <c r="AN575" s="2"/>
      <c r="AO575" s="2"/>
      <c r="AP575" s="2"/>
      <c r="AQ575" s="2"/>
      <c r="AR575" s="2"/>
      <c r="AS575" s="2"/>
      <c r="AT575" s="2"/>
      <c r="AU575" s="2"/>
      <c r="AV575" s="2"/>
      <c r="AW575" s="2"/>
      <c r="AX575" s="2"/>
      <c r="AY575" s="2"/>
      <c r="AZ575" s="2"/>
      <c r="BA575" s="2"/>
    </row>
    <row r="576" spans="3:53" x14ac:dyDescent="0.35">
      <c r="C576" s="1"/>
      <c r="AH576" s="2"/>
      <c r="AI576" s="2"/>
      <c r="AJ576" s="2"/>
      <c r="AK576" s="2"/>
      <c r="AL576" s="2"/>
      <c r="AM576" s="2"/>
      <c r="AN576" s="2"/>
      <c r="AO576" s="2"/>
      <c r="AP576" s="2"/>
      <c r="AQ576" s="2"/>
      <c r="AR576" s="2"/>
      <c r="AS576" s="2"/>
      <c r="AT576" s="2"/>
      <c r="AU576" s="2"/>
      <c r="AV576" s="2"/>
      <c r="AW576" s="2"/>
      <c r="AX576" s="2"/>
      <c r="AY576" s="2"/>
      <c r="AZ576" s="2"/>
      <c r="BA576" s="2"/>
    </row>
    <row r="577" spans="3:53" x14ac:dyDescent="0.35">
      <c r="C577" s="1"/>
      <c r="AH577" s="2"/>
      <c r="AI577" s="2"/>
      <c r="AJ577" s="2"/>
      <c r="AK577" s="2"/>
      <c r="AL577" s="2"/>
      <c r="AM577" s="2"/>
      <c r="AN577" s="2"/>
      <c r="AO577" s="2"/>
      <c r="AP577" s="2"/>
      <c r="AQ577" s="2"/>
      <c r="AR577" s="2"/>
      <c r="AS577" s="2"/>
      <c r="AT577" s="2"/>
      <c r="AU577" s="2"/>
      <c r="AV577" s="2"/>
      <c r="AW577" s="2"/>
      <c r="AX577" s="2"/>
      <c r="AY577" s="2"/>
      <c r="AZ577" s="2"/>
      <c r="BA577" s="2"/>
    </row>
    <row r="578" spans="3:53" x14ac:dyDescent="0.35">
      <c r="C578" s="1"/>
      <c r="AH578" s="2"/>
      <c r="AI578" s="2"/>
      <c r="AJ578" s="2"/>
      <c r="AK578" s="2"/>
      <c r="AL578" s="2"/>
      <c r="AM578" s="2"/>
      <c r="AN578" s="2"/>
      <c r="AO578" s="2"/>
      <c r="AP578" s="2"/>
      <c r="AQ578" s="2"/>
      <c r="AR578" s="2"/>
      <c r="AS578" s="2"/>
      <c r="AT578" s="2"/>
      <c r="AU578" s="2"/>
      <c r="AV578" s="2"/>
      <c r="AW578" s="2"/>
      <c r="AX578" s="2"/>
      <c r="AY578" s="2"/>
      <c r="AZ578" s="2"/>
      <c r="BA578" s="2"/>
    </row>
    <row r="579" spans="3:53" x14ac:dyDescent="0.35">
      <c r="C579" s="1"/>
      <c r="AH579" s="2"/>
      <c r="AI579" s="2"/>
      <c r="AJ579" s="2"/>
      <c r="AK579" s="2"/>
      <c r="AL579" s="2"/>
      <c r="AM579" s="2"/>
      <c r="AN579" s="2"/>
      <c r="AO579" s="2"/>
      <c r="AP579" s="2"/>
      <c r="AQ579" s="2"/>
      <c r="AR579" s="2"/>
      <c r="AS579" s="2"/>
      <c r="AT579" s="2"/>
      <c r="AU579" s="2"/>
      <c r="AV579" s="2"/>
      <c r="AW579" s="2"/>
      <c r="AX579" s="2"/>
      <c r="AY579" s="2"/>
      <c r="AZ579" s="2"/>
      <c r="BA579" s="2"/>
    </row>
    <row r="580" spans="3:53" x14ac:dyDescent="0.35">
      <c r="C580" s="1"/>
      <c r="AH580" s="2"/>
      <c r="AI580" s="2"/>
      <c r="AJ580" s="2"/>
      <c r="AK580" s="2"/>
      <c r="AL580" s="2"/>
      <c r="AM580" s="2"/>
      <c r="AN580" s="2"/>
      <c r="AO580" s="2"/>
      <c r="AP580" s="2"/>
      <c r="AQ580" s="2"/>
      <c r="AR580" s="2"/>
      <c r="AS580" s="2"/>
      <c r="AT580" s="2"/>
      <c r="AU580" s="2"/>
      <c r="AV580" s="2"/>
      <c r="AW580" s="2"/>
      <c r="AX580" s="2"/>
      <c r="AY580" s="2"/>
      <c r="AZ580" s="2"/>
      <c r="BA580" s="2"/>
    </row>
    <row r="581" spans="3:53" x14ac:dyDescent="0.35">
      <c r="C581" s="1"/>
      <c r="AH581" s="2"/>
      <c r="AI581" s="2"/>
      <c r="AJ581" s="2"/>
      <c r="AK581" s="2"/>
      <c r="AL581" s="2"/>
      <c r="AM581" s="2"/>
      <c r="AN581" s="2"/>
      <c r="AO581" s="2"/>
      <c r="AP581" s="2"/>
      <c r="AQ581" s="2"/>
      <c r="AR581" s="2"/>
      <c r="AS581" s="2"/>
      <c r="AT581" s="2"/>
      <c r="AU581" s="2"/>
      <c r="AV581" s="2"/>
      <c r="AW581" s="2"/>
      <c r="AX581" s="2"/>
      <c r="AY581" s="2"/>
      <c r="AZ581" s="2"/>
      <c r="BA581" s="2"/>
    </row>
    <row r="582" spans="3:53" x14ac:dyDescent="0.35">
      <c r="C582" s="1"/>
      <c r="AH582" s="2"/>
      <c r="AI582" s="2"/>
      <c r="AJ582" s="2"/>
      <c r="AK582" s="2"/>
      <c r="AL582" s="2"/>
      <c r="AM582" s="2"/>
      <c r="AN582" s="2"/>
      <c r="AO582" s="2"/>
      <c r="AP582" s="2"/>
      <c r="AQ582" s="2"/>
      <c r="AR582" s="2"/>
      <c r="AS582" s="2"/>
      <c r="AT582" s="2"/>
      <c r="AU582" s="2"/>
      <c r="AV582" s="2"/>
      <c r="AW582" s="2"/>
      <c r="AX582" s="2"/>
      <c r="AY582" s="2"/>
      <c r="AZ582" s="2"/>
      <c r="BA582" s="2"/>
    </row>
    <row r="583" spans="3:53" x14ac:dyDescent="0.35">
      <c r="C583" s="1"/>
      <c r="AH583" s="2"/>
      <c r="AI583" s="2"/>
      <c r="AJ583" s="2"/>
      <c r="AK583" s="2"/>
      <c r="AL583" s="2"/>
      <c r="AM583" s="2"/>
      <c r="AN583" s="2"/>
      <c r="AO583" s="2"/>
      <c r="AP583" s="2"/>
      <c r="AQ583" s="2"/>
      <c r="AR583" s="2"/>
      <c r="AS583" s="2"/>
      <c r="AT583" s="2"/>
      <c r="AU583" s="2"/>
      <c r="AV583" s="2"/>
      <c r="AW583" s="2"/>
      <c r="AX583" s="2"/>
      <c r="AY583" s="2"/>
      <c r="AZ583" s="2"/>
      <c r="BA583" s="2"/>
    </row>
    <row r="584" spans="3:53" x14ac:dyDescent="0.35">
      <c r="C584" s="1"/>
      <c r="AH584" s="2"/>
      <c r="AI584" s="2"/>
      <c r="AJ584" s="2"/>
      <c r="AK584" s="2"/>
      <c r="AL584" s="2"/>
      <c r="AM584" s="2"/>
      <c r="AN584" s="2"/>
      <c r="AO584" s="2"/>
      <c r="AP584" s="2"/>
      <c r="AQ584" s="2"/>
      <c r="AR584" s="2"/>
      <c r="AS584" s="2"/>
      <c r="AT584" s="2"/>
      <c r="AU584" s="2"/>
      <c r="AV584" s="2"/>
      <c r="AW584" s="2"/>
      <c r="AX584" s="2"/>
      <c r="AY584" s="2"/>
      <c r="AZ584" s="2"/>
      <c r="BA584" s="2"/>
    </row>
    <row r="585" spans="3:53" x14ac:dyDescent="0.35">
      <c r="C585" s="1"/>
      <c r="AH585" s="2"/>
      <c r="AI585" s="2"/>
      <c r="AJ585" s="2"/>
      <c r="AK585" s="2"/>
      <c r="AL585" s="2"/>
      <c r="AM585" s="2"/>
      <c r="AN585" s="2"/>
      <c r="AO585" s="2"/>
      <c r="AP585" s="2"/>
      <c r="AQ585" s="2"/>
      <c r="AR585" s="2"/>
      <c r="AS585" s="2"/>
      <c r="AT585" s="2"/>
      <c r="AU585" s="2"/>
      <c r="AV585" s="2"/>
      <c r="AW585" s="2"/>
      <c r="AX585" s="2"/>
      <c r="AY585" s="2"/>
      <c r="AZ585" s="2"/>
      <c r="BA585" s="2"/>
    </row>
    <row r="586" spans="3:53" x14ac:dyDescent="0.35">
      <c r="C586" s="1"/>
      <c r="AH586" s="2"/>
      <c r="AI586" s="2"/>
      <c r="AJ586" s="2"/>
      <c r="AK586" s="2"/>
      <c r="AL586" s="2"/>
      <c r="AM586" s="2"/>
      <c r="AN586" s="2"/>
      <c r="AO586" s="2"/>
      <c r="AP586" s="2"/>
      <c r="AQ586" s="2"/>
      <c r="AR586" s="2"/>
      <c r="AS586" s="2"/>
      <c r="AT586" s="2"/>
      <c r="AU586" s="2"/>
      <c r="AV586" s="2"/>
      <c r="AW586" s="2"/>
      <c r="AX586" s="2"/>
      <c r="AY586" s="2"/>
      <c r="AZ586" s="2"/>
      <c r="BA586" s="2"/>
    </row>
    <row r="587" spans="3:53" x14ac:dyDescent="0.35">
      <c r="C587" s="1"/>
      <c r="AH587" s="2"/>
      <c r="AI587" s="2"/>
      <c r="AJ587" s="2"/>
      <c r="AK587" s="2"/>
      <c r="AL587" s="2"/>
      <c r="AM587" s="2"/>
      <c r="AN587" s="2"/>
      <c r="AO587" s="2"/>
      <c r="AP587" s="2"/>
      <c r="AQ587" s="2"/>
      <c r="AR587" s="2"/>
      <c r="AS587" s="2"/>
      <c r="AT587" s="2"/>
      <c r="AU587" s="2"/>
      <c r="AV587" s="2"/>
      <c r="AW587" s="2"/>
      <c r="AX587" s="2"/>
      <c r="AY587" s="2"/>
      <c r="AZ587" s="2"/>
      <c r="BA587" s="2"/>
    </row>
    <row r="588" spans="3:53" x14ac:dyDescent="0.35">
      <c r="C588" s="1"/>
      <c r="AH588" s="2"/>
      <c r="AI588" s="2"/>
      <c r="AJ588" s="2"/>
      <c r="AK588" s="2"/>
      <c r="AL588" s="2"/>
      <c r="AM588" s="2"/>
      <c r="AN588" s="2"/>
      <c r="AO588" s="2"/>
      <c r="AP588" s="2"/>
      <c r="AQ588" s="2"/>
      <c r="AR588" s="2"/>
      <c r="AS588" s="2"/>
      <c r="AT588" s="2"/>
      <c r="AU588" s="2"/>
      <c r="AV588" s="2"/>
      <c r="AW588" s="2"/>
      <c r="AX588" s="2"/>
      <c r="AY588" s="2"/>
      <c r="AZ588" s="2"/>
      <c r="BA588" s="2"/>
    </row>
    <row r="589" spans="3:53" x14ac:dyDescent="0.35">
      <c r="C589" s="1"/>
      <c r="AH589" s="2"/>
      <c r="AI589" s="2"/>
      <c r="AJ589" s="2"/>
      <c r="AK589" s="2"/>
      <c r="AL589" s="2"/>
      <c r="AM589" s="2"/>
      <c r="AN589" s="2"/>
      <c r="AO589" s="2"/>
      <c r="AP589" s="2"/>
      <c r="AQ589" s="2"/>
      <c r="AR589" s="2"/>
      <c r="AS589" s="2"/>
      <c r="AT589" s="2"/>
      <c r="AU589" s="2"/>
      <c r="AV589" s="2"/>
      <c r="AW589" s="2"/>
      <c r="AX589" s="2"/>
      <c r="AY589" s="2"/>
      <c r="AZ589" s="2"/>
      <c r="BA589" s="2"/>
    </row>
    <row r="590" spans="3:53" x14ac:dyDescent="0.35">
      <c r="C590" s="1"/>
      <c r="AH590" s="2"/>
      <c r="AI590" s="2"/>
      <c r="AJ590" s="2"/>
      <c r="AK590" s="2"/>
      <c r="AL590" s="2"/>
      <c r="AM590" s="2"/>
      <c r="AN590" s="2"/>
      <c r="AO590" s="2"/>
      <c r="AP590" s="2"/>
      <c r="AQ590" s="2"/>
      <c r="AR590" s="2"/>
      <c r="AS590" s="2"/>
      <c r="AT590" s="2"/>
      <c r="AU590" s="2"/>
      <c r="AV590" s="2"/>
      <c r="AW590" s="2"/>
      <c r="AX590" s="2"/>
      <c r="AY590" s="2"/>
      <c r="AZ590" s="2"/>
      <c r="BA590" s="2"/>
    </row>
    <row r="591" spans="3:53" x14ac:dyDescent="0.35">
      <c r="C591" s="1"/>
      <c r="AH591" s="2"/>
      <c r="AI591" s="2"/>
      <c r="AJ591" s="2"/>
      <c r="AK591" s="2"/>
      <c r="AL591" s="2"/>
      <c r="AM591" s="2"/>
      <c r="AN591" s="2"/>
      <c r="AO591" s="2"/>
      <c r="AP591" s="2"/>
      <c r="AQ591" s="2"/>
      <c r="AR591" s="2"/>
      <c r="AS591" s="2"/>
      <c r="AT591" s="2"/>
      <c r="AU591" s="2"/>
      <c r="AV591" s="2"/>
      <c r="AW591" s="2"/>
      <c r="AX591" s="2"/>
      <c r="AY591" s="2"/>
      <c r="AZ591" s="2"/>
      <c r="BA591" s="2"/>
    </row>
    <row r="592" spans="3:53" x14ac:dyDescent="0.35">
      <c r="C592" s="1"/>
      <c r="AH592" s="2"/>
      <c r="AI592" s="2"/>
      <c r="AJ592" s="2"/>
      <c r="AK592" s="2"/>
      <c r="AL592" s="2"/>
      <c r="AM592" s="2"/>
      <c r="AN592" s="2"/>
      <c r="AO592" s="2"/>
      <c r="AP592" s="2"/>
      <c r="AQ592" s="2"/>
      <c r="AR592" s="2"/>
      <c r="AS592" s="2"/>
      <c r="AT592" s="2"/>
      <c r="AU592" s="2"/>
      <c r="AV592" s="2"/>
      <c r="AW592" s="2"/>
      <c r="AX592" s="2"/>
      <c r="AY592" s="2"/>
      <c r="AZ592" s="2"/>
      <c r="BA592" s="2"/>
    </row>
    <row r="593" spans="3:53" x14ac:dyDescent="0.35">
      <c r="C593" s="1"/>
      <c r="AH593" s="2"/>
      <c r="AI593" s="2"/>
      <c r="AJ593" s="2"/>
      <c r="AK593" s="2"/>
      <c r="AL593" s="2"/>
      <c r="AM593" s="2"/>
      <c r="AN593" s="2"/>
      <c r="AO593" s="2"/>
      <c r="AP593" s="2"/>
      <c r="AQ593" s="2"/>
      <c r="AR593" s="2"/>
      <c r="AS593" s="2"/>
      <c r="AT593" s="2"/>
      <c r="AU593" s="2"/>
      <c r="AV593" s="2"/>
      <c r="AW593" s="2"/>
      <c r="AX593" s="2"/>
      <c r="AY593" s="2"/>
      <c r="AZ593" s="2"/>
      <c r="BA593" s="2"/>
    </row>
    <row r="594" spans="3:53" x14ac:dyDescent="0.35">
      <c r="C594" s="1"/>
      <c r="AH594" s="2"/>
      <c r="AI594" s="2"/>
      <c r="AJ594" s="2"/>
      <c r="AK594" s="2"/>
      <c r="AL594" s="2"/>
      <c r="AM594" s="2"/>
      <c r="AN594" s="2"/>
      <c r="AO594" s="2"/>
      <c r="AP594" s="2"/>
      <c r="AQ594" s="2"/>
      <c r="AR594" s="2"/>
      <c r="AS594" s="2"/>
      <c r="AT594" s="2"/>
      <c r="AU594" s="2"/>
      <c r="AV594" s="2"/>
      <c r="AW594" s="2"/>
      <c r="AX594" s="2"/>
      <c r="AY594" s="2"/>
      <c r="AZ594" s="2"/>
      <c r="BA594" s="2"/>
    </row>
    <row r="595" spans="3:53" x14ac:dyDescent="0.35">
      <c r="C595" s="1"/>
      <c r="AH595" s="2"/>
      <c r="AI595" s="2"/>
      <c r="AJ595" s="2"/>
      <c r="AK595" s="2"/>
      <c r="AL595" s="2"/>
      <c r="AM595" s="2"/>
      <c r="AN595" s="2"/>
      <c r="AO595" s="2"/>
      <c r="AP595" s="2"/>
      <c r="AQ595" s="2"/>
      <c r="AR595" s="2"/>
      <c r="AS595" s="2"/>
      <c r="AT595" s="2"/>
      <c r="AU595" s="2"/>
      <c r="AV595" s="2"/>
      <c r="AW595" s="2"/>
      <c r="AX595" s="2"/>
      <c r="AY595" s="2"/>
      <c r="AZ595" s="2"/>
      <c r="BA595" s="2"/>
    </row>
    <row r="596" spans="3:53" x14ac:dyDescent="0.35">
      <c r="C596" s="1"/>
      <c r="AH596" s="2"/>
      <c r="AI596" s="2"/>
      <c r="AJ596" s="2"/>
      <c r="AK596" s="2"/>
      <c r="AL596" s="2"/>
      <c r="AM596" s="2"/>
      <c r="AN596" s="2"/>
      <c r="AO596" s="2"/>
      <c r="AP596" s="2"/>
      <c r="AQ596" s="2"/>
      <c r="AR596" s="2"/>
      <c r="AS596" s="2"/>
      <c r="AT596" s="2"/>
      <c r="AU596" s="2"/>
      <c r="AV596" s="2"/>
      <c r="AW596" s="2"/>
      <c r="AX596" s="2"/>
      <c r="AY596" s="2"/>
      <c r="AZ596" s="2"/>
      <c r="BA596" s="2"/>
    </row>
    <row r="597" spans="3:53" x14ac:dyDescent="0.35">
      <c r="C597" s="1"/>
      <c r="AH597" s="2"/>
      <c r="AI597" s="2"/>
      <c r="AJ597" s="2"/>
      <c r="AK597" s="2"/>
      <c r="AL597" s="2"/>
      <c r="AM597" s="2"/>
      <c r="AN597" s="2"/>
      <c r="AO597" s="2"/>
      <c r="AP597" s="2"/>
      <c r="AQ597" s="2"/>
      <c r="AR597" s="2"/>
      <c r="AS597" s="2"/>
      <c r="AT597" s="2"/>
      <c r="AU597" s="2"/>
      <c r="AV597" s="2"/>
      <c r="AW597" s="2"/>
      <c r="AX597" s="2"/>
      <c r="AY597" s="2"/>
      <c r="AZ597" s="2"/>
      <c r="BA597" s="2"/>
    </row>
    <row r="598" spans="3:53" x14ac:dyDescent="0.35">
      <c r="C598" s="1"/>
      <c r="AH598" s="2"/>
      <c r="AI598" s="2"/>
      <c r="AJ598" s="2"/>
      <c r="AK598" s="2"/>
      <c r="AL598" s="2"/>
      <c r="AM598" s="2"/>
      <c r="AN598" s="2"/>
      <c r="AO598" s="2"/>
      <c r="AP598" s="2"/>
      <c r="AQ598" s="2"/>
      <c r="AR598" s="2"/>
      <c r="AS598" s="2"/>
      <c r="AT598" s="2"/>
      <c r="AU598" s="2"/>
      <c r="AV598" s="2"/>
      <c r="AW598" s="2"/>
      <c r="AX598" s="2"/>
      <c r="AY598" s="2"/>
      <c r="AZ598" s="2"/>
      <c r="BA598" s="2"/>
    </row>
    <row r="599" spans="3:53" x14ac:dyDescent="0.35">
      <c r="C599" s="1"/>
      <c r="AH599" s="2"/>
      <c r="AI599" s="2"/>
      <c r="AJ599" s="2"/>
      <c r="AK599" s="2"/>
      <c r="AL599" s="2"/>
      <c r="AM599" s="2"/>
      <c r="AN599" s="2"/>
      <c r="AO599" s="2"/>
      <c r="AP599" s="2"/>
      <c r="AQ599" s="2"/>
      <c r="AR599" s="2"/>
      <c r="AS599" s="2"/>
      <c r="AT599" s="2"/>
      <c r="AU599" s="2"/>
      <c r="AV599" s="2"/>
      <c r="AW599" s="2"/>
      <c r="AX599" s="2"/>
      <c r="AY599" s="2"/>
      <c r="AZ599" s="2"/>
      <c r="BA599" s="2"/>
    </row>
    <row r="600" spans="3:53" x14ac:dyDescent="0.35">
      <c r="C600" s="1"/>
      <c r="AH600" s="2"/>
      <c r="AI600" s="2"/>
      <c r="AJ600" s="2"/>
      <c r="AK600" s="2"/>
      <c r="AL600" s="2"/>
      <c r="AM600" s="2"/>
      <c r="AN600" s="2"/>
      <c r="AO600" s="2"/>
      <c r="AP600" s="2"/>
      <c r="AQ600" s="2"/>
      <c r="AR600" s="2"/>
      <c r="AS600" s="2"/>
      <c r="AT600" s="2"/>
      <c r="AU600" s="2"/>
      <c r="AV600" s="2"/>
      <c r="AW600" s="2"/>
      <c r="AX600" s="2"/>
      <c r="AY600" s="2"/>
      <c r="AZ600" s="2"/>
      <c r="BA600" s="2"/>
    </row>
    <row r="601" spans="3:53" x14ac:dyDescent="0.35">
      <c r="C601" s="1"/>
      <c r="AH601" s="2"/>
      <c r="AI601" s="2"/>
      <c r="AJ601" s="2"/>
      <c r="AK601" s="2"/>
      <c r="AL601" s="2"/>
      <c r="AM601" s="2"/>
      <c r="AN601" s="2"/>
      <c r="AO601" s="2"/>
      <c r="AP601" s="2"/>
      <c r="AQ601" s="2"/>
      <c r="AR601" s="2"/>
      <c r="AS601" s="2"/>
      <c r="AT601" s="2"/>
      <c r="AU601" s="2"/>
      <c r="AV601" s="2"/>
      <c r="AW601" s="2"/>
      <c r="AX601" s="2"/>
      <c r="AY601" s="2"/>
      <c r="AZ601" s="2"/>
      <c r="BA601" s="2"/>
    </row>
    <row r="602" spans="3:53" x14ac:dyDescent="0.35">
      <c r="C602" s="1"/>
      <c r="AH602" s="2"/>
      <c r="AI602" s="2"/>
      <c r="AJ602" s="2"/>
      <c r="AK602" s="2"/>
      <c r="AL602" s="2"/>
      <c r="AM602" s="2"/>
      <c r="AN602" s="2"/>
      <c r="AO602" s="2"/>
      <c r="AP602" s="2"/>
      <c r="AQ602" s="2"/>
      <c r="AR602" s="2"/>
      <c r="AS602" s="2"/>
      <c r="AT602" s="2"/>
      <c r="AU602" s="2"/>
      <c r="AV602" s="2"/>
      <c r="AW602" s="2"/>
      <c r="AX602" s="2"/>
      <c r="AY602" s="2"/>
      <c r="AZ602" s="2"/>
      <c r="BA602" s="2"/>
    </row>
    <row r="603" spans="3:53" x14ac:dyDescent="0.35">
      <c r="C603" s="1"/>
      <c r="AH603" s="2"/>
      <c r="AI603" s="2"/>
      <c r="AJ603" s="2"/>
      <c r="AK603" s="2"/>
      <c r="AL603" s="2"/>
      <c r="AM603" s="2"/>
      <c r="AN603" s="2"/>
      <c r="AO603" s="2"/>
      <c r="AP603" s="2"/>
      <c r="AQ603" s="2"/>
      <c r="AR603" s="2"/>
      <c r="AS603" s="2"/>
      <c r="AT603" s="2"/>
      <c r="AU603" s="2"/>
      <c r="AV603" s="2"/>
      <c r="AW603" s="2"/>
      <c r="AX603" s="2"/>
      <c r="AY603" s="2"/>
      <c r="AZ603" s="2"/>
      <c r="BA603" s="2"/>
    </row>
    <row r="604" spans="3:53" x14ac:dyDescent="0.35">
      <c r="C604" s="1"/>
      <c r="AH604" s="2"/>
      <c r="AI604" s="2"/>
      <c r="AJ604" s="2"/>
      <c r="AK604" s="2"/>
      <c r="AL604" s="2"/>
      <c r="AM604" s="2"/>
      <c r="AN604" s="2"/>
      <c r="AO604" s="2"/>
      <c r="AP604" s="2"/>
      <c r="AQ604" s="2"/>
      <c r="AR604" s="2"/>
      <c r="AS604" s="2"/>
      <c r="AT604" s="2"/>
      <c r="AU604" s="2"/>
      <c r="AV604" s="2"/>
      <c r="AW604" s="2"/>
      <c r="AX604" s="2"/>
      <c r="AY604" s="2"/>
      <c r="AZ604" s="2"/>
      <c r="BA604" s="2"/>
    </row>
    <row r="605" spans="3:53" x14ac:dyDescent="0.35">
      <c r="C605" s="1"/>
      <c r="AH605" s="2"/>
      <c r="AI605" s="2"/>
      <c r="AJ605" s="2"/>
      <c r="AK605" s="2"/>
      <c r="AL605" s="2"/>
      <c r="AM605" s="2"/>
      <c r="AN605" s="2"/>
      <c r="AO605" s="2"/>
      <c r="AP605" s="2"/>
      <c r="AQ605" s="2"/>
      <c r="AR605" s="2"/>
      <c r="AS605" s="2"/>
      <c r="AT605" s="2"/>
      <c r="AU605" s="2"/>
      <c r="AV605" s="2"/>
      <c r="AW605" s="2"/>
      <c r="AX605" s="2"/>
      <c r="AY605" s="2"/>
      <c r="AZ605" s="2"/>
      <c r="BA605" s="2"/>
    </row>
    <row r="606" spans="3:53" x14ac:dyDescent="0.35">
      <c r="C606" s="1"/>
      <c r="AH606" s="2"/>
      <c r="AI606" s="2"/>
      <c r="AJ606" s="2"/>
      <c r="AK606" s="2"/>
      <c r="AL606" s="2"/>
      <c r="AM606" s="2"/>
      <c r="AN606" s="2"/>
      <c r="AO606" s="2"/>
      <c r="AP606" s="2"/>
      <c r="AQ606" s="2"/>
      <c r="AR606" s="2"/>
      <c r="AS606" s="2"/>
      <c r="AT606" s="2"/>
      <c r="AU606" s="2"/>
      <c r="AV606" s="2"/>
      <c r="AW606" s="2"/>
      <c r="AX606" s="2"/>
      <c r="AY606" s="2"/>
      <c r="AZ606" s="2"/>
      <c r="BA606" s="2"/>
    </row>
    <row r="607" spans="3:53" x14ac:dyDescent="0.35">
      <c r="C607" s="1"/>
      <c r="AH607" s="2"/>
      <c r="AI607" s="2"/>
      <c r="AJ607" s="2"/>
      <c r="AK607" s="2"/>
      <c r="AL607" s="2"/>
      <c r="AM607" s="2"/>
      <c r="AN607" s="2"/>
      <c r="AO607" s="2"/>
      <c r="AP607" s="2"/>
      <c r="AQ607" s="2"/>
      <c r="AR607" s="2"/>
      <c r="AS607" s="2"/>
      <c r="AT607" s="2"/>
      <c r="AU607" s="2"/>
      <c r="AV607" s="2"/>
      <c r="AW607" s="2"/>
      <c r="AX607" s="2"/>
      <c r="AY607" s="2"/>
      <c r="AZ607" s="2"/>
      <c r="BA607" s="2"/>
    </row>
    <row r="608" spans="3:53" x14ac:dyDescent="0.35">
      <c r="C608" s="1"/>
      <c r="AH608" s="2"/>
      <c r="AI608" s="2"/>
      <c r="AJ608" s="2"/>
      <c r="AK608" s="2"/>
      <c r="AL608" s="2"/>
      <c r="AM608" s="2"/>
      <c r="AN608" s="2"/>
      <c r="AO608" s="2"/>
      <c r="AP608" s="2"/>
      <c r="AQ608" s="2"/>
      <c r="AR608" s="2"/>
      <c r="AS608" s="2"/>
      <c r="AT608" s="2"/>
      <c r="AU608" s="2"/>
      <c r="AV608" s="2"/>
      <c r="AW608" s="2"/>
      <c r="AX608" s="2"/>
      <c r="AY608" s="2"/>
      <c r="AZ608" s="2"/>
      <c r="BA608" s="2"/>
    </row>
    <row r="609" spans="3:53" x14ac:dyDescent="0.35">
      <c r="C609" s="1"/>
      <c r="AH609" s="2"/>
      <c r="AI609" s="2"/>
      <c r="AJ609" s="2"/>
      <c r="AK609" s="2"/>
      <c r="AL609" s="2"/>
      <c r="AM609" s="2"/>
      <c r="AN609" s="2"/>
      <c r="AO609" s="2"/>
      <c r="AP609" s="2"/>
      <c r="AQ609" s="2"/>
      <c r="AR609" s="2"/>
      <c r="AS609" s="2"/>
      <c r="AT609" s="2"/>
      <c r="AU609" s="2"/>
      <c r="AV609" s="2"/>
      <c r="AW609" s="2"/>
      <c r="AX609" s="2"/>
      <c r="AY609" s="2"/>
      <c r="AZ609" s="2"/>
      <c r="BA609" s="2"/>
    </row>
    <row r="610" spans="3:53" x14ac:dyDescent="0.35">
      <c r="C610" s="1"/>
      <c r="AH610" s="2"/>
      <c r="AI610" s="2"/>
      <c r="AJ610" s="2"/>
      <c r="AK610" s="2"/>
      <c r="AL610" s="2"/>
      <c r="AM610" s="2"/>
      <c r="AN610" s="2"/>
      <c r="AO610" s="2"/>
      <c r="AP610" s="2"/>
      <c r="AQ610" s="2"/>
      <c r="AR610" s="2"/>
      <c r="AS610" s="2"/>
      <c r="AT610" s="2"/>
      <c r="AU610" s="2"/>
      <c r="AV610" s="2"/>
      <c r="AW610" s="2"/>
      <c r="AX610" s="2"/>
      <c r="AY610" s="2"/>
      <c r="AZ610" s="2"/>
      <c r="BA610" s="2"/>
    </row>
    <row r="611" spans="3:53" x14ac:dyDescent="0.35">
      <c r="C611" s="1"/>
      <c r="AH611" s="2"/>
      <c r="AI611" s="2"/>
      <c r="AJ611" s="2"/>
      <c r="AK611" s="2"/>
      <c r="AL611" s="2"/>
      <c r="AM611" s="2"/>
      <c r="AN611" s="2"/>
      <c r="AO611" s="2"/>
      <c r="AP611" s="2"/>
      <c r="AQ611" s="2"/>
      <c r="AR611" s="2"/>
      <c r="AS611" s="2"/>
      <c r="AT611" s="2"/>
      <c r="AU611" s="2"/>
      <c r="AV611" s="2"/>
      <c r="AW611" s="2"/>
      <c r="AX611" s="2"/>
      <c r="AY611" s="2"/>
      <c r="AZ611" s="2"/>
      <c r="BA611" s="2"/>
    </row>
    <row r="612" spans="3:53" x14ac:dyDescent="0.35">
      <c r="C612" s="1"/>
      <c r="AH612" s="2"/>
      <c r="AI612" s="2"/>
      <c r="AJ612" s="2"/>
      <c r="AK612" s="2"/>
      <c r="AL612" s="2"/>
      <c r="AM612" s="2"/>
      <c r="AN612" s="2"/>
      <c r="AO612" s="2"/>
      <c r="AP612" s="2"/>
      <c r="AQ612" s="2"/>
      <c r="AR612" s="2"/>
      <c r="AS612" s="2"/>
      <c r="AT612" s="2"/>
      <c r="AU612" s="2"/>
      <c r="AV612" s="2"/>
      <c r="AW612" s="2"/>
      <c r="AX612" s="2"/>
      <c r="AY612" s="2"/>
      <c r="AZ612" s="2"/>
      <c r="BA612" s="2"/>
    </row>
    <row r="613" spans="3:53" x14ac:dyDescent="0.35">
      <c r="C613" s="1"/>
      <c r="AH613" s="2"/>
      <c r="AI613" s="2"/>
      <c r="AJ613" s="2"/>
      <c r="AK613" s="2"/>
      <c r="AL613" s="2"/>
      <c r="AM613" s="2"/>
      <c r="AN613" s="2"/>
      <c r="AO613" s="2"/>
      <c r="AP613" s="2"/>
      <c r="AQ613" s="2"/>
      <c r="AR613" s="2"/>
      <c r="AS613" s="2"/>
      <c r="AT613" s="2"/>
      <c r="AU613" s="2"/>
      <c r="AV613" s="2"/>
      <c r="AW613" s="2"/>
      <c r="AX613" s="2"/>
      <c r="AY613" s="2"/>
      <c r="AZ613" s="2"/>
      <c r="BA613" s="2"/>
    </row>
    <row r="614" spans="3:53" x14ac:dyDescent="0.35">
      <c r="C614" s="1"/>
      <c r="AH614" s="2"/>
      <c r="AI614" s="2"/>
      <c r="AJ614" s="2"/>
      <c r="AK614" s="2"/>
      <c r="AL614" s="2"/>
      <c r="AM614" s="2"/>
      <c r="AN614" s="2"/>
      <c r="AO614" s="2"/>
      <c r="AP614" s="2"/>
      <c r="AQ614" s="2"/>
      <c r="AR614" s="2"/>
      <c r="AS614" s="2"/>
      <c r="AT614" s="2"/>
      <c r="AU614" s="2"/>
      <c r="AV614" s="2"/>
      <c r="AW614" s="2"/>
      <c r="AX614" s="2"/>
      <c r="AY614" s="2"/>
      <c r="AZ614" s="2"/>
      <c r="BA614" s="2"/>
    </row>
    <row r="615" spans="3:53" x14ac:dyDescent="0.35">
      <c r="C615" s="1"/>
      <c r="AH615" s="2"/>
      <c r="AI615" s="2"/>
      <c r="AJ615" s="2"/>
      <c r="AK615" s="2"/>
      <c r="AL615" s="2"/>
      <c r="AM615" s="2"/>
      <c r="AN615" s="2"/>
      <c r="AO615" s="2"/>
      <c r="AP615" s="2"/>
      <c r="AQ615" s="2"/>
      <c r="AR615" s="2"/>
      <c r="AS615" s="2"/>
      <c r="AT615" s="2"/>
      <c r="AU615" s="2"/>
      <c r="AV615" s="2"/>
      <c r="AW615" s="2"/>
      <c r="AX615" s="2"/>
      <c r="AY615" s="2"/>
      <c r="AZ615" s="2"/>
      <c r="BA615" s="2"/>
    </row>
    <row r="616" spans="3:53" x14ac:dyDescent="0.35">
      <c r="C616" s="1"/>
      <c r="AH616" s="2"/>
      <c r="AI616" s="2"/>
      <c r="AJ616" s="2"/>
      <c r="AK616" s="2"/>
      <c r="AL616" s="2"/>
      <c r="AM616" s="2"/>
      <c r="AN616" s="2"/>
      <c r="AO616" s="2"/>
      <c r="AP616" s="2"/>
      <c r="AQ616" s="2"/>
      <c r="AR616" s="2"/>
      <c r="AS616" s="2"/>
      <c r="AT616" s="2"/>
      <c r="AU616" s="2"/>
      <c r="AV616" s="2"/>
      <c r="AW616" s="2"/>
      <c r="AX616" s="2"/>
      <c r="AY616" s="2"/>
      <c r="AZ616" s="2"/>
      <c r="BA616" s="2"/>
    </row>
    <row r="617" spans="3:53" x14ac:dyDescent="0.35">
      <c r="C617" s="1"/>
      <c r="AH617" s="2"/>
      <c r="AI617" s="2"/>
      <c r="AJ617" s="2"/>
      <c r="AK617" s="2"/>
      <c r="AL617" s="2"/>
      <c r="AM617" s="2"/>
      <c r="AN617" s="2"/>
      <c r="AO617" s="2"/>
      <c r="AP617" s="2"/>
      <c r="AQ617" s="2"/>
      <c r="AR617" s="2"/>
      <c r="AS617" s="2"/>
      <c r="AT617" s="2"/>
      <c r="AU617" s="2"/>
      <c r="AV617" s="2"/>
      <c r="AW617" s="2"/>
      <c r="AX617" s="2"/>
      <c r="AY617" s="2"/>
      <c r="AZ617" s="2"/>
      <c r="BA617" s="2"/>
    </row>
    <row r="618" spans="3:53" x14ac:dyDescent="0.35">
      <c r="C618" s="1"/>
      <c r="AH618" s="2"/>
      <c r="AI618" s="2"/>
      <c r="AJ618" s="2"/>
      <c r="AK618" s="2"/>
      <c r="AL618" s="2"/>
      <c r="AM618" s="2"/>
      <c r="AN618" s="2"/>
      <c r="AO618" s="2"/>
      <c r="AP618" s="2"/>
      <c r="AQ618" s="2"/>
      <c r="AR618" s="2"/>
      <c r="AS618" s="2"/>
      <c r="AT618" s="2"/>
      <c r="AU618" s="2"/>
      <c r="AV618" s="2"/>
      <c r="AW618" s="2"/>
      <c r="AX618" s="2"/>
      <c r="AY618" s="2"/>
      <c r="AZ618" s="2"/>
      <c r="BA618" s="2"/>
    </row>
    <row r="619" spans="3:53" x14ac:dyDescent="0.35">
      <c r="C619" s="1"/>
      <c r="AH619" s="2"/>
      <c r="AI619" s="2"/>
      <c r="AJ619" s="2"/>
      <c r="AK619" s="2"/>
      <c r="AL619" s="2"/>
      <c r="AM619" s="2"/>
      <c r="AN619" s="2"/>
      <c r="AO619" s="2"/>
      <c r="AP619" s="2"/>
      <c r="AQ619" s="2"/>
      <c r="AR619" s="2"/>
      <c r="AS619" s="2"/>
      <c r="AT619" s="2"/>
      <c r="AU619" s="2"/>
      <c r="AV619" s="2"/>
      <c r="AW619" s="2"/>
      <c r="AX619" s="2"/>
      <c r="AY619" s="2"/>
      <c r="AZ619" s="2"/>
      <c r="BA619" s="2"/>
    </row>
    <row r="620" spans="3:53" x14ac:dyDescent="0.35">
      <c r="C620" s="1"/>
      <c r="AH620" s="2"/>
      <c r="AI620" s="2"/>
      <c r="AJ620" s="2"/>
      <c r="AK620" s="2"/>
      <c r="AL620" s="2"/>
      <c r="AM620" s="2"/>
      <c r="AN620" s="2"/>
      <c r="AO620" s="2"/>
      <c r="AP620" s="2"/>
      <c r="AQ620" s="2"/>
      <c r="AR620" s="2"/>
      <c r="AS620" s="2"/>
      <c r="AT620" s="2"/>
      <c r="AU620" s="2"/>
      <c r="AV620" s="2"/>
      <c r="AW620" s="2"/>
      <c r="AX620" s="2"/>
      <c r="AY620" s="2"/>
      <c r="AZ620" s="2"/>
      <c r="BA620" s="2"/>
    </row>
    <row r="621" spans="3:53" x14ac:dyDescent="0.35">
      <c r="C621" s="1"/>
      <c r="AH621" s="2"/>
      <c r="AI621" s="2"/>
      <c r="AJ621" s="2"/>
      <c r="AK621" s="2"/>
      <c r="AL621" s="2"/>
      <c r="AM621" s="2"/>
      <c r="AN621" s="2"/>
      <c r="AO621" s="2"/>
      <c r="AP621" s="2"/>
      <c r="AQ621" s="2"/>
      <c r="AR621" s="2"/>
      <c r="AS621" s="2"/>
      <c r="AT621" s="2"/>
      <c r="AU621" s="2"/>
      <c r="AV621" s="2"/>
      <c r="AW621" s="2"/>
      <c r="AX621" s="2"/>
      <c r="AY621" s="2"/>
      <c r="AZ621" s="2"/>
      <c r="BA621" s="2"/>
    </row>
    <row r="622" spans="3:53" x14ac:dyDescent="0.35">
      <c r="C622" s="1"/>
      <c r="AH622" s="2"/>
      <c r="AI622" s="2"/>
      <c r="AJ622" s="2"/>
      <c r="AK622" s="2"/>
      <c r="AL622" s="2"/>
      <c r="AM622" s="2"/>
      <c r="AN622" s="2"/>
      <c r="AO622" s="2"/>
      <c r="AP622" s="2"/>
      <c r="AQ622" s="2"/>
      <c r="AR622" s="2"/>
      <c r="AS622" s="2"/>
      <c r="AT622" s="2"/>
      <c r="AU622" s="2"/>
      <c r="AV622" s="2"/>
      <c r="AW622" s="2"/>
      <c r="AX622" s="2"/>
      <c r="AY622" s="2"/>
      <c r="AZ622" s="2"/>
      <c r="BA622" s="2"/>
    </row>
    <row r="623" spans="3:53" x14ac:dyDescent="0.35">
      <c r="C623" s="1"/>
      <c r="AH623" s="2"/>
      <c r="AI623" s="2"/>
      <c r="AJ623" s="2"/>
      <c r="AK623" s="2"/>
      <c r="AL623" s="2"/>
      <c r="AM623" s="2"/>
      <c r="AN623" s="2"/>
      <c r="AO623" s="2"/>
      <c r="AP623" s="2"/>
      <c r="AQ623" s="2"/>
      <c r="AR623" s="2"/>
      <c r="AS623" s="2"/>
      <c r="AT623" s="2"/>
      <c r="AU623" s="2"/>
      <c r="AV623" s="2"/>
      <c r="AW623" s="2"/>
      <c r="AX623" s="2"/>
      <c r="AY623" s="2"/>
      <c r="AZ623" s="2"/>
      <c r="BA623" s="2"/>
    </row>
    <row r="624" spans="3:53" x14ac:dyDescent="0.35">
      <c r="C624" s="1"/>
      <c r="AH624" s="2"/>
      <c r="AI624" s="2"/>
      <c r="AJ624" s="2"/>
      <c r="AK624" s="2"/>
      <c r="AL624" s="2"/>
      <c r="AM624" s="2"/>
      <c r="AN624" s="2"/>
      <c r="AO624" s="2"/>
      <c r="AP624" s="2"/>
      <c r="AQ624" s="2"/>
      <c r="AR624" s="2"/>
      <c r="AS624" s="2"/>
      <c r="AT624" s="2"/>
      <c r="AU624" s="2"/>
      <c r="AV624" s="2"/>
      <c r="AW624" s="2"/>
      <c r="AX624" s="2"/>
      <c r="AY624" s="2"/>
      <c r="AZ624" s="2"/>
      <c r="BA624" s="2"/>
    </row>
    <row r="625" spans="3:53" x14ac:dyDescent="0.35">
      <c r="C625" s="1"/>
      <c r="AH625" s="2"/>
      <c r="AI625" s="2"/>
      <c r="AJ625" s="2"/>
      <c r="AK625" s="2"/>
      <c r="AL625" s="2"/>
      <c r="AM625" s="2"/>
      <c r="AN625" s="2"/>
      <c r="AO625" s="2"/>
      <c r="AP625" s="2"/>
      <c r="AQ625" s="2"/>
      <c r="AR625" s="2"/>
      <c r="AS625" s="2"/>
      <c r="AT625" s="2"/>
      <c r="AU625" s="2"/>
      <c r="AV625" s="2"/>
      <c r="AW625" s="2"/>
      <c r="AX625" s="2"/>
      <c r="AY625" s="2"/>
      <c r="AZ625" s="2"/>
      <c r="BA625" s="2"/>
    </row>
    <row r="626" spans="3:53" x14ac:dyDescent="0.35">
      <c r="C626" s="1"/>
      <c r="AH626" s="2"/>
      <c r="AI626" s="2"/>
      <c r="AJ626" s="2"/>
      <c r="AK626" s="2"/>
      <c r="AL626" s="2"/>
      <c r="AM626" s="2"/>
      <c r="AN626" s="2"/>
      <c r="AO626" s="2"/>
      <c r="AP626" s="2"/>
      <c r="AQ626" s="2"/>
      <c r="AR626" s="2"/>
      <c r="AS626" s="2"/>
      <c r="AT626" s="2"/>
      <c r="AU626" s="2"/>
      <c r="AV626" s="2"/>
      <c r="AW626" s="2"/>
      <c r="AX626" s="2"/>
      <c r="AY626" s="2"/>
      <c r="AZ626" s="2"/>
      <c r="BA626" s="2"/>
    </row>
    <row r="627" spans="3:53" x14ac:dyDescent="0.35">
      <c r="C627" s="1"/>
      <c r="AH627" s="2"/>
      <c r="AI627" s="2"/>
      <c r="AJ627" s="2"/>
      <c r="AK627" s="2"/>
      <c r="AL627" s="2"/>
      <c r="AM627" s="2"/>
      <c r="AN627" s="2"/>
      <c r="AO627" s="2"/>
      <c r="AP627" s="2"/>
      <c r="AQ627" s="2"/>
      <c r="AR627" s="2"/>
      <c r="AS627" s="2"/>
      <c r="AT627" s="2"/>
      <c r="AU627" s="2"/>
      <c r="AV627" s="2"/>
      <c r="AW627" s="2"/>
      <c r="AX627" s="2"/>
      <c r="AY627" s="2"/>
      <c r="AZ627" s="2"/>
      <c r="BA627" s="2"/>
    </row>
    <row r="628" spans="3:53" x14ac:dyDescent="0.35">
      <c r="C628" s="1"/>
      <c r="AH628" s="2"/>
      <c r="AI628" s="2"/>
      <c r="AJ628" s="2"/>
      <c r="AK628" s="2"/>
      <c r="AL628" s="2"/>
      <c r="AM628" s="2"/>
      <c r="AN628" s="2"/>
      <c r="AO628" s="2"/>
      <c r="AP628" s="2"/>
      <c r="AQ628" s="2"/>
      <c r="AR628" s="2"/>
      <c r="AS628" s="2"/>
      <c r="AT628" s="2"/>
      <c r="AU628" s="2"/>
      <c r="AV628" s="2"/>
      <c r="AW628" s="2"/>
      <c r="AX628" s="2"/>
      <c r="AY628" s="2"/>
      <c r="AZ628" s="2"/>
      <c r="BA628" s="2"/>
    </row>
    <row r="629" spans="3:53" x14ac:dyDescent="0.35">
      <c r="C629" s="1"/>
      <c r="AH629" s="2"/>
      <c r="AI629" s="2"/>
      <c r="AJ629" s="2"/>
      <c r="AK629" s="2"/>
      <c r="AL629" s="2"/>
      <c r="AM629" s="2"/>
      <c r="AN629" s="2"/>
      <c r="AO629" s="2"/>
      <c r="AP629" s="2"/>
      <c r="AQ629" s="2"/>
      <c r="AR629" s="2"/>
      <c r="AS629" s="2"/>
      <c r="AT629" s="2"/>
      <c r="AU629" s="2"/>
      <c r="AV629" s="2"/>
      <c r="AW629" s="2"/>
      <c r="AX629" s="2"/>
      <c r="AY629" s="2"/>
      <c r="AZ629" s="2"/>
      <c r="BA629" s="2"/>
    </row>
    <row r="630" spans="3:53" x14ac:dyDescent="0.35">
      <c r="C630" s="1"/>
      <c r="AH630" s="2"/>
      <c r="AI630" s="2"/>
      <c r="AJ630" s="2"/>
      <c r="AK630" s="2"/>
      <c r="AL630" s="2"/>
      <c r="AM630" s="2"/>
      <c r="AN630" s="2"/>
      <c r="AO630" s="2"/>
      <c r="AP630" s="2"/>
      <c r="AQ630" s="2"/>
      <c r="AR630" s="2"/>
      <c r="AS630" s="2"/>
      <c r="AT630" s="2"/>
      <c r="AU630" s="2"/>
      <c r="AV630" s="2"/>
      <c r="AW630" s="2"/>
      <c r="AX630" s="2"/>
      <c r="AY630" s="2"/>
      <c r="AZ630" s="2"/>
      <c r="BA630" s="2"/>
    </row>
    <row r="631" spans="3:53" x14ac:dyDescent="0.35">
      <c r="C631" s="1"/>
      <c r="AH631" s="2"/>
      <c r="AI631" s="2"/>
      <c r="AJ631" s="2"/>
      <c r="AK631" s="2"/>
      <c r="AL631" s="2"/>
      <c r="AM631" s="2"/>
      <c r="AN631" s="2"/>
      <c r="AO631" s="2"/>
      <c r="AP631" s="2"/>
      <c r="AQ631" s="2"/>
      <c r="AR631" s="2"/>
      <c r="AS631" s="2"/>
      <c r="AT631" s="2"/>
      <c r="AU631" s="2"/>
      <c r="AV631" s="2"/>
      <c r="AW631" s="2"/>
      <c r="AX631" s="2"/>
      <c r="AY631" s="2"/>
      <c r="AZ631" s="2"/>
      <c r="BA631" s="2"/>
    </row>
    <row r="632" spans="3:53" x14ac:dyDescent="0.35">
      <c r="C632" s="1"/>
      <c r="AH632" s="2"/>
      <c r="AI632" s="2"/>
      <c r="AJ632" s="2"/>
      <c r="AK632" s="2"/>
      <c r="AL632" s="2"/>
      <c r="AM632" s="2"/>
      <c r="AN632" s="2"/>
      <c r="AO632" s="2"/>
      <c r="AP632" s="2"/>
      <c r="AQ632" s="2"/>
      <c r="AR632" s="2"/>
      <c r="AS632" s="2"/>
      <c r="AT632" s="2"/>
      <c r="AU632" s="2"/>
      <c r="AV632" s="2"/>
      <c r="AW632" s="2"/>
      <c r="AX632" s="2"/>
      <c r="AY632" s="2"/>
      <c r="AZ632" s="2"/>
      <c r="BA632" s="2"/>
    </row>
    <row r="633" spans="3:53" x14ac:dyDescent="0.35">
      <c r="C633" s="1"/>
      <c r="AH633" s="2"/>
      <c r="AI633" s="2"/>
      <c r="AJ633" s="2"/>
      <c r="AK633" s="2"/>
      <c r="AL633" s="2"/>
      <c r="AM633" s="2"/>
      <c r="AN633" s="2"/>
      <c r="AO633" s="2"/>
      <c r="AP633" s="2"/>
      <c r="AQ633" s="2"/>
      <c r="AR633" s="2"/>
      <c r="AS633" s="2"/>
      <c r="AT633" s="2"/>
      <c r="AU633" s="2"/>
      <c r="AV633" s="2"/>
      <c r="AW633" s="2"/>
      <c r="AX633" s="2"/>
      <c r="AY633" s="2"/>
      <c r="AZ633" s="2"/>
      <c r="BA633" s="2"/>
    </row>
    <row r="634" spans="3:53" x14ac:dyDescent="0.35">
      <c r="C634" s="1"/>
      <c r="AH634" s="2"/>
      <c r="AI634" s="2"/>
      <c r="AJ634" s="2"/>
      <c r="AK634" s="2"/>
      <c r="AL634" s="2"/>
      <c r="AM634" s="2"/>
      <c r="AN634" s="2"/>
      <c r="AO634" s="2"/>
      <c r="AP634" s="2"/>
      <c r="AQ634" s="2"/>
      <c r="AR634" s="2"/>
      <c r="AS634" s="2"/>
      <c r="AT634" s="2"/>
      <c r="AU634" s="2"/>
      <c r="AV634" s="2"/>
      <c r="AW634" s="2"/>
      <c r="AX634" s="2"/>
      <c r="AY634" s="2"/>
      <c r="AZ634" s="2"/>
      <c r="BA634" s="2"/>
    </row>
    <row r="635" spans="3:53" x14ac:dyDescent="0.35">
      <c r="C635" s="1"/>
      <c r="AH635" s="2"/>
      <c r="AI635" s="2"/>
      <c r="AJ635" s="2"/>
      <c r="AK635" s="2"/>
      <c r="AL635" s="2"/>
      <c r="AM635" s="2"/>
      <c r="AN635" s="2"/>
      <c r="AO635" s="2"/>
      <c r="AP635" s="2"/>
      <c r="AQ635" s="2"/>
      <c r="AR635" s="2"/>
      <c r="AS635" s="2"/>
      <c r="AT635" s="2"/>
      <c r="AU635" s="2"/>
      <c r="AV635" s="2"/>
      <c r="AW635" s="2"/>
      <c r="AX635" s="2"/>
      <c r="AY635" s="2"/>
      <c r="AZ635" s="2"/>
      <c r="BA635" s="2"/>
    </row>
    <row r="636" spans="3:53" x14ac:dyDescent="0.35">
      <c r="C636" s="1"/>
      <c r="AH636" s="2"/>
      <c r="AI636" s="2"/>
      <c r="AJ636" s="2"/>
      <c r="AK636" s="2"/>
      <c r="AL636" s="2"/>
      <c r="AM636" s="2"/>
      <c r="AN636" s="2"/>
      <c r="AO636" s="2"/>
      <c r="AP636" s="2"/>
      <c r="AQ636" s="2"/>
      <c r="AR636" s="2"/>
      <c r="AS636" s="2"/>
      <c r="AT636" s="2"/>
      <c r="AU636" s="2"/>
      <c r="AV636" s="2"/>
      <c r="AW636" s="2"/>
      <c r="AX636" s="2"/>
      <c r="AY636" s="2"/>
      <c r="AZ636" s="2"/>
      <c r="BA636" s="2"/>
    </row>
    <row r="637" spans="3:53" x14ac:dyDescent="0.35">
      <c r="C637" s="1"/>
      <c r="AH637" s="2"/>
      <c r="AI637" s="2"/>
      <c r="AJ637" s="2"/>
      <c r="AK637" s="2"/>
      <c r="AL637" s="2"/>
      <c r="AM637" s="2"/>
      <c r="AN637" s="2"/>
      <c r="AO637" s="2"/>
      <c r="AP637" s="2"/>
      <c r="AQ637" s="2"/>
      <c r="AR637" s="2"/>
      <c r="AS637" s="2"/>
      <c r="AT637" s="2"/>
      <c r="AU637" s="2"/>
      <c r="AV637" s="2"/>
      <c r="AW637" s="2"/>
      <c r="AX637" s="2"/>
      <c r="AY637" s="2"/>
      <c r="AZ637" s="2"/>
      <c r="BA637" s="2"/>
    </row>
    <row r="638" spans="3:53" x14ac:dyDescent="0.35">
      <c r="C638" s="1"/>
      <c r="AH638" s="2"/>
      <c r="AI638" s="2"/>
      <c r="AJ638" s="2"/>
      <c r="AK638" s="2"/>
      <c r="AL638" s="2"/>
      <c r="AM638" s="2"/>
      <c r="AN638" s="2"/>
      <c r="AO638" s="2"/>
      <c r="AP638" s="2"/>
      <c r="AQ638" s="2"/>
      <c r="AR638" s="2"/>
      <c r="AS638" s="2"/>
      <c r="AT638" s="2"/>
      <c r="AU638" s="2"/>
      <c r="AV638" s="2"/>
      <c r="AW638" s="2"/>
      <c r="AX638" s="2"/>
      <c r="AY638" s="2"/>
      <c r="AZ638" s="2"/>
      <c r="BA638" s="2"/>
    </row>
    <row r="639" spans="3:53" x14ac:dyDescent="0.35">
      <c r="C639" s="1"/>
      <c r="AH639" s="2"/>
      <c r="AI639" s="2"/>
      <c r="AJ639" s="2"/>
      <c r="AK639" s="2"/>
      <c r="AL639" s="2"/>
      <c r="AM639" s="2"/>
      <c r="AN639" s="2"/>
      <c r="AO639" s="2"/>
      <c r="AP639" s="2"/>
      <c r="AQ639" s="2"/>
      <c r="AR639" s="2"/>
      <c r="AS639" s="2"/>
      <c r="AT639" s="2"/>
      <c r="AU639" s="2"/>
      <c r="AV639" s="2"/>
      <c r="AW639" s="2"/>
      <c r="AX639" s="2"/>
      <c r="AY639" s="2"/>
      <c r="AZ639" s="2"/>
      <c r="BA639" s="2"/>
    </row>
    <row r="640" spans="3:53" x14ac:dyDescent="0.35">
      <c r="C640" s="1"/>
      <c r="AH640" s="2"/>
      <c r="AI640" s="2"/>
      <c r="AJ640" s="2"/>
      <c r="AK640" s="2"/>
      <c r="AL640" s="2"/>
      <c r="AM640" s="2"/>
      <c r="AN640" s="2"/>
      <c r="AO640" s="2"/>
      <c r="AP640" s="2"/>
      <c r="AQ640" s="2"/>
      <c r="AR640" s="2"/>
      <c r="AS640" s="2"/>
      <c r="AT640" s="2"/>
      <c r="AU640" s="2"/>
      <c r="AV640" s="2"/>
      <c r="AW640" s="2"/>
      <c r="AX640" s="2"/>
      <c r="AY640" s="2"/>
      <c r="AZ640" s="2"/>
      <c r="BA640" s="2"/>
    </row>
    <row r="641" spans="3:53" x14ac:dyDescent="0.35">
      <c r="C641" s="1"/>
      <c r="AH641" s="2"/>
      <c r="AI641" s="2"/>
      <c r="AJ641" s="2"/>
      <c r="AK641" s="2"/>
      <c r="AL641" s="2"/>
      <c r="AM641" s="2"/>
      <c r="AN641" s="2"/>
      <c r="AO641" s="2"/>
      <c r="AP641" s="2"/>
      <c r="AQ641" s="2"/>
      <c r="AR641" s="2"/>
      <c r="AS641" s="2"/>
      <c r="AT641" s="2"/>
      <c r="AU641" s="2"/>
      <c r="AV641" s="2"/>
      <c r="AW641" s="2"/>
      <c r="AX641" s="2"/>
      <c r="AY641" s="2"/>
      <c r="AZ641" s="2"/>
      <c r="BA641" s="2"/>
    </row>
    <row r="642" spans="3:53" x14ac:dyDescent="0.35">
      <c r="C642" s="1"/>
      <c r="AH642" s="2"/>
      <c r="AI642" s="2"/>
      <c r="AJ642" s="2"/>
      <c r="AK642" s="2"/>
      <c r="AL642" s="2"/>
      <c r="AM642" s="2"/>
      <c r="AN642" s="2"/>
      <c r="AO642" s="2"/>
      <c r="AP642" s="2"/>
      <c r="AQ642" s="2"/>
      <c r="AR642" s="2"/>
      <c r="AS642" s="2"/>
      <c r="AT642" s="2"/>
      <c r="AU642" s="2"/>
      <c r="AV642" s="2"/>
      <c r="AW642" s="2"/>
      <c r="AX642" s="2"/>
      <c r="AY642" s="2"/>
      <c r="AZ642" s="2"/>
      <c r="BA642" s="2"/>
    </row>
    <row r="643" spans="3:53" x14ac:dyDescent="0.35">
      <c r="C643" s="1"/>
      <c r="AH643" s="2"/>
      <c r="AI643" s="2"/>
      <c r="AJ643" s="2"/>
      <c r="AK643" s="2"/>
      <c r="AL643" s="2"/>
      <c r="AM643" s="2"/>
      <c r="AN643" s="2"/>
      <c r="AO643" s="2"/>
      <c r="AP643" s="2"/>
      <c r="AQ643" s="2"/>
      <c r="AR643" s="2"/>
      <c r="AS643" s="2"/>
      <c r="AT643" s="2"/>
      <c r="AU643" s="2"/>
      <c r="AV643" s="2"/>
      <c r="AW643" s="2"/>
      <c r="AX643" s="2"/>
      <c r="AY643" s="2"/>
      <c r="AZ643" s="2"/>
      <c r="BA643" s="2"/>
    </row>
    <row r="644" spans="3:53" x14ac:dyDescent="0.35">
      <c r="C644" s="1"/>
      <c r="AH644" s="2"/>
      <c r="AI644" s="2"/>
      <c r="AJ644" s="2"/>
      <c r="AK644" s="2"/>
      <c r="AL644" s="2"/>
      <c r="AM644" s="2"/>
      <c r="AN644" s="2"/>
      <c r="AO644" s="2"/>
      <c r="AP644" s="2"/>
      <c r="AQ644" s="2"/>
      <c r="AR644" s="2"/>
      <c r="AS644" s="2"/>
      <c r="AT644" s="2"/>
      <c r="AU644" s="2"/>
      <c r="AV644" s="2"/>
      <c r="AW644" s="2"/>
      <c r="AX644" s="2"/>
      <c r="AY644" s="2"/>
      <c r="AZ644" s="2"/>
      <c r="BA644" s="2"/>
    </row>
    <row r="645" spans="3:53" x14ac:dyDescent="0.35">
      <c r="C645" s="1"/>
      <c r="AH645" s="2"/>
      <c r="AI645" s="2"/>
      <c r="AJ645" s="2"/>
      <c r="AK645" s="2"/>
      <c r="AL645" s="2"/>
      <c r="AM645" s="2"/>
      <c r="AN645" s="2"/>
      <c r="AO645" s="2"/>
      <c r="AP645" s="2"/>
      <c r="AQ645" s="2"/>
      <c r="AR645" s="2"/>
      <c r="AS645" s="2"/>
      <c r="AT645" s="2"/>
      <c r="AU645" s="2"/>
      <c r="AV645" s="2"/>
      <c r="AW645" s="2"/>
      <c r="AX645" s="2"/>
      <c r="AY645" s="2"/>
      <c r="AZ645" s="2"/>
      <c r="BA645" s="2"/>
    </row>
    <row r="646" spans="3:53" x14ac:dyDescent="0.35">
      <c r="C646" s="1"/>
      <c r="AH646" s="2"/>
      <c r="AI646" s="2"/>
      <c r="AJ646" s="2"/>
      <c r="AK646" s="2"/>
      <c r="AL646" s="2"/>
      <c r="AM646" s="2"/>
      <c r="AN646" s="2"/>
      <c r="AO646" s="2"/>
      <c r="AP646" s="2"/>
      <c r="AQ646" s="2"/>
      <c r="AR646" s="2"/>
      <c r="AS646" s="2"/>
      <c r="AT646" s="2"/>
      <c r="AU646" s="2"/>
      <c r="AV646" s="2"/>
      <c r="AW646" s="2"/>
      <c r="AX646" s="2"/>
      <c r="AY646" s="2"/>
      <c r="AZ646" s="2"/>
      <c r="BA646" s="2"/>
    </row>
    <row r="647" spans="3:53" x14ac:dyDescent="0.35">
      <c r="C647" s="1"/>
      <c r="AH647" s="2"/>
      <c r="AI647" s="2"/>
      <c r="AJ647" s="2"/>
      <c r="AK647" s="2"/>
      <c r="AL647" s="2"/>
      <c r="AM647" s="2"/>
      <c r="AN647" s="2"/>
      <c r="AO647" s="2"/>
      <c r="AP647" s="2"/>
      <c r="AQ647" s="2"/>
      <c r="AR647" s="2"/>
      <c r="AS647" s="2"/>
      <c r="AT647" s="2"/>
      <c r="AU647" s="2"/>
      <c r="AV647" s="2"/>
      <c r="AW647" s="2"/>
      <c r="AX647" s="2"/>
      <c r="AY647" s="2"/>
      <c r="AZ647" s="2"/>
      <c r="BA647" s="2"/>
    </row>
    <row r="648" spans="3:53" x14ac:dyDescent="0.35">
      <c r="C648" s="1"/>
      <c r="AH648" s="2"/>
      <c r="AI648" s="2"/>
      <c r="AJ648" s="2"/>
      <c r="AK648" s="2"/>
      <c r="AL648" s="2"/>
      <c r="AM648" s="2"/>
      <c r="AN648" s="2"/>
      <c r="AO648" s="2"/>
      <c r="AP648" s="2"/>
      <c r="AQ648" s="2"/>
      <c r="AR648" s="2"/>
      <c r="AS648" s="2"/>
      <c r="AT648" s="2"/>
      <c r="AU648" s="2"/>
      <c r="AV648" s="2"/>
      <c r="AW648" s="2"/>
      <c r="AX648" s="2"/>
      <c r="AY648" s="2"/>
      <c r="AZ648" s="2"/>
      <c r="BA648" s="2"/>
    </row>
    <row r="649" spans="3:53" x14ac:dyDescent="0.35">
      <c r="C649" s="1"/>
      <c r="AH649" s="2"/>
      <c r="AI649" s="2"/>
      <c r="AJ649" s="2"/>
      <c r="AK649" s="2"/>
      <c r="AL649" s="2"/>
      <c r="AM649" s="2"/>
      <c r="AN649" s="2"/>
      <c r="AO649" s="2"/>
      <c r="AP649" s="2"/>
      <c r="AQ649" s="2"/>
      <c r="AR649" s="2"/>
      <c r="AS649" s="2"/>
      <c r="AT649" s="2"/>
      <c r="AU649" s="2"/>
      <c r="AV649" s="2"/>
      <c r="AW649" s="2"/>
      <c r="AX649" s="2"/>
      <c r="AY649" s="2"/>
      <c r="AZ649" s="2"/>
      <c r="BA649" s="2"/>
    </row>
    <row r="650" spans="3:53" x14ac:dyDescent="0.35">
      <c r="C650" s="1"/>
      <c r="AH650" s="2"/>
      <c r="AI650" s="2"/>
      <c r="AJ650" s="2"/>
      <c r="AK650" s="2"/>
      <c r="AL650" s="2"/>
      <c r="AM650" s="2"/>
      <c r="AN650" s="2"/>
      <c r="AO650" s="2"/>
      <c r="AP650" s="2"/>
      <c r="AQ650" s="2"/>
      <c r="AR650" s="2"/>
      <c r="AS650" s="2"/>
      <c r="AT650" s="2"/>
      <c r="AU650" s="2"/>
      <c r="AV650" s="2"/>
      <c r="AW650" s="2"/>
      <c r="AX650" s="2"/>
      <c r="AY650" s="2"/>
      <c r="AZ650" s="2"/>
      <c r="BA650" s="2"/>
    </row>
    <row r="651" spans="3:53" x14ac:dyDescent="0.35">
      <c r="C651" s="1"/>
      <c r="AH651" s="2"/>
      <c r="AI651" s="2"/>
      <c r="AJ651" s="2"/>
      <c r="AK651" s="2"/>
      <c r="AL651" s="2"/>
      <c r="AM651" s="2"/>
      <c r="AN651" s="2"/>
      <c r="AO651" s="2"/>
      <c r="AP651" s="2"/>
      <c r="AQ651" s="2"/>
      <c r="AR651" s="2"/>
      <c r="AS651" s="2"/>
      <c r="AT651" s="2"/>
      <c r="AU651" s="2"/>
      <c r="AV651" s="2"/>
      <c r="AW651" s="2"/>
      <c r="AX651" s="2"/>
      <c r="AY651" s="2"/>
      <c r="AZ651" s="2"/>
      <c r="BA651" s="2"/>
    </row>
    <row r="652" spans="3:53" x14ac:dyDescent="0.35">
      <c r="C652" s="1"/>
      <c r="AH652" s="2"/>
      <c r="AI652" s="2"/>
      <c r="AJ652" s="2"/>
      <c r="AK652" s="2"/>
      <c r="AL652" s="2"/>
      <c r="AM652" s="2"/>
      <c r="AN652" s="2"/>
      <c r="AO652" s="2"/>
      <c r="AP652" s="2"/>
      <c r="AQ652" s="2"/>
      <c r="AR652" s="2"/>
      <c r="AS652" s="2"/>
      <c r="AT652" s="2"/>
      <c r="AU652" s="2"/>
      <c r="AV652" s="2"/>
      <c r="AW652" s="2"/>
      <c r="AX652" s="2"/>
      <c r="AY652" s="2"/>
      <c r="AZ652" s="2"/>
      <c r="BA652" s="2"/>
    </row>
    <row r="653" spans="3:53" x14ac:dyDescent="0.35">
      <c r="C653" s="1"/>
      <c r="AH653" s="2"/>
      <c r="AI653" s="2"/>
      <c r="AJ653" s="2"/>
      <c r="AK653" s="2"/>
      <c r="AL653" s="2"/>
      <c r="AM653" s="2"/>
      <c r="AN653" s="2"/>
      <c r="AO653" s="2"/>
      <c r="AP653" s="2"/>
      <c r="AQ653" s="2"/>
      <c r="AR653" s="2"/>
      <c r="AS653" s="2"/>
      <c r="AT653" s="2"/>
      <c r="AU653" s="2"/>
      <c r="AV653" s="2"/>
      <c r="AW653" s="2"/>
      <c r="AX653" s="2"/>
      <c r="AY653" s="2"/>
      <c r="AZ653" s="2"/>
      <c r="BA653" s="2"/>
    </row>
    <row r="654" spans="3:53" x14ac:dyDescent="0.35">
      <c r="C654" s="1"/>
      <c r="AH654" s="2"/>
      <c r="AI654" s="2"/>
      <c r="AJ654" s="2"/>
      <c r="AK654" s="2"/>
      <c r="AL654" s="2"/>
      <c r="AM654" s="2"/>
      <c r="AN654" s="2"/>
      <c r="AO654" s="2"/>
      <c r="AP654" s="2"/>
      <c r="AQ654" s="2"/>
      <c r="AR654" s="2"/>
      <c r="AS654" s="2"/>
      <c r="AT654" s="2"/>
      <c r="AU654" s="2"/>
      <c r="AV654" s="2"/>
      <c r="AW654" s="2"/>
      <c r="AX654" s="2"/>
      <c r="AY654" s="2"/>
      <c r="AZ654" s="2"/>
      <c r="BA654" s="2"/>
    </row>
    <row r="655" spans="3:53" x14ac:dyDescent="0.35">
      <c r="C655" s="1"/>
      <c r="AH655" s="2"/>
      <c r="AI655" s="2"/>
      <c r="AJ655" s="2"/>
      <c r="AK655" s="2"/>
      <c r="AL655" s="2"/>
      <c r="AM655" s="2"/>
      <c r="AN655" s="2"/>
      <c r="AO655" s="2"/>
      <c r="AP655" s="2"/>
      <c r="AQ655" s="2"/>
      <c r="AR655" s="2"/>
      <c r="AS655" s="2"/>
      <c r="AT655" s="2"/>
      <c r="AU655" s="2"/>
      <c r="AV655" s="2"/>
      <c r="AW655" s="2"/>
      <c r="AX655" s="2"/>
      <c r="AY655" s="2"/>
      <c r="AZ655" s="2"/>
      <c r="BA655" s="2"/>
    </row>
    <row r="656" spans="3:53" x14ac:dyDescent="0.35">
      <c r="C656" s="1"/>
      <c r="AH656" s="2"/>
      <c r="AI656" s="2"/>
      <c r="AJ656" s="2"/>
      <c r="AK656" s="2"/>
      <c r="AL656" s="2"/>
      <c r="AM656" s="2"/>
      <c r="AN656" s="2"/>
      <c r="AO656" s="2"/>
      <c r="AP656" s="2"/>
      <c r="AQ656" s="2"/>
      <c r="AR656" s="2"/>
      <c r="AS656" s="2"/>
      <c r="AT656" s="2"/>
      <c r="AU656" s="2"/>
      <c r="AV656" s="2"/>
      <c r="AW656" s="2"/>
      <c r="AX656" s="2"/>
      <c r="AY656" s="2"/>
      <c r="AZ656" s="2"/>
      <c r="BA656" s="2"/>
    </row>
    <row r="657" spans="3:53" x14ac:dyDescent="0.35">
      <c r="C657" s="1"/>
      <c r="AH657" s="2"/>
      <c r="AI657" s="2"/>
      <c r="AJ657" s="2"/>
      <c r="AK657" s="2"/>
      <c r="AL657" s="2"/>
      <c r="AM657" s="2"/>
      <c r="AN657" s="2"/>
      <c r="AO657" s="2"/>
      <c r="AP657" s="2"/>
      <c r="AQ657" s="2"/>
      <c r="AR657" s="2"/>
      <c r="AS657" s="2"/>
      <c r="AT657" s="2"/>
      <c r="AU657" s="2"/>
      <c r="AV657" s="2"/>
      <c r="AW657" s="2"/>
      <c r="AX657" s="2"/>
      <c r="AY657" s="2"/>
      <c r="AZ657" s="2"/>
      <c r="BA657" s="2"/>
    </row>
    <row r="658" spans="3:53" x14ac:dyDescent="0.35">
      <c r="C658" s="1"/>
      <c r="AH658" s="2"/>
      <c r="AI658" s="2"/>
      <c r="AJ658" s="2"/>
      <c r="AK658" s="2"/>
      <c r="AL658" s="2"/>
      <c r="AM658" s="2"/>
      <c r="AN658" s="2"/>
      <c r="AO658" s="2"/>
      <c r="AP658" s="2"/>
      <c r="AQ658" s="2"/>
      <c r="AR658" s="2"/>
      <c r="AS658" s="2"/>
      <c r="AT658" s="2"/>
      <c r="AU658" s="2"/>
      <c r="AV658" s="2"/>
      <c r="AW658" s="2"/>
      <c r="AX658" s="2"/>
      <c r="AY658" s="2"/>
      <c r="AZ658" s="2"/>
      <c r="BA658" s="2"/>
    </row>
    <row r="659" spans="3:53" x14ac:dyDescent="0.35">
      <c r="C659" s="1"/>
      <c r="AH659" s="2"/>
      <c r="AI659" s="2"/>
      <c r="AJ659" s="2"/>
      <c r="AK659" s="2"/>
      <c r="AL659" s="2"/>
      <c r="AM659" s="2"/>
      <c r="AN659" s="2"/>
      <c r="AO659" s="2"/>
      <c r="AP659" s="2"/>
      <c r="AQ659" s="2"/>
      <c r="AR659" s="2"/>
      <c r="AS659" s="2"/>
      <c r="AT659" s="2"/>
      <c r="AU659" s="2"/>
      <c r="AV659" s="2"/>
      <c r="AW659" s="2"/>
      <c r="AX659" s="2"/>
      <c r="AY659" s="2"/>
      <c r="AZ659" s="2"/>
      <c r="BA659" s="2"/>
    </row>
    <row r="660" spans="3:53" x14ac:dyDescent="0.35">
      <c r="C660" s="1"/>
      <c r="AH660" s="2"/>
      <c r="AI660" s="2"/>
      <c r="AJ660" s="2"/>
      <c r="AK660" s="2"/>
      <c r="AL660" s="2"/>
      <c r="AM660" s="2"/>
      <c r="AN660" s="2"/>
      <c r="AO660" s="2"/>
      <c r="AP660" s="2"/>
      <c r="AQ660" s="2"/>
      <c r="AR660" s="2"/>
      <c r="AS660" s="2"/>
      <c r="AT660" s="2"/>
      <c r="AU660" s="2"/>
      <c r="AV660" s="2"/>
      <c r="AW660" s="2"/>
      <c r="AX660" s="2"/>
      <c r="AY660" s="2"/>
      <c r="AZ660" s="2"/>
      <c r="BA660" s="2"/>
    </row>
    <row r="661" spans="3:53" x14ac:dyDescent="0.35">
      <c r="C661" s="1"/>
      <c r="AH661" s="2"/>
      <c r="AI661" s="2"/>
      <c r="AJ661" s="2"/>
      <c r="AK661" s="2"/>
      <c r="AL661" s="2"/>
      <c r="AM661" s="2"/>
      <c r="AN661" s="2"/>
      <c r="AO661" s="2"/>
      <c r="AP661" s="2"/>
      <c r="AQ661" s="2"/>
      <c r="AR661" s="2"/>
      <c r="AS661" s="2"/>
      <c r="AT661" s="2"/>
      <c r="AU661" s="2"/>
      <c r="AV661" s="2"/>
      <c r="AW661" s="2"/>
      <c r="AX661" s="2"/>
      <c r="AY661" s="2"/>
      <c r="AZ661" s="2"/>
      <c r="BA661" s="2"/>
    </row>
    <row r="662" spans="3:53" x14ac:dyDescent="0.35">
      <c r="C662" s="1"/>
      <c r="AH662" s="2"/>
      <c r="AI662" s="2"/>
      <c r="AJ662" s="2"/>
      <c r="AK662" s="2"/>
      <c r="AL662" s="2"/>
      <c r="AM662" s="2"/>
      <c r="AN662" s="2"/>
      <c r="AO662" s="2"/>
      <c r="AP662" s="2"/>
      <c r="AQ662" s="2"/>
      <c r="AR662" s="2"/>
      <c r="AS662" s="2"/>
      <c r="AT662" s="2"/>
      <c r="AU662" s="2"/>
      <c r="AV662" s="2"/>
      <c r="AW662" s="2"/>
      <c r="AX662" s="2"/>
      <c r="AY662" s="2"/>
      <c r="AZ662" s="2"/>
      <c r="BA662" s="2"/>
    </row>
    <row r="663" spans="3:53" x14ac:dyDescent="0.35">
      <c r="C663" s="1"/>
      <c r="AH663" s="2"/>
      <c r="AI663" s="2"/>
      <c r="AJ663" s="2"/>
      <c r="AK663" s="2"/>
      <c r="AL663" s="2"/>
      <c r="AM663" s="2"/>
      <c r="AN663" s="2"/>
      <c r="AO663" s="2"/>
      <c r="AP663" s="2"/>
      <c r="AQ663" s="2"/>
      <c r="AR663" s="2"/>
      <c r="AS663" s="2"/>
      <c r="AT663" s="2"/>
      <c r="AU663" s="2"/>
      <c r="AV663" s="2"/>
      <c r="AW663" s="2"/>
      <c r="AX663" s="2"/>
      <c r="AY663" s="2"/>
      <c r="AZ663" s="2"/>
      <c r="BA663" s="2"/>
    </row>
    <row r="664" spans="3:53" x14ac:dyDescent="0.35">
      <c r="C664" s="1"/>
      <c r="AH664" s="2"/>
      <c r="AI664" s="2"/>
      <c r="AJ664" s="2"/>
      <c r="AK664" s="2"/>
      <c r="AL664" s="2"/>
      <c r="AM664" s="2"/>
      <c r="AN664" s="2"/>
      <c r="AO664" s="2"/>
      <c r="AP664" s="2"/>
      <c r="AQ664" s="2"/>
      <c r="AR664" s="2"/>
      <c r="AS664" s="2"/>
      <c r="AT664" s="2"/>
      <c r="AU664" s="2"/>
      <c r="AV664" s="2"/>
      <c r="AW664" s="2"/>
      <c r="AX664" s="2"/>
      <c r="AY664" s="2"/>
      <c r="AZ664" s="2"/>
      <c r="BA664" s="2"/>
    </row>
    <row r="665" spans="3:53" x14ac:dyDescent="0.35">
      <c r="C665" s="1"/>
      <c r="AH665" s="2"/>
      <c r="AI665" s="2"/>
      <c r="AJ665" s="2"/>
      <c r="AK665" s="2"/>
      <c r="AL665" s="2"/>
      <c r="AM665" s="2"/>
      <c r="AN665" s="2"/>
      <c r="AO665" s="2"/>
      <c r="AP665" s="2"/>
      <c r="AQ665" s="2"/>
      <c r="AR665" s="2"/>
      <c r="AS665" s="2"/>
      <c r="AT665" s="2"/>
      <c r="AU665" s="2"/>
      <c r="AV665" s="2"/>
      <c r="AW665" s="2"/>
      <c r="AX665" s="2"/>
      <c r="AY665" s="2"/>
      <c r="AZ665" s="2"/>
      <c r="BA665" s="2"/>
    </row>
    <row r="666" spans="3:53" x14ac:dyDescent="0.35">
      <c r="C666" s="1"/>
      <c r="AH666" s="2"/>
      <c r="AI666" s="2"/>
      <c r="AJ666" s="2"/>
      <c r="AK666" s="2"/>
      <c r="AL666" s="2"/>
      <c r="AM666" s="2"/>
      <c r="AN666" s="2"/>
      <c r="AO666" s="2"/>
      <c r="AP666" s="2"/>
      <c r="AQ666" s="2"/>
      <c r="AR666" s="2"/>
      <c r="AS666" s="2"/>
      <c r="AT666" s="2"/>
      <c r="AU666" s="2"/>
      <c r="AV666" s="2"/>
      <c r="AW666" s="2"/>
      <c r="AX666" s="2"/>
      <c r="AY666" s="2"/>
      <c r="AZ666" s="2"/>
      <c r="BA666" s="2"/>
    </row>
    <row r="667" spans="3:53" x14ac:dyDescent="0.35">
      <c r="C667" s="1"/>
      <c r="AH667" s="2"/>
      <c r="AI667" s="2"/>
      <c r="AJ667" s="2"/>
      <c r="AK667" s="2"/>
      <c r="AL667" s="2"/>
      <c r="AM667" s="2"/>
      <c r="AN667" s="2"/>
      <c r="AO667" s="2"/>
      <c r="AP667" s="2"/>
      <c r="AQ667" s="2"/>
      <c r="AR667" s="2"/>
      <c r="AS667" s="2"/>
      <c r="AT667" s="2"/>
      <c r="AU667" s="2"/>
      <c r="AV667" s="2"/>
      <c r="AW667" s="2"/>
      <c r="AX667" s="2"/>
      <c r="AY667" s="2"/>
      <c r="AZ667" s="2"/>
      <c r="BA667" s="2"/>
    </row>
    <row r="668" spans="3:53" x14ac:dyDescent="0.35">
      <c r="C668" s="1"/>
      <c r="AH668" s="2"/>
      <c r="AI668" s="2"/>
      <c r="AJ668" s="2"/>
      <c r="AK668" s="2"/>
      <c r="AL668" s="2"/>
      <c r="AM668" s="2"/>
      <c r="AN668" s="2"/>
      <c r="AO668" s="2"/>
      <c r="AP668" s="2"/>
      <c r="AQ668" s="2"/>
      <c r="AR668" s="2"/>
      <c r="AS668" s="2"/>
      <c r="AT668" s="2"/>
      <c r="AU668" s="2"/>
      <c r="AV668" s="2"/>
      <c r="AW668" s="2"/>
      <c r="AX668" s="2"/>
      <c r="AY668" s="2"/>
      <c r="AZ668" s="2"/>
      <c r="BA668" s="2"/>
    </row>
    <row r="669" spans="3:53" x14ac:dyDescent="0.35">
      <c r="C669" s="1"/>
      <c r="AH669" s="2"/>
      <c r="AI669" s="2"/>
      <c r="AJ669" s="2"/>
      <c r="AK669" s="2"/>
      <c r="AL669" s="2"/>
      <c r="AM669" s="2"/>
      <c r="AN669" s="2"/>
      <c r="AO669" s="2"/>
      <c r="AP669" s="2"/>
      <c r="AQ669" s="2"/>
      <c r="AR669" s="2"/>
      <c r="AS669" s="2"/>
      <c r="AT669" s="2"/>
      <c r="AU669" s="2"/>
      <c r="AV669" s="2"/>
      <c r="AW669" s="2"/>
      <c r="AX669" s="2"/>
      <c r="AY669" s="2"/>
      <c r="AZ669" s="2"/>
      <c r="BA669" s="2"/>
    </row>
    <row r="670" spans="3:53" x14ac:dyDescent="0.35">
      <c r="C670" s="1"/>
      <c r="AH670" s="2"/>
      <c r="AI670" s="2"/>
      <c r="AJ670" s="2"/>
      <c r="AK670" s="2"/>
      <c r="AL670" s="2"/>
      <c r="AM670" s="2"/>
      <c r="AN670" s="2"/>
      <c r="AO670" s="2"/>
      <c r="AP670" s="2"/>
      <c r="AQ670" s="2"/>
      <c r="AR670" s="2"/>
      <c r="AS670" s="2"/>
      <c r="AT670" s="2"/>
      <c r="AU670" s="2"/>
      <c r="AV670" s="2"/>
      <c r="AW670" s="2"/>
      <c r="AX670" s="2"/>
      <c r="AY670" s="2"/>
      <c r="AZ670" s="2"/>
      <c r="BA670" s="2"/>
    </row>
    <row r="671" spans="3:53" x14ac:dyDescent="0.35">
      <c r="C671" s="1"/>
      <c r="AH671" s="2"/>
      <c r="AI671" s="2"/>
      <c r="AJ671" s="2"/>
      <c r="AK671" s="2"/>
      <c r="AL671" s="2"/>
      <c r="AM671" s="2"/>
      <c r="AN671" s="2"/>
      <c r="AO671" s="2"/>
      <c r="AP671" s="2"/>
      <c r="AQ671" s="2"/>
      <c r="AR671" s="2"/>
      <c r="AS671" s="2"/>
      <c r="AT671" s="2"/>
      <c r="AU671" s="2"/>
      <c r="AV671" s="2"/>
      <c r="AW671" s="2"/>
      <c r="AX671" s="2"/>
      <c r="AY671" s="2"/>
      <c r="AZ671" s="2"/>
      <c r="BA671" s="2"/>
    </row>
    <row r="672" spans="3:53" x14ac:dyDescent="0.35">
      <c r="C672" s="1"/>
      <c r="AH672" s="2"/>
      <c r="AI672" s="2"/>
      <c r="AJ672" s="2"/>
      <c r="AK672" s="2"/>
      <c r="AL672" s="2"/>
      <c r="AM672" s="2"/>
      <c r="AN672" s="2"/>
      <c r="AO672" s="2"/>
      <c r="AP672" s="2"/>
      <c r="AQ672" s="2"/>
      <c r="AR672" s="2"/>
      <c r="AS672" s="2"/>
      <c r="AT672" s="2"/>
      <c r="AU672" s="2"/>
      <c r="AV672" s="2"/>
      <c r="AW672" s="2"/>
      <c r="AX672" s="2"/>
      <c r="AY672" s="2"/>
      <c r="AZ672" s="2"/>
      <c r="BA672" s="2"/>
    </row>
    <row r="673" spans="3:53" x14ac:dyDescent="0.35">
      <c r="C673" s="1"/>
      <c r="AH673" s="2"/>
      <c r="AI673" s="2"/>
      <c r="AJ673" s="2"/>
      <c r="AK673" s="2"/>
      <c r="AL673" s="2"/>
      <c r="AM673" s="2"/>
      <c r="AN673" s="2"/>
      <c r="AO673" s="2"/>
      <c r="AP673" s="2"/>
      <c r="AQ673" s="2"/>
      <c r="AR673" s="2"/>
      <c r="AS673" s="2"/>
      <c r="AT673" s="2"/>
      <c r="AU673" s="2"/>
      <c r="AV673" s="2"/>
      <c r="AW673" s="2"/>
      <c r="AX673" s="2"/>
      <c r="AY673" s="2"/>
      <c r="AZ673" s="2"/>
      <c r="BA673" s="2"/>
    </row>
    <row r="674" spans="3:53" x14ac:dyDescent="0.35">
      <c r="C674" s="1"/>
      <c r="AH674" s="2"/>
      <c r="AI674" s="2"/>
      <c r="AJ674" s="2"/>
      <c r="AK674" s="2"/>
      <c r="AL674" s="2"/>
      <c r="AM674" s="2"/>
      <c r="AN674" s="2"/>
      <c r="AO674" s="2"/>
      <c r="AP674" s="2"/>
      <c r="AQ674" s="2"/>
      <c r="AR674" s="2"/>
      <c r="AS674" s="2"/>
      <c r="AT674" s="2"/>
      <c r="AU674" s="2"/>
      <c r="AV674" s="2"/>
      <c r="AW674" s="2"/>
      <c r="AX674" s="2"/>
      <c r="AY674" s="2"/>
      <c r="AZ674" s="2"/>
      <c r="BA674" s="2"/>
    </row>
    <row r="675" spans="3:53" x14ac:dyDescent="0.35">
      <c r="C675" s="1"/>
      <c r="AH675" s="2"/>
      <c r="AI675" s="2"/>
      <c r="AJ675" s="2"/>
      <c r="AK675" s="2"/>
      <c r="AL675" s="2"/>
      <c r="AM675" s="2"/>
      <c r="AN675" s="2"/>
      <c r="AO675" s="2"/>
      <c r="AP675" s="2"/>
      <c r="AQ675" s="2"/>
      <c r="AR675" s="2"/>
      <c r="AS675" s="2"/>
      <c r="AT675" s="2"/>
      <c r="AU675" s="2"/>
      <c r="AV675" s="2"/>
      <c r="AW675" s="2"/>
      <c r="AX675" s="2"/>
      <c r="AY675" s="2"/>
      <c r="AZ675" s="2"/>
      <c r="BA675" s="2"/>
    </row>
    <row r="676" spans="3:53" x14ac:dyDescent="0.35">
      <c r="C676" s="1"/>
      <c r="AH676" s="2"/>
      <c r="AI676" s="2"/>
      <c r="AJ676" s="2"/>
      <c r="AK676" s="2"/>
      <c r="AL676" s="2"/>
      <c r="AM676" s="2"/>
      <c r="AN676" s="2"/>
      <c r="AO676" s="2"/>
      <c r="AP676" s="2"/>
      <c r="AQ676" s="2"/>
      <c r="AR676" s="2"/>
      <c r="AS676" s="2"/>
      <c r="AT676" s="2"/>
      <c r="AU676" s="2"/>
      <c r="AV676" s="2"/>
      <c r="AW676" s="2"/>
      <c r="AX676" s="2"/>
      <c r="AY676" s="2"/>
      <c r="AZ676" s="2"/>
      <c r="BA676" s="2"/>
    </row>
    <row r="677" spans="3:53" x14ac:dyDescent="0.35">
      <c r="C677" s="1"/>
      <c r="AH677" s="2"/>
      <c r="AI677" s="2"/>
      <c r="AJ677" s="2"/>
      <c r="AK677" s="2"/>
      <c r="AL677" s="2"/>
      <c r="AM677" s="2"/>
      <c r="AN677" s="2"/>
      <c r="AO677" s="2"/>
      <c r="AP677" s="2"/>
      <c r="AQ677" s="2"/>
      <c r="AR677" s="2"/>
      <c r="AS677" s="2"/>
      <c r="AT677" s="2"/>
      <c r="AU677" s="2"/>
      <c r="AV677" s="2"/>
      <c r="AW677" s="2"/>
      <c r="AX677" s="2"/>
      <c r="AY677" s="2"/>
      <c r="AZ677" s="2"/>
      <c r="BA677" s="2"/>
    </row>
    <row r="678" spans="3:53" x14ac:dyDescent="0.35">
      <c r="C678" s="1"/>
      <c r="AH678" s="2"/>
      <c r="AI678" s="2"/>
      <c r="AJ678" s="2"/>
      <c r="AK678" s="2"/>
      <c r="AL678" s="2"/>
      <c r="AM678" s="2"/>
      <c r="AN678" s="2"/>
      <c r="AO678" s="2"/>
      <c r="AP678" s="2"/>
      <c r="AQ678" s="2"/>
      <c r="AR678" s="2"/>
      <c r="AS678" s="2"/>
      <c r="AT678" s="2"/>
      <c r="AU678" s="2"/>
      <c r="AV678" s="2"/>
      <c r="AW678" s="2"/>
      <c r="AX678" s="2"/>
      <c r="AY678" s="2"/>
      <c r="AZ678" s="2"/>
      <c r="BA678" s="2"/>
    </row>
    <row r="679" spans="3:53" x14ac:dyDescent="0.35">
      <c r="C679" s="1"/>
      <c r="AH679" s="2"/>
      <c r="AI679" s="2"/>
      <c r="AJ679" s="2"/>
      <c r="AK679" s="2"/>
      <c r="AL679" s="2"/>
      <c r="AM679" s="2"/>
      <c r="AN679" s="2"/>
      <c r="AO679" s="2"/>
      <c r="AP679" s="2"/>
      <c r="AQ679" s="2"/>
      <c r="AR679" s="2"/>
      <c r="AS679" s="2"/>
      <c r="AT679" s="2"/>
      <c r="AU679" s="2"/>
      <c r="AV679" s="2"/>
      <c r="AW679" s="2"/>
      <c r="AX679" s="2"/>
      <c r="AY679" s="2"/>
      <c r="AZ679" s="2"/>
      <c r="BA679" s="2"/>
    </row>
    <row r="680" spans="3:53" x14ac:dyDescent="0.35">
      <c r="C680" s="1"/>
      <c r="AH680" s="2"/>
      <c r="AI680" s="2"/>
      <c r="AJ680" s="2"/>
      <c r="AK680" s="2"/>
      <c r="AL680" s="2"/>
      <c r="AM680" s="2"/>
      <c r="AN680" s="2"/>
      <c r="AO680" s="2"/>
      <c r="AP680" s="2"/>
      <c r="AQ680" s="2"/>
      <c r="AR680" s="2"/>
      <c r="AS680" s="2"/>
      <c r="AT680" s="2"/>
      <c r="AU680" s="2"/>
      <c r="AV680" s="2"/>
      <c r="AW680" s="2"/>
      <c r="AX680" s="2"/>
      <c r="AY680" s="2"/>
      <c r="AZ680" s="2"/>
      <c r="BA680" s="2"/>
    </row>
    <row r="681" spans="3:53" x14ac:dyDescent="0.35">
      <c r="C681" s="1"/>
      <c r="AH681" s="2"/>
      <c r="AI681" s="2"/>
      <c r="AJ681" s="2"/>
      <c r="AK681" s="2"/>
      <c r="AL681" s="2"/>
      <c r="AM681" s="2"/>
      <c r="AN681" s="2"/>
      <c r="AO681" s="2"/>
      <c r="AP681" s="2"/>
      <c r="AQ681" s="2"/>
      <c r="AR681" s="2"/>
      <c r="AS681" s="2"/>
      <c r="AT681" s="2"/>
      <c r="AU681" s="2"/>
      <c r="AV681" s="2"/>
      <c r="AW681" s="2"/>
      <c r="AX681" s="2"/>
      <c r="AY681" s="2"/>
      <c r="AZ681" s="2"/>
      <c r="BA681" s="2"/>
    </row>
    <row r="682" spans="3:53" x14ac:dyDescent="0.35">
      <c r="C682" s="1"/>
      <c r="AH682" s="2"/>
      <c r="AI682" s="2"/>
      <c r="AJ682" s="2"/>
      <c r="AK682" s="2"/>
      <c r="AL682" s="2"/>
      <c r="AM682" s="2"/>
      <c r="AN682" s="2"/>
      <c r="AO682" s="2"/>
      <c r="AP682" s="2"/>
      <c r="AQ682" s="2"/>
      <c r="AR682" s="2"/>
      <c r="AS682" s="2"/>
      <c r="AT682" s="2"/>
      <c r="AU682" s="2"/>
      <c r="AV682" s="2"/>
      <c r="AW682" s="2"/>
      <c r="AX682" s="2"/>
      <c r="AY682" s="2"/>
      <c r="AZ682" s="2"/>
      <c r="BA682" s="2"/>
    </row>
    <row r="683" spans="3:53" x14ac:dyDescent="0.35">
      <c r="C683" s="1"/>
      <c r="AH683" s="2"/>
      <c r="AI683" s="2"/>
      <c r="AJ683" s="2"/>
      <c r="AK683" s="2"/>
      <c r="AL683" s="2"/>
      <c r="AM683" s="2"/>
      <c r="AN683" s="2"/>
      <c r="AO683" s="2"/>
      <c r="AP683" s="2"/>
      <c r="AQ683" s="2"/>
      <c r="AR683" s="2"/>
      <c r="AS683" s="2"/>
      <c r="AT683" s="2"/>
      <c r="AU683" s="2"/>
      <c r="AV683" s="2"/>
      <c r="AW683" s="2"/>
      <c r="AX683" s="2"/>
      <c r="AY683" s="2"/>
      <c r="AZ683" s="2"/>
      <c r="BA683" s="2"/>
    </row>
    <row r="684" spans="3:53" x14ac:dyDescent="0.35">
      <c r="C684" s="1"/>
      <c r="AH684" s="2"/>
      <c r="AI684" s="2"/>
      <c r="AJ684" s="2"/>
      <c r="AK684" s="2"/>
      <c r="AL684" s="2"/>
      <c r="AM684" s="2"/>
      <c r="AN684" s="2"/>
      <c r="AO684" s="2"/>
      <c r="AP684" s="2"/>
      <c r="AQ684" s="2"/>
      <c r="AR684" s="2"/>
      <c r="AS684" s="2"/>
      <c r="AT684" s="2"/>
      <c r="AU684" s="2"/>
      <c r="AV684" s="2"/>
      <c r="AW684" s="2"/>
      <c r="AX684" s="2"/>
      <c r="AY684" s="2"/>
      <c r="AZ684" s="2"/>
      <c r="BA684" s="2"/>
    </row>
    <row r="685" spans="3:53" x14ac:dyDescent="0.35">
      <c r="C685" s="1"/>
      <c r="AH685" s="2"/>
      <c r="AI685" s="2"/>
      <c r="AJ685" s="2"/>
      <c r="AK685" s="2"/>
      <c r="AL685" s="2"/>
      <c r="AM685" s="2"/>
      <c r="AN685" s="2"/>
      <c r="AO685" s="2"/>
      <c r="AP685" s="2"/>
      <c r="AQ685" s="2"/>
      <c r="AR685" s="2"/>
      <c r="AS685" s="2"/>
      <c r="AT685" s="2"/>
      <c r="AU685" s="2"/>
      <c r="AV685" s="2"/>
      <c r="AW685" s="2"/>
      <c r="AX685" s="2"/>
      <c r="AY685" s="2"/>
      <c r="AZ685" s="2"/>
      <c r="BA685" s="2"/>
    </row>
    <row r="686" spans="3:53" x14ac:dyDescent="0.35">
      <c r="C686" s="1"/>
      <c r="AH686" s="2"/>
      <c r="AI686" s="2"/>
      <c r="AJ686" s="2"/>
      <c r="AK686" s="2"/>
      <c r="AL686" s="2"/>
      <c r="AM686" s="2"/>
      <c r="AN686" s="2"/>
      <c r="AO686" s="2"/>
      <c r="AP686" s="2"/>
      <c r="AQ686" s="2"/>
      <c r="AR686" s="2"/>
      <c r="AS686" s="2"/>
      <c r="AT686" s="2"/>
      <c r="AU686" s="2"/>
      <c r="AV686" s="2"/>
      <c r="AW686" s="2"/>
      <c r="AX686" s="2"/>
      <c r="AY686" s="2"/>
      <c r="AZ686" s="2"/>
      <c r="BA686" s="2"/>
    </row>
    <row r="687" spans="3:53" x14ac:dyDescent="0.35">
      <c r="C687" s="1"/>
      <c r="AH687" s="2"/>
      <c r="AI687" s="2"/>
      <c r="AJ687" s="2"/>
      <c r="AK687" s="2"/>
      <c r="AL687" s="2"/>
      <c r="AM687" s="2"/>
      <c r="AN687" s="2"/>
      <c r="AO687" s="2"/>
      <c r="AP687" s="2"/>
      <c r="AQ687" s="2"/>
      <c r="AR687" s="2"/>
      <c r="AS687" s="2"/>
      <c r="AT687" s="2"/>
      <c r="AU687" s="2"/>
      <c r="AV687" s="2"/>
      <c r="AW687" s="2"/>
      <c r="AX687" s="2"/>
      <c r="AY687" s="2"/>
      <c r="AZ687" s="2"/>
      <c r="BA687" s="2"/>
    </row>
    <row r="688" spans="3:53" x14ac:dyDescent="0.35">
      <c r="C688" s="1"/>
      <c r="AH688" s="2"/>
      <c r="AI688" s="2"/>
      <c r="AJ688" s="2"/>
      <c r="AK688" s="2"/>
      <c r="AL688" s="2"/>
      <c r="AM688" s="2"/>
      <c r="AN688" s="2"/>
      <c r="AO688" s="2"/>
      <c r="AP688" s="2"/>
      <c r="AQ688" s="2"/>
      <c r="AR688" s="2"/>
      <c r="AS688" s="2"/>
      <c r="AT688" s="2"/>
      <c r="AU688" s="2"/>
      <c r="AV688" s="2"/>
      <c r="AW688" s="2"/>
      <c r="AX688" s="2"/>
      <c r="AY688" s="2"/>
      <c r="AZ688" s="2"/>
      <c r="BA688" s="2"/>
    </row>
    <row r="689" spans="3:53" x14ac:dyDescent="0.35">
      <c r="C689" s="1"/>
      <c r="AH689" s="2"/>
      <c r="AI689" s="2"/>
      <c r="AJ689" s="2"/>
      <c r="AK689" s="2"/>
      <c r="AL689" s="2"/>
      <c r="AM689" s="2"/>
      <c r="AN689" s="2"/>
      <c r="AO689" s="2"/>
      <c r="AP689" s="2"/>
      <c r="AQ689" s="2"/>
      <c r="AR689" s="2"/>
      <c r="AS689" s="2"/>
      <c r="AT689" s="2"/>
      <c r="AU689" s="2"/>
      <c r="AV689" s="2"/>
      <c r="AW689" s="2"/>
      <c r="AX689" s="2"/>
      <c r="AY689" s="2"/>
      <c r="AZ689" s="2"/>
      <c r="BA689" s="2"/>
    </row>
    <row r="690" spans="3:53" x14ac:dyDescent="0.35">
      <c r="C690" s="1"/>
      <c r="AH690" s="2"/>
      <c r="AI690" s="2"/>
      <c r="AJ690" s="2"/>
      <c r="AK690" s="2"/>
      <c r="AL690" s="2"/>
      <c r="AM690" s="2"/>
      <c r="AN690" s="2"/>
      <c r="AO690" s="2"/>
      <c r="AP690" s="2"/>
      <c r="AQ690" s="2"/>
      <c r="AR690" s="2"/>
      <c r="AS690" s="2"/>
      <c r="AT690" s="2"/>
      <c r="AU690" s="2"/>
      <c r="AV690" s="2"/>
      <c r="AW690" s="2"/>
      <c r="AX690" s="2"/>
      <c r="AY690" s="2"/>
      <c r="AZ690" s="2"/>
      <c r="BA690" s="2"/>
    </row>
    <row r="691" spans="3:53" x14ac:dyDescent="0.35">
      <c r="C691" s="1"/>
      <c r="AH691" s="2"/>
      <c r="AI691" s="2"/>
      <c r="AJ691" s="2"/>
      <c r="AK691" s="2"/>
      <c r="AL691" s="2"/>
      <c r="AM691" s="2"/>
      <c r="AN691" s="2"/>
      <c r="AO691" s="2"/>
      <c r="AP691" s="2"/>
      <c r="AQ691" s="2"/>
      <c r="AR691" s="2"/>
      <c r="AS691" s="2"/>
      <c r="AT691" s="2"/>
      <c r="AU691" s="2"/>
      <c r="AV691" s="2"/>
      <c r="AW691" s="2"/>
      <c r="AX691" s="2"/>
      <c r="AY691" s="2"/>
      <c r="AZ691" s="2"/>
      <c r="BA691" s="2"/>
    </row>
    <row r="692" spans="3:53" x14ac:dyDescent="0.35">
      <c r="C692" s="1"/>
      <c r="AH692" s="2"/>
      <c r="AI692" s="2"/>
      <c r="AJ692" s="2"/>
      <c r="AK692" s="2"/>
      <c r="AL692" s="2"/>
      <c r="AM692" s="2"/>
      <c r="AN692" s="2"/>
      <c r="AO692" s="2"/>
      <c r="AP692" s="2"/>
      <c r="AQ692" s="2"/>
      <c r="AR692" s="2"/>
      <c r="AS692" s="2"/>
      <c r="AT692" s="2"/>
      <c r="AU692" s="2"/>
      <c r="AV692" s="2"/>
      <c r="AW692" s="2"/>
      <c r="AX692" s="2"/>
      <c r="AY692" s="2"/>
      <c r="AZ692" s="2"/>
      <c r="BA692" s="2"/>
    </row>
    <row r="693" spans="3:53" x14ac:dyDescent="0.35">
      <c r="C693" s="1"/>
      <c r="AH693" s="2"/>
      <c r="AI693" s="2"/>
      <c r="AJ693" s="2"/>
      <c r="AK693" s="2"/>
      <c r="AL693" s="2"/>
      <c r="AM693" s="2"/>
      <c r="AN693" s="2"/>
      <c r="AO693" s="2"/>
      <c r="AP693" s="2"/>
      <c r="AQ693" s="2"/>
      <c r="AR693" s="2"/>
      <c r="AS693" s="2"/>
      <c r="AT693" s="2"/>
      <c r="AU693" s="2"/>
      <c r="AV693" s="2"/>
      <c r="AW693" s="2"/>
      <c r="AX693" s="2"/>
      <c r="AY693" s="2"/>
      <c r="AZ693" s="2"/>
      <c r="BA693" s="2"/>
    </row>
    <row r="694" spans="3:53" x14ac:dyDescent="0.35">
      <c r="C694" s="1"/>
      <c r="AH694" s="2"/>
      <c r="AI694" s="2"/>
      <c r="AJ694" s="2"/>
      <c r="AK694" s="2"/>
      <c r="AL694" s="2"/>
      <c r="AM694" s="2"/>
      <c r="AN694" s="2"/>
      <c r="AO694" s="2"/>
      <c r="AP694" s="2"/>
      <c r="AQ694" s="2"/>
      <c r="AR694" s="2"/>
      <c r="AS694" s="2"/>
      <c r="AT694" s="2"/>
      <c r="AU694" s="2"/>
      <c r="AV694" s="2"/>
      <c r="AW694" s="2"/>
      <c r="AX694" s="2"/>
      <c r="AY694" s="2"/>
      <c r="AZ694" s="2"/>
      <c r="BA694" s="2"/>
    </row>
    <row r="695" spans="3:53" x14ac:dyDescent="0.35">
      <c r="C695" s="1"/>
      <c r="AH695" s="2"/>
      <c r="AI695" s="2"/>
      <c r="AJ695" s="2"/>
      <c r="AK695" s="2"/>
      <c r="AL695" s="2"/>
      <c r="AM695" s="2"/>
      <c r="AN695" s="2"/>
      <c r="AO695" s="2"/>
      <c r="AP695" s="2"/>
      <c r="AQ695" s="2"/>
      <c r="AR695" s="2"/>
      <c r="AS695" s="2"/>
      <c r="AT695" s="2"/>
      <c r="AU695" s="2"/>
      <c r="AV695" s="2"/>
      <c r="AW695" s="2"/>
      <c r="AX695" s="2"/>
      <c r="AY695" s="2"/>
      <c r="AZ695" s="2"/>
      <c r="BA695" s="2"/>
    </row>
    <row r="696" spans="3:53" x14ac:dyDescent="0.35">
      <c r="C696" s="1"/>
      <c r="AH696" s="2"/>
      <c r="AI696" s="2"/>
      <c r="AJ696" s="2"/>
      <c r="AK696" s="2"/>
      <c r="AL696" s="2"/>
      <c r="AM696" s="2"/>
      <c r="AN696" s="2"/>
      <c r="AO696" s="2"/>
      <c r="AP696" s="2"/>
      <c r="AQ696" s="2"/>
      <c r="AR696" s="2"/>
      <c r="AS696" s="2"/>
      <c r="AT696" s="2"/>
      <c r="AU696" s="2"/>
      <c r="AV696" s="2"/>
      <c r="AW696" s="2"/>
      <c r="AX696" s="2"/>
      <c r="AY696" s="2"/>
      <c r="AZ696" s="2"/>
      <c r="BA696" s="2"/>
    </row>
    <row r="697" spans="3:53" x14ac:dyDescent="0.35">
      <c r="C697" s="1"/>
      <c r="AH697" s="2"/>
      <c r="AI697" s="2"/>
      <c r="AJ697" s="2"/>
      <c r="AK697" s="2"/>
      <c r="AL697" s="2"/>
      <c r="AM697" s="2"/>
      <c r="AN697" s="2"/>
      <c r="AO697" s="2"/>
      <c r="AP697" s="2"/>
      <c r="AQ697" s="2"/>
      <c r="AR697" s="2"/>
      <c r="AS697" s="2"/>
      <c r="AT697" s="2"/>
      <c r="AU697" s="2"/>
      <c r="AV697" s="2"/>
      <c r="AW697" s="2"/>
      <c r="AX697" s="2"/>
      <c r="AY697" s="2"/>
      <c r="AZ697" s="2"/>
      <c r="BA697" s="2"/>
    </row>
    <row r="698" spans="3:53" x14ac:dyDescent="0.35">
      <c r="C698" s="1"/>
      <c r="AH698" s="2"/>
      <c r="AI698" s="2"/>
      <c r="AJ698" s="2"/>
      <c r="AK698" s="2"/>
      <c r="AL698" s="2"/>
      <c r="AM698" s="2"/>
      <c r="AN698" s="2"/>
      <c r="AO698" s="2"/>
      <c r="AP698" s="2"/>
      <c r="AQ698" s="2"/>
      <c r="AR698" s="2"/>
      <c r="AS698" s="2"/>
      <c r="AT698" s="2"/>
      <c r="AU698" s="2"/>
      <c r="AV698" s="2"/>
      <c r="AW698" s="2"/>
      <c r="AX698" s="2"/>
      <c r="AY698" s="2"/>
      <c r="AZ698" s="2"/>
      <c r="BA698" s="2"/>
    </row>
    <row r="699" spans="3:53" x14ac:dyDescent="0.35">
      <c r="C699" s="1"/>
      <c r="AH699" s="2"/>
      <c r="AI699" s="2"/>
      <c r="AJ699" s="2"/>
      <c r="AK699" s="2"/>
      <c r="AL699" s="2"/>
      <c r="AM699" s="2"/>
      <c r="AN699" s="2"/>
      <c r="AO699" s="2"/>
      <c r="AP699" s="2"/>
      <c r="AQ699" s="2"/>
      <c r="AR699" s="2"/>
      <c r="AS699" s="2"/>
      <c r="AT699" s="2"/>
      <c r="AU699" s="2"/>
      <c r="AV699" s="2"/>
      <c r="AW699" s="2"/>
      <c r="AX699" s="2"/>
      <c r="AY699" s="2"/>
      <c r="AZ699" s="2"/>
      <c r="BA699" s="2"/>
    </row>
    <row r="700" spans="3:53" x14ac:dyDescent="0.35">
      <c r="C700" s="1"/>
      <c r="AH700" s="2"/>
      <c r="AI700" s="2"/>
      <c r="AJ700" s="2"/>
      <c r="AK700" s="2"/>
      <c r="AL700" s="2"/>
      <c r="AM700" s="2"/>
      <c r="AN700" s="2"/>
      <c r="AO700" s="2"/>
      <c r="AP700" s="2"/>
      <c r="AQ700" s="2"/>
      <c r="AR700" s="2"/>
      <c r="AS700" s="2"/>
      <c r="AT700" s="2"/>
      <c r="AU700" s="2"/>
      <c r="AV700" s="2"/>
      <c r="AW700" s="2"/>
      <c r="AX700" s="2"/>
      <c r="AY700" s="2"/>
      <c r="AZ700" s="2"/>
      <c r="BA700" s="2"/>
    </row>
    <row r="701" spans="3:53" x14ac:dyDescent="0.35">
      <c r="C701" s="1"/>
      <c r="AH701" s="2"/>
      <c r="AI701" s="2"/>
      <c r="AJ701" s="2"/>
      <c r="AK701" s="2"/>
      <c r="AL701" s="2"/>
      <c r="AM701" s="2"/>
      <c r="AN701" s="2"/>
      <c r="AO701" s="2"/>
      <c r="AP701" s="2"/>
      <c r="AQ701" s="2"/>
      <c r="AR701" s="2"/>
      <c r="AS701" s="2"/>
      <c r="AT701" s="2"/>
      <c r="AU701" s="2"/>
      <c r="AV701" s="2"/>
      <c r="AW701" s="2"/>
      <c r="AX701" s="2"/>
      <c r="AY701" s="2"/>
      <c r="AZ701" s="2"/>
      <c r="BA701" s="2"/>
    </row>
    <row r="702" spans="3:53" x14ac:dyDescent="0.35">
      <c r="C702" s="1"/>
      <c r="AH702" s="2"/>
      <c r="AI702" s="2"/>
      <c r="AJ702" s="2"/>
      <c r="AK702" s="2"/>
      <c r="AL702" s="2"/>
      <c r="AM702" s="2"/>
      <c r="AN702" s="2"/>
      <c r="AO702" s="2"/>
      <c r="AP702" s="2"/>
      <c r="AQ702" s="2"/>
      <c r="AR702" s="2"/>
      <c r="AS702" s="2"/>
      <c r="AT702" s="2"/>
      <c r="AU702" s="2"/>
      <c r="AV702" s="2"/>
      <c r="AW702" s="2"/>
      <c r="AX702" s="2"/>
      <c r="AY702" s="2"/>
      <c r="AZ702" s="2"/>
      <c r="BA702" s="2"/>
    </row>
    <row r="703" spans="3:53" x14ac:dyDescent="0.35">
      <c r="C703" s="1"/>
      <c r="AH703" s="2"/>
      <c r="AI703" s="2"/>
      <c r="AJ703" s="2"/>
      <c r="AK703" s="2"/>
      <c r="AL703" s="2"/>
      <c r="AM703" s="2"/>
      <c r="AN703" s="2"/>
      <c r="AO703" s="2"/>
      <c r="AP703" s="2"/>
      <c r="AQ703" s="2"/>
      <c r="AR703" s="2"/>
      <c r="AS703" s="2"/>
      <c r="AT703" s="2"/>
      <c r="AU703" s="2"/>
      <c r="AV703" s="2"/>
      <c r="AW703" s="2"/>
      <c r="AX703" s="2"/>
      <c r="AY703" s="2"/>
      <c r="AZ703" s="2"/>
      <c r="BA703" s="2"/>
    </row>
    <row r="704" spans="3:53" x14ac:dyDescent="0.35">
      <c r="C704" s="1"/>
      <c r="AH704" s="2"/>
      <c r="AI704" s="2"/>
      <c r="AJ704" s="2"/>
      <c r="AK704" s="2"/>
      <c r="AL704" s="2"/>
      <c r="AM704" s="2"/>
      <c r="AN704" s="2"/>
      <c r="AO704" s="2"/>
      <c r="AP704" s="2"/>
      <c r="AQ704" s="2"/>
      <c r="AR704" s="2"/>
      <c r="AS704" s="2"/>
      <c r="AT704" s="2"/>
      <c r="AU704" s="2"/>
      <c r="AV704" s="2"/>
      <c r="AW704" s="2"/>
      <c r="AX704" s="2"/>
      <c r="AY704" s="2"/>
      <c r="AZ704" s="2"/>
      <c r="BA704" s="2"/>
    </row>
    <row r="705" spans="3:53" x14ac:dyDescent="0.35">
      <c r="C705" s="1"/>
      <c r="AH705" s="2"/>
      <c r="AI705" s="2"/>
      <c r="AJ705" s="2"/>
      <c r="AK705" s="2"/>
      <c r="AL705" s="2"/>
      <c r="AM705" s="2"/>
      <c r="AN705" s="2"/>
      <c r="AO705" s="2"/>
      <c r="AP705" s="2"/>
      <c r="AQ705" s="2"/>
      <c r="AR705" s="2"/>
      <c r="AS705" s="2"/>
      <c r="AT705" s="2"/>
      <c r="AU705" s="2"/>
      <c r="AV705" s="2"/>
      <c r="AW705" s="2"/>
      <c r="AX705" s="2"/>
      <c r="AY705" s="2"/>
      <c r="AZ705" s="2"/>
      <c r="BA705" s="2"/>
    </row>
    <row r="706" spans="3:53" x14ac:dyDescent="0.35">
      <c r="C706" s="1"/>
      <c r="AH706" s="2"/>
      <c r="AI706" s="2"/>
      <c r="AJ706" s="2"/>
      <c r="AK706" s="2"/>
      <c r="AL706" s="2"/>
      <c r="AM706" s="2"/>
      <c r="AN706" s="2"/>
      <c r="AO706" s="2"/>
      <c r="AP706" s="2"/>
      <c r="AQ706" s="2"/>
      <c r="AR706" s="2"/>
      <c r="AS706" s="2"/>
      <c r="AT706" s="2"/>
      <c r="AU706" s="2"/>
      <c r="AV706" s="2"/>
      <c r="AW706" s="2"/>
      <c r="AX706" s="2"/>
      <c r="AY706" s="2"/>
      <c r="AZ706" s="2"/>
      <c r="BA706" s="2"/>
    </row>
    <row r="707" spans="3:53" x14ac:dyDescent="0.35">
      <c r="C707" s="1"/>
      <c r="AH707" s="2"/>
      <c r="AI707" s="2"/>
      <c r="AJ707" s="2"/>
      <c r="AK707" s="2"/>
      <c r="AL707" s="2"/>
      <c r="AM707" s="2"/>
      <c r="AN707" s="2"/>
      <c r="AO707" s="2"/>
      <c r="AP707" s="2"/>
      <c r="AQ707" s="2"/>
      <c r="AR707" s="2"/>
      <c r="AS707" s="2"/>
      <c r="AT707" s="2"/>
      <c r="AU707" s="2"/>
      <c r="AV707" s="2"/>
      <c r="AW707" s="2"/>
      <c r="AX707" s="2"/>
      <c r="AY707" s="2"/>
      <c r="AZ707" s="2"/>
      <c r="BA707" s="2"/>
    </row>
    <row r="708" spans="3:53" x14ac:dyDescent="0.35">
      <c r="C708" s="1"/>
      <c r="AH708" s="2"/>
      <c r="AI708" s="2"/>
      <c r="AJ708" s="2"/>
      <c r="AK708" s="2"/>
      <c r="AL708" s="2"/>
      <c r="AM708" s="2"/>
      <c r="AN708" s="2"/>
      <c r="AO708" s="2"/>
      <c r="AP708" s="2"/>
      <c r="AQ708" s="2"/>
      <c r="AR708" s="2"/>
      <c r="AS708" s="2"/>
      <c r="AT708" s="2"/>
      <c r="AU708" s="2"/>
      <c r="AV708" s="2"/>
      <c r="AW708" s="2"/>
      <c r="AX708" s="2"/>
      <c r="AY708" s="2"/>
      <c r="AZ708" s="2"/>
      <c r="BA708" s="2"/>
    </row>
    <row r="709" spans="3:53" x14ac:dyDescent="0.35">
      <c r="C709" s="1"/>
      <c r="AH709" s="2"/>
      <c r="AI709" s="2"/>
      <c r="AJ709" s="2"/>
      <c r="AK709" s="2"/>
      <c r="AL709" s="2"/>
      <c r="AM709" s="2"/>
      <c r="AN709" s="2"/>
      <c r="AO709" s="2"/>
      <c r="AP709" s="2"/>
      <c r="AQ709" s="2"/>
      <c r="AR709" s="2"/>
      <c r="AS709" s="2"/>
      <c r="AT709" s="2"/>
      <c r="AU709" s="2"/>
      <c r="AV709" s="2"/>
      <c r="AW709" s="2"/>
      <c r="AX709" s="2"/>
      <c r="AY709" s="2"/>
      <c r="AZ709" s="2"/>
      <c r="BA709" s="2"/>
    </row>
    <row r="710" spans="3:53" x14ac:dyDescent="0.35">
      <c r="C710" s="1"/>
      <c r="AH710" s="2"/>
      <c r="AI710" s="2"/>
      <c r="AJ710" s="2"/>
      <c r="AK710" s="2"/>
      <c r="AL710" s="2"/>
      <c r="AM710" s="2"/>
      <c r="AN710" s="2"/>
      <c r="AO710" s="2"/>
      <c r="AP710" s="2"/>
      <c r="AQ710" s="2"/>
      <c r="AR710" s="2"/>
      <c r="AS710" s="2"/>
      <c r="AT710" s="2"/>
      <c r="AU710" s="2"/>
      <c r="AV710" s="2"/>
      <c r="AW710" s="2"/>
      <c r="AX710" s="2"/>
      <c r="AY710" s="2"/>
      <c r="AZ710" s="2"/>
      <c r="BA710" s="2"/>
    </row>
    <row r="711" spans="3:53" x14ac:dyDescent="0.35">
      <c r="C711" s="1"/>
      <c r="AH711" s="2"/>
      <c r="AI711" s="2"/>
      <c r="AJ711" s="2"/>
      <c r="AK711" s="2"/>
      <c r="AL711" s="2"/>
      <c r="AM711" s="2"/>
      <c r="AN711" s="2"/>
      <c r="AO711" s="2"/>
      <c r="AP711" s="2"/>
      <c r="AQ711" s="2"/>
      <c r="AR711" s="2"/>
      <c r="AS711" s="2"/>
      <c r="AT711" s="2"/>
      <c r="AU711" s="2"/>
      <c r="AV711" s="2"/>
      <c r="AW711" s="2"/>
      <c r="AX711" s="2"/>
      <c r="AY711" s="2"/>
      <c r="AZ711" s="2"/>
      <c r="BA711" s="2"/>
    </row>
    <row r="712" spans="3:53" x14ac:dyDescent="0.35">
      <c r="C712" s="1"/>
      <c r="AH712" s="2"/>
      <c r="AI712" s="2"/>
      <c r="AJ712" s="2"/>
      <c r="AK712" s="2"/>
      <c r="AL712" s="2"/>
      <c r="AM712" s="2"/>
      <c r="AN712" s="2"/>
      <c r="AO712" s="2"/>
      <c r="AP712" s="2"/>
      <c r="AQ712" s="2"/>
      <c r="AR712" s="2"/>
      <c r="AS712" s="2"/>
      <c r="AT712" s="2"/>
      <c r="AU712" s="2"/>
      <c r="AV712" s="2"/>
      <c r="AW712" s="2"/>
      <c r="AX712" s="2"/>
      <c r="AY712" s="2"/>
      <c r="AZ712" s="2"/>
      <c r="BA712" s="2"/>
    </row>
    <row r="713" spans="3:53" x14ac:dyDescent="0.35">
      <c r="C713" s="1"/>
      <c r="AH713" s="2"/>
      <c r="AI713" s="2"/>
      <c r="AJ713" s="2"/>
      <c r="AK713" s="2"/>
      <c r="AL713" s="2"/>
      <c r="AM713" s="2"/>
      <c r="AN713" s="2"/>
      <c r="AO713" s="2"/>
      <c r="AP713" s="2"/>
      <c r="AQ713" s="2"/>
      <c r="AR713" s="2"/>
      <c r="AS713" s="2"/>
      <c r="AT713" s="2"/>
      <c r="AU713" s="2"/>
      <c r="AV713" s="2"/>
      <c r="AW713" s="2"/>
      <c r="AX713" s="2"/>
      <c r="AY713" s="2"/>
      <c r="AZ713" s="2"/>
      <c r="BA713" s="2"/>
    </row>
    <row r="714" spans="3:53" x14ac:dyDescent="0.35">
      <c r="C714" s="1"/>
      <c r="AH714" s="2"/>
      <c r="AI714" s="2"/>
      <c r="AJ714" s="2"/>
      <c r="AK714" s="2"/>
      <c r="AL714" s="2"/>
      <c r="AM714" s="2"/>
      <c r="AN714" s="2"/>
      <c r="AO714" s="2"/>
      <c r="AP714" s="2"/>
      <c r="AQ714" s="2"/>
      <c r="AR714" s="2"/>
      <c r="AS714" s="2"/>
      <c r="AT714" s="2"/>
      <c r="AU714" s="2"/>
      <c r="AV714" s="2"/>
      <c r="AW714" s="2"/>
      <c r="AX714" s="2"/>
      <c r="AY714" s="2"/>
      <c r="AZ714" s="2"/>
      <c r="BA714" s="2"/>
    </row>
    <row r="715" spans="3:53" x14ac:dyDescent="0.35">
      <c r="C715" s="1"/>
      <c r="AH715" s="2"/>
      <c r="AI715" s="2"/>
      <c r="AJ715" s="2"/>
      <c r="AK715" s="2"/>
      <c r="AL715" s="2"/>
      <c r="AM715" s="2"/>
      <c r="AN715" s="2"/>
      <c r="AO715" s="2"/>
      <c r="AP715" s="2"/>
      <c r="AQ715" s="2"/>
      <c r="AR715" s="2"/>
      <c r="AS715" s="2"/>
      <c r="AT715" s="2"/>
      <c r="AU715" s="2"/>
      <c r="AV715" s="2"/>
      <c r="AW715" s="2"/>
      <c r="AX715" s="2"/>
      <c r="AY715" s="2"/>
      <c r="AZ715" s="2"/>
      <c r="BA715" s="2"/>
    </row>
    <row r="716" spans="3:53" x14ac:dyDescent="0.35">
      <c r="C716" s="1"/>
      <c r="AH716" s="2"/>
      <c r="AI716" s="2"/>
      <c r="AJ716" s="2"/>
      <c r="AK716" s="2"/>
      <c r="AL716" s="2"/>
      <c r="AM716" s="2"/>
      <c r="AN716" s="2"/>
      <c r="AO716" s="2"/>
      <c r="AP716" s="2"/>
      <c r="AQ716" s="2"/>
      <c r="AR716" s="2"/>
      <c r="AS716" s="2"/>
      <c r="AT716" s="2"/>
      <c r="AU716" s="2"/>
      <c r="AV716" s="2"/>
      <c r="AW716" s="2"/>
      <c r="AX716" s="2"/>
      <c r="AY716" s="2"/>
      <c r="AZ716" s="2"/>
      <c r="BA716" s="2"/>
    </row>
    <row r="717" spans="3:53" x14ac:dyDescent="0.35">
      <c r="C717" s="1"/>
      <c r="AH717" s="2"/>
      <c r="AI717" s="2"/>
      <c r="AJ717" s="2"/>
      <c r="AK717" s="2"/>
      <c r="AL717" s="2"/>
      <c r="AM717" s="2"/>
      <c r="AN717" s="2"/>
      <c r="AO717" s="2"/>
      <c r="AP717" s="2"/>
      <c r="AQ717" s="2"/>
      <c r="AR717" s="2"/>
      <c r="AS717" s="2"/>
      <c r="AT717" s="2"/>
      <c r="AU717" s="2"/>
      <c r="AV717" s="2"/>
      <c r="AW717" s="2"/>
      <c r="AX717" s="2"/>
      <c r="AY717" s="2"/>
      <c r="AZ717" s="2"/>
      <c r="BA717" s="2"/>
    </row>
    <row r="718" spans="3:53" x14ac:dyDescent="0.35">
      <c r="C718" s="1"/>
      <c r="AH718" s="2"/>
      <c r="AI718" s="2"/>
      <c r="AJ718" s="2"/>
      <c r="AK718" s="2"/>
      <c r="AL718" s="2"/>
      <c r="AM718" s="2"/>
      <c r="AN718" s="2"/>
      <c r="AO718" s="2"/>
      <c r="AP718" s="2"/>
      <c r="AQ718" s="2"/>
      <c r="AR718" s="2"/>
      <c r="AS718" s="2"/>
      <c r="AT718" s="2"/>
      <c r="AU718" s="2"/>
      <c r="AV718" s="2"/>
      <c r="AW718" s="2"/>
      <c r="AX718" s="2"/>
      <c r="AY718" s="2"/>
      <c r="AZ718" s="2"/>
      <c r="BA718" s="2"/>
    </row>
    <row r="719" spans="3:53" x14ac:dyDescent="0.35">
      <c r="C719" s="1"/>
      <c r="AH719" s="2"/>
      <c r="AI719" s="2"/>
      <c r="AJ719" s="2"/>
      <c r="AK719" s="2"/>
      <c r="AL719" s="2"/>
      <c r="AM719" s="2"/>
      <c r="AN719" s="2"/>
      <c r="AO719" s="2"/>
      <c r="AP719" s="2"/>
      <c r="AQ719" s="2"/>
      <c r="AR719" s="2"/>
      <c r="AS719" s="2"/>
      <c r="AT719" s="2"/>
      <c r="AU719" s="2"/>
      <c r="AV719" s="2"/>
      <c r="AW719" s="2"/>
      <c r="AX719" s="2"/>
      <c r="AY719" s="2"/>
      <c r="AZ719" s="2"/>
      <c r="BA719" s="2"/>
    </row>
    <row r="720" spans="3:53" x14ac:dyDescent="0.35">
      <c r="C720" s="1"/>
      <c r="AH720" s="2"/>
      <c r="AI720" s="2"/>
      <c r="AJ720" s="2"/>
      <c r="AK720" s="2"/>
      <c r="AL720" s="2"/>
      <c r="AM720" s="2"/>
      <c r="AN720" s="2"/>
      <c r="AO720" s="2"/>
      <c r="AP720" s="2"/>
      <c r="AQ720" s="2"/>
      <c r="AR720" s="2"/>
      <c r="AS720" s="2"/>
      <c r="AT720" s="2"/>
      <c r="AU720" s="2"/>
      <c r="AV720" s="2"/>
      <c r="AW720" s="2"/>
      <c r="AX720" s="2"/>
      <c r="AY720" s="2"/>
      <c r="AZ720" s="2"/>
      <c r="BA720" s="2"/>
    </row>
    <row r="721" spans="3:53" x14ac:dyDescent="0.35">
      <c r="C721" s="1"/>
      <c r="AH721" s="2"/>
      <c r="AI721" s="2"/>
      <c r="AJ721" s="2"/>
      <c r="AK721" s="2"/>
      <c r="AL721" s="2"/>
      <c r="AM721" s="2"/>
      <c r="AN721" s="2"/>
      <c r="AO721" s="2"/>
      <c r="AP721" s="2"/>
      <c r="AQ721" s="2"/>
      <c r="AR721" s="2"/>
      <c r="AS721" s="2"/>
      <c r="AT721" s="2"/>
      <c r="AU721" s="2"/>
      <c r="AV721" s="2"/>
      <c r="AW721" s="2"/>
      <c r="AX721" s="2"/>
      <c r="AY721" s="2"/>
      <c r="AZ721" s="2"/>
      <c r="BA721" s="2"/>
    </row>
    <row r="722" spans="3:53" x14ac:dyDescent="0.35">
      <c r="C722" s="1"/>
      <c r="AH722" s="2"/>
      <c r="AI722" s="2"/>
      <c r="AJ722" s="2"/>
      <c r="AK722" s="2"/>
      <c r="AL722" s="2"/>
      <c r="AM722" s="2"/>
      <c r="AN722" s="2"/>
      <c r="AO722" s="2"/>
      <c r="AP722" s="2"/>
      <c r="AQ722" s="2"/>
      <c r="AR722" s="2"/>
      <c r="AS722" s="2"/>
      <c r="AT722" s="2"/>
      <c r="AU722" s="2"/>
      <c r="AV722" s="2"/>
      <c r="AW722" s="2"/>
      <c r="AX722" s="2"/>
      <c r="AY722" s="2"/>
      <c r="AZ722" s="2"/>
      <c r="BA722" s="2"/>
    </row>
    <row r="723" spans="3:53" x14ac:dyDescent="0.35">
      <c r="C723" s="1"/>
      <c r="AH723" s="2"/>
      <c r="AI723" s="2"/>
      <c r="AJ723" s="2"/>
      <c r="AK723" s="2"/>
      <c r="AL723" s="2"/>
      <c r="AM723" s="2"/>
      <c r="AN723" s="2"/>
      <c r="AO723" s="2"/>
      <c r="AP723" s="2"/>
      <c r="AQ723" s="2"/>
      <c r="AR723" s="2"/>
      <c r="AS723" s="2"/>
      <c r="AT723" s="2"/>
      <c r="AU723" s="2"/>
      <c r="AV723" s="2"/>
      <c r="AW723" s="2"/>
      <c r="AX723" s="2"/>
      <c r="AY723" s="2"/>
      <c r="AZ723" s="2"/>
      <c r="BA723" s="2"/>
    </row>
    <row r="724" spans="3:53" x14ac:dyDescent="0.35">
      <c r="C724" s="1"/>
      <c r="AH724" s="2"/>
      <c r="AI724" s="2"/>
      <c r="AJ724" s="2"/>
      <c r="AK724" s="2"/>
      <c r="AL724" s="2"/>
      <c r="AM724" s="2"/>
      <c r="AN724" s="2"/>
      <c r="AO724" s="2"/>
      <c r="AP724" s="2"/>
      <c r="AQ724" s="2"/>
      <c r="AR724" s="2"/>
      <c r="AS724" s="2"/>
      <c r="AT724" s="2"/>
      <c r="AU724" s="2"/>
      <c r="AV724" s="2"/>
      <c r="AW724" s="2"/>
      <c r="AX724" s="2"/>
      <c r="AY724" s="2"/>
      <c r="AZ724" s="2"/>
      <c r="BA724" s="2"/>
    </row>
    <row r="725" spans="3:53" x14ac:dyDescent="0.35">
      <c r="C725" s="1"/>
      <c r="AH725" s="2"/>
      <c r="AI725" s="2"/>
      <c r="AJ725" s="2"/>
      <c r="AK725" s="2"/>
      <c r="AL725" s="2"/>
      <c r="AM725" s="2"/>
      <c r="AN725" s="2"/>
      <c r="AO725" s="2"/>
      <c r="AP725" s="2"/>
      <c r="AQ725" s="2"/>
      <c r="AR725" s="2"/>
      <c r="AS725" s="2"/>
      <c r="AT725" s="2"/>
      <c r="AU725" s="2"/>
      <c r="AV725" s="2"/>
      <c r="AW725" s="2"/>
      <c r="AX725" s="2"/>
      <c r="AY725" s="2"/>
      <c r="AZ725" s="2"/>
      <c r="BA725" s="2"/>
    </row>
    <row r="726" spans="3:53" x14ac:dyDescent="0.35">
      <c r="C726" s="1"/>
      <c r="AH726" s="2"/>
      <c r="AI726" s="2"/>
      <c r="AJ726" s="2"/>
      <c r="AK726" s="2"/>
      <c r="AL726" s="2"/>
      <c r="AM726" s="2"/>
      <c r="AN726" s="2"/>
      <c r="AO726" s="2"/>
      <c r="AP726" s="2"/>
      <c r="AQ726" s="2"/>
      <c r="AR726" s="2"/>
      <c r="AS726" s="2"/>
      <c r="AT726" s="2"/>
      <c r="AU726" s="2"/>
      <c r="AV726" s="2"/>
      <c r="AW726" s="2"/>
      <c r="AX726" s="2"/>
      <c r="AY726" s="2"/>
      <c r="AZ726" s="2"/>
      <c r="BA726" s="2"/>
    </row>
    <row r="727" spans="3:53" x14ac:dyDescent="0.35">
      <c r="C727" s="1"/>
      <c r="AH727" s="2"/>
      <c r="AI727" s="2"/>
      <c r="AJ727" s="2"/>
      <c r="AK727" s="2"/>
      <c r="AL727" s="2"/>
      <c r="AM727" s="2"/>
      <c r="AN727" s="2"/>
      <c r="AO727" s="2"/>
      <c r="AP727" s="2"/>
      <c r="AQ727" s="2"/>
      <c r="AR727" s="2"/>
      <c r="AS727" s="2"/>
      <c r="AT727" s="2"/>
      <c r="AU727" s="2"/>
      <c r="AV727" s="2"/>
      <c r="AW727" s="2"/>
      <c r="AX727" s="2"/>
      <c r="AY727" s="2"/>
      <c r="AZ727" s="2"/>
      <c r="BA727" s="2"/>
    </row>
    <row r="728" spans="3:53" x14ac:dyDescent="0.35">
      <c r="C728" s="1"/>
      <c r="AH728" s="2"/>
      <c r="AI728" s="2"/>
      <c r="AJ728" s="2"/>
      <c r="AK728" s="2"/>
      <c r="AL728" s="2"/>
      <c r="AM728" s="2"/>
      <c r="AN728" s="2"/>
      <c r="AO728" s="2"/>
      <c r="AP728" s="2"/>
      <c r="AQ728" s="2"/>
      <c r="AR728" s="2"/>
      <c r="AS728" s="2"/>
      <c r="AT728" s="2"/>
      <c r="AU728" s="2"/>
      <c r="AV728" s="2"/>
      <c r="AW728" s="2"/>
      <c r="AX728" s="2"/>
      <c r="AY728" s="2"/>
      <c r="AZ728" s="2"/>
      <c r="BA728" s="2"/>
    </row>
    <row r="729" spans="3:53" x14ac:dyDescent="0.35">
      <c r="C729" s="1"/>
      <c r="AH729" s="2"/>
      <c r="AI729" s="2"/>
      <c r="AJ729" s="2"/>
      <c r="AK729" s="2"/>
      <c r="AL729" s="2"/>
      <c r="AM729" s="2"/>
      <c r="AN729" s="2"/>
      <c r="AO729" s="2"/>
      <c r="AP729" s="2"/>
      <c r="AQ729" s="2"/>
      <c r="AR729" s="2"/>
      <c r="AS729" s="2"/>
      <c r="AT729" s="2"/>
      <c r="AU729" s="2"/>
      <c r="AV729" s="2"/>
      <c r="AW729" s="2"/>
      <c r="AX729" s="2"/>
      <c r="AY729" s="2"/>
      <c r="AZ729" s="2"/>
      <c r="BA729" s="2"/>
    </row>
    <row r="730" spans="3:53" x14ac:dyDescent="0.35">
      <c r="C730" s="1"/>
      <c r="AH730" s="2"/>
      <c r="AI730" s="2"/>
      <c r="AJ730" s="2"/>
      <c r="AK730" s="2"/>
      <c r="AL730" s="2"/>
      <c r="AM730" s="2"/>
      <c r="AN730" s="2"/>
      <c r="AO730" s="2"/>
      <c r="AP730" s="2"/>
      <c r="AQ730" s="2"/>
      <c r="AR730" s="2"/>
      <c r="AS730" s="2"/>
      <c r="AT730" s="2"/>
      <c r="AU730" s="2"/>
      <c r="AV730" s="2"/>
      <c r="AW730" s="2"/>
      <c r="AX730" s="2"/>
      <c r="AY730" s="2"/>
      <c r="AZ730" s="2"/>
      <c r="BA730" s="2"/>
    </row>
    <row r="731" spans="3:53" x14ac:dyDescent="0.35">
      <c r="C731" s="1"/>
      <c r="AH731" s="2"/>
      <c r="AI731" s="2"/>
      <c r="AJ731" s="2"/>
      <c r="AK731" s="2"/>
      <c r="AL731" s="2"/>
      <c r="AM731" s="2"/>
      <c r="AN731" s="2"/>
      <c r="AO731" s="2"/>
      <c r="AP731" s="2"/>
      <c r="AQ731" s="2"/>
      <c r="AR731" s="2"/>
      <c r="AS731" s="2"/>
      <c r="AT731" s="2"/>
      <c r="AU731" s="2"/>
      <c r="AV731" s="2"/>
      <c r="AW731" s="2"/>
      <c r="AX731" s="2"/>
      <c r="AY731" s="2"/>
      <c r="AZ731" s="2"/>
      <c r="BA731" s="2"/>
    </row>
    <row r="732" spans="3:53" x14ac:dyDescent="0.35">
      <c r="C732" s="1"/>
      <c r="AH732" s="2"/>
      <c r="AI732" s="2"/>
      <c r="AJ732" s="2"/>
      <c r="AK732" s="2"/>
      <c r="AL732" s="2"/>
      <c r="AM732" s="2"/>
      <c r="AN732" s="2"/>
      <c r="AO732" s="2"/>
      <c r="AP732" s="2"/>
      <c r="AQ732" s="2"/>
      <c r="AR732" s="2"/>
      <c r="AS732" s="2"/>
      <c r="AT732" s="2"/>
      <c r="AU732" s="2"/>
      <c r="AV732" s="2"/>
      <c r="AW732" s="2"/>
      <c r="AX732" s="2"/>
      <c r="AY732" s="2"/>
      <c r="AZ732" s="2"/>
      <c r="BA732" s="2"/>
    </row>
    <row r="733" spans="3:53" x14ac:dyDescent="0.35">
      <c r="C733" s="1"/>
      <c r="AH733" s="2"/>
      <c r="AI733" s="2"/>
      <c r="AJ733" s="2"/>
      <c r="AK733" s="2"/>
      <c r="AL733" s="2"/>
      <c r="AM733" s="2"/>
      <c r="AN733" s="2"/>
      <c r="AO733" s="2"/>
      <c r="AP733" s="2"/>
      <c r="AQ733" s="2"/>
      <c r="AR733" s="2"/>
      <c r="AS733" s="2"/>
      <c r="AT733" s="2"/>
      <c r="AU733" s="2"/>
      <c r="AV733" s="2"/>
      <c r="AW733" s="2"/>
      <c r="AX733" s="2"/>
      <c r="AY733" s="2"/>
      <c r="AZ733" s="2"/>
      <c r="BA733" s="2"/>
    </row>
    <row r="734" spans="3:53" x14ac:dyDescent="0.35">
      <c r="C734" s="1"/>
      <c r="AH734" s="2"/>
      <c r="AI734" s="2"/>
      <c r="AJ734" s="2"/>
      <c r="AK734" s="2"/>
      <c r="AL734" s="2"/>
      <c r="AM734" s="2"/>
      <c r="AN734" s="2"/>
      <c r="AO734" s="2"/>
      <c r="AP734" s="2"/>
      <c r="AQ734" s="2"/>
      <c r="AR734" s="2"/>
      <c r="AS734" s="2"/>
      <c r="AT734" s="2"/>
      <c r="AU734" s="2"/>
      <c r="AV734" s="2"/>
      <c r="AW734" s="2"/>
      <c r="AX734" s="2"/>
      <c r="AY734" s="2"/>
      <c r="AZ734" s="2"/>
      <c r="BA734" s="2"/>
    </row>
    <row r="735" spans="3:53" x14ac:dyDescent="0.35">
      <c r="C735" s="1"/>
      <c r="AH735" s="2"/>
      <c r="AI735" s="2"/>
      <c r="AJ735" s="2"/>
      <c r="AK735" s="2"/>
      <c r="AL735" s="2"/>
      <c r="AM735" s="2"/>
      <c r="AN735" s="2"/>
      <c r="AO735" s="2"/>
      <c r="AP735" s="2"/>
      <c r="AQ735" s="2"/>
      <c r="AR735" s="2"/>
      <c r="AS735" s="2"/>
      <c r="AT735" s="2"/>
      <c r="AU735" s="2"/>
      <c r="AV735" s="2"/>
      <c r="AW735" s="2"/>
      <c r="AX735" s="2"/>
      <c r="AY735" s="2"/>
      <c r="AZ735" s="2"/>
      <c r="BA735" s="2"/>
    </row>
    <row r="736" spans="3:53" x14ac:dyDescent="0.35">
      <c r="C736" s="1"/>
      <c r="AH736" s="2"/>
      <c r="AI736" s="2"/>
      <c r="AJ736" s="2"/>
      <c r="AK736" s="2"/>
      <c r="AL736" s="2"/>
      <c r="AM736" s="2"/>
      <c r="AN736" s="2"/>
      <c r="AO736" s="2"/>
      <c r="AP736" s="2"/>
      <c r="AQ736" s="2"/>
      <c r="AR736" s="2"/>
      <c r="AS736" s="2"/>
      <c r="AT736" s="2"/>
      <c r="AU736" s="2"/>
      <c r="AV736" s="2"/>
      <c r="AW736" s="2"/>
      <c r="AX736" s="2"/>
      <c r="AY736" s="2"/>
      <c r="AZ736" s="2"/>
      <c r="BA736" s="2"/>
    </row>
    <row r="737" spans="3:53" x14ac:dyDescent="0.35">
      <c r="C737" s="1"/>
      <c r="AH737" s="2"/>
      <c r="AI737" s="2"/>
      <c r="AJ737" s="2"/>
      <c r="AK737" s="2"/>
      <c r="AL737" s="2"/>
      <c r="AM737" s="2"/>
      <c r="AN737" s="2"/>
      <c r="AO737" s="2"/>
      <c r="AP737" s="2"/>
      <c r="AQ737" s="2"/>
      <c r="AR737" s="2"/>
      <c r="AS737" s="2"/>
      <c r="AT737" s="2"/>
      <c r="AU737" s="2"/>
      <c r="AV737" s="2"/>
      <c r="AW737" s="2"/>
      <c r="AX737" s="2"/>
      <c r="AY737" s="2"/>
      <c r="AZ737" s="2"/>
      <c r="BA737" s="2"/>
    </row>
    <row r="738" spans="3:53" x14ac:dyDescent="0.35">
      <c r="C738" s="1"/>
      <c r="AH738" s="2"/>
      <c r="AI738" s="2"/>
      <c r="AJ738" s="2"/>
      <c r="AK738" s="2"/>
      <c r="AL738" s="2"/>
      <c r="AM738" s="2"/>
      <c r="AN738" s="2"/>
      <c r="AO738" s="2"/>
      <c r="AP738" s="2"/>
      <c r="AQ738" s="2"/>
      <c r="AR738" s="2"/>
      <c r="AS738" s="2"/>
      <c r="AT738" s="2"/>
      <c r="AU738" s="2"/>
      <c r="AV738" s="2"/>
      <c r="AW738" s="2"/>
      <c r="AX738" s="2"/>
      <c r="AY738" s="2"/>
      <c r="AZ738" s="2"/>
      <c r="BA738" s="2"/>
    </row>
    <row r="739" spans="3:53" x14ac:dyDescent="0.35">
      <c r="C739" s="1"/>
      <c r="AH739" s="2"/>
      <c r="AI739" s="2"/>
      <c r="AJ739" s="2"/>
      <c r="AK739" s="2"/>
      <c r="AL739" s="2"/>
      <c r="AM739" s="2"/>
      <c r="AN739" s="2"/>
      <c r="AO739" s="2"/>
      <c r="AP739" s="2"/>
      <c r="AQ739" s="2"/>
      <c r="AR739" s="2"/>
      <c r="AS739" s="2"/>
      <c r="AT739" s="2"/>
      <c r="AU739" s="2"/>
      <c r="AV739" s="2"/>
      <c r="AW739" s="2"/>
      <c r="AX739" s="2"/>
      <c r="AY739" s="2"/>
      <c r="AZ739" s="2"/>
      <c r="BA739" s="2"/>
    </row>
    <row r="740" spans="3:53" x14ac:dyDescent="0.35">
      <c r="C740" s="1"/>
      <c r="AH740" s="2"/>
      <c r="AI740" s="2"/>
      <c r="AJ740" s="2"/>
      <c r="AK740" s="2"/>
      <c r="AL740" s="2"/>
      <c r="AM740" s="2"/>
      <c r="AN740" s="2"/>
      <c r="AO740" s="2"/>
      <c r="AP740" s="2"/>
      <c r="AQ740" s="2"/>
      <c r="AR740" s="2"/>
      <c r="AS740" s="2"/>
      <c r="AT740" s="2"/>
      <c r="AU740" s="2"/>
      <c r="AV740" s="2"/>
      <c r="AW740" s="2"/>
      <c r="AX740" s="2"/>
      <c r="AY740" s="2"/>
      <c r="AZ740" s="2"/>
      <c r="BA740" s="2"/>
    </row>
    <row r="741" spans="3:53" x14ac:dyDescent="0.35">
      <c r="C741" s="1"/>
      <c r="AH741" s="2"/>
      <c r="AI741" s="2"/>
      <c r="AJ741" s="2"/>
      <c r="AK741" s="2"/>
      <c r="AL741" s="2"/>
      <c r="AM741" s="2"/>
      <c r="AN741" s="2"/>
      <c r="AO741" s="2"/>
      <c r="AP741" s="2"/>
      <c r="AQ741" s="2"/>
      <c r="AR741" s="2"/>
      <c r="AS741" s="2"/>
      <c r="AT741" s="2"/>
      <c r="AU741" s="2"/>
      <c r="AV741" s="2"/>
      <c r="AW741" s="2"/>
      <c r="AX741" s="2"/>
      <c r="AY741" s="2"/>
      <c r="AZ741" s="2"/>
      <c r="BA741" s="2"/>
    </row>
    <row r="742" spans="3:53" x14ac:dyDescent="0.35">
      <c r="C742" s="1"/>
      <c r="AH742" s="2"/>
      <c r="AI742" s="2"/>
      <c r="AJ742" s="2"/>
      <c r="AK742" s="2"/>
      <c r="AL742" s="2"/>
      <c r="AM742" s="2"/>
      <c r="AN742" s="2"/>
      <c r="AO742" s="2"/>
      <c r="AP742" s="2"/>
      <c r="AQ742" s="2"/>
      <c r="AR742" s="2"/>
      <c r="AS742" s="2"/>
      <c r="AT742" s="2"/>
      <c r="AU742" s="2"/>
      <c r="AV742" s="2"/>
      <c r="AW742" s="2"/>
      <c r="AX742" s="2"/>
      <c r="AY742" s="2"/>
      <c r="AZ742" s="2"/>
      <c r="BA742" s="2"/>
    </row>
    <row r="743" spans="3:53" x14ac:dyDescent="0.35">
      <c r="C743" s="1"/>
      <c r="AH743" s="2"/>
      <c r="AI743" s="2"/>
      <c r="AJ743" s="2"/>
      <c r="AK743" s="2"/>
      <c r="AL743" s="2"/>
      <c r="AM743" s="2"/>
      <c r="AN743" s="2"/>
      <c r="AO743" s="2"/>
      <c r="AP743" s="2"/>
      <c r="AQ743" s="2"/>
      <c r="AR743" s="2"/>
      <c r="AS743" s="2"/>
      <c r="AT743" s="2"/>
      <c r="AU743" s="2"/>
      <c r="AV743" s="2"/>
      <c r="AW743" s="2"/>
      <c r="AX743" s="2"/>
      <c r="AY743" s="2"/>
      <c r="AZ743" s="2"/>
      <c r="BA743" s="2"/>
    </row>
    <row r="744" spans="3:53" x14ac:dyDescent="0.35">
      <c r="C744" s="1"/>
      <c r="AH744" s="2"/>
      <c r="AI744" s="2"/>
      <c r="AJ744" s="2"/>
      <c r="AK744" s="2"/>
      <c r="AL744" s="2"/>
      <c r="AM744" s="2"/>
      <c r="AN744" s="2"/>
      <c r="AO744" s="2"/>
      <c r="AP744" s="2"/>
      <c r="AQ744" s="2"/>
      <c r="AR744" s="2"/>
      <c r="AS744" s="2"/>
      <c r="AT744" s="2"/>
      <c r="AU744" s="2"/>
      <c r="AV744" s="2"/>
      <c r="AW744" s="2"/>
      <c r="AX744" s="2"/>
      <c r="AY744" s="2"/>
      <c r="AZ744" s="2"/>
      <c r="BA744" s="2"/>
    </row>
    <row r="745" spans="3:53" x14ac:dyDescent="0.35">
      <c r="C745" s="1"/>
      <c r="AH745" s="2"/>
      <c r="AI745" s="2"/>
      <c r="AJ745" s="2"/>
      <c r="AK745" s="2"/>
      <c r="AL745" s="2"/>
      <c r="AM745" s="2"/>
      <c r="AN745" s="2"/>
      <c r="AO745" s="2"/>
      <c r="AP745" s="2"/>
      <c r="AQ745" s="2"/>
      <c r="AR745" s="2"/>
      <c r="AS745" s="2"/>
      <c r="AT745" s="2"/>
      <c r="AU745" s="2"/>
      <c r="AV745" s="2"/>
      <c r="AW745" s="2"/>
      <c r="AX745" s="2"/>
      <c r="AY745" s="2"/>
      <c r="AZ745" s="2"/>
      <c r="BA745" s="2"/>
    </row>
    <row r="746" spans="3:53" x14ac:dyDescent="0.35">
      <c r="C746" s="1"/>
      <c r="AH746" s="2"/>
      <c r="AI746" s="2"/>
      <c r="AJ746" s="2"/>
      <c r="AK746" s="2"/>
      <c r="AL746" s="2"/>
      <c r="AM746" s="2"/>
      <c r="AN746" s="2"/>
      <c r="AO746" s="2"/>
      <c r="AP746" s="2"/>
      <c r="AQ746" s="2"/>
      <c r="AR746" s="2"/>
      <c r="AS746" s="2"/>
      <c r="AT746" s="2"/>
      <c r="AU746" s="2"/>
      <c r="AV746" s="2"/>
      <c r="AW746" s="2"/>
      <c r="AX746" s="2"/>
      <c r="AY746" s="2"/>
      <c r="AZ746" s="2"/>
      <c r="BA746" s="2"/>
    </row>
    <row r="747" spans="3:53" x14ac:dyDescent="0.35">
      <c r="C747" s="1"/>
      <c r="AH747" s="2"/>
      <c r="AI747" s="2"/>
      <c r="AJ747" s="2"/>
      <c r="AK747" s="2"/>
      <c r="AL747" s="2"/>
      <c r="AM747" s="2"/>
      <c r="AN747" s="2"/>
      <c r="AO747" s="2"/>
      <c r="AP747" s="2"/>
      <c r="AQ747" s="2"/>
      <c r="AR747" s="2"/>
      <c r="AS747" s="2"/>
      <c r="AT747" s="2"/>
      <c r="AU747" s="2"/>
      <c r="AV747" s="2"/>
      <c r="AW747" s="2"/>
      <c r="AX747" s="2"/>
      <c r="AY747" s="2"/>
      <c r="AZ747" s="2"/>
      <c r="BA747" s="2"/>
    </row>
    <row r="748" spans="3:53" x14ac:dyDescent="0.35">
      <c r="C748" s="1"/>
      <c r="AH748" s="2"/>
      <c r="AI748" s="2"/>
      <c r="AJ748" s="2"/>
      <c r="AK748" s="2"/>
      <c r="AL748" s="2"/>
      <c r="AM748" s="2"/>
      <c r="AN748" s="2"/>
      <c r="AO748" s="2"/>
      <c r="AP748" s="2"/>
      <c r="AQ748" s="2"/>
      <c r="AR748" s="2"/>
      <c r="AS748" s="2"/>
      <c r="AT748" s="2"/>
      <c r="AU748" s="2"/>
      <c r="AV748" s="2"/>
      <c r="AW748" s="2"/>
      <c r="AX748" s="2"/>
      <c r="AY748" s="2"/>
      <c r="AZ748" s="2"/>
      <c r="BA748" s="2"/>
    </row>
    <row r="749" spans="3:53" x14ac:dyDescent="0.35">
      <c r="C749" s="1"/>
      <c r="AH749" s="2"/>
      <c r="AI749" s="2"/>
      <c r="AJ749" s="2"/>
      <c r="AK749" s="2"/>
      <c r="AL749" s="2"/>
      <c r="AM749" s="2"/>
      <c r="AN749" s="2"/>
      <c r="AO749" s="2"/>
      <c r="AP749" s="2"/>
      <c r="AQ749" s="2"/>
      <c r="AR749" s="2"/>
      <c r="AS749" s="2"/>
      <c r="AT749" s="2"/>
      <c r="AU749" s="2"/>
      <c r="AV749" s="2"/>
      <c r="AW749" s="2"/>
      <c r="AX749" s="2"/>
      <c r="AY749" s="2"/>
      <c r="AZ749" s="2"/>
      <c r="BA749" s="2"/>
    </row>
    <row r="750" spans="3:53" x14ac:dyDescent="0.35">
      <c r="C750" s="1"/>
      <c r="AH750" s="2"/>
      <c r="AI750" s="2"/>
      <c r="AJ750" s="2"/>
      <c r="AK750" s="2"/>
      <c r="AL750" s="2"/>
      <c r="AM750" s="2"/>
      <c r="AN750" s="2"/>
      <c r="AO750" s="2"/>
      <c r="AP750" s="2"/>
      <c r="AQ750" s="2"/>
      <c r="AR750" s="2"/>
      <c r="AS750" s="2"/>
      <c r="AT750" s="2"/>
      <c r="AU750" s="2"/>
      <c r="AV750" s="2"/>
      <c r="AW750" s="2"/>
      <c r="AX750" s="2"/>
      <c r="AY750" s="2"/>
      <c r="AZ750" s="2"/>
      <c r="BA750" s="2"/>
    </row>
    <row r="751" spans="3:53" x14ac:dyDescent="0.35">
      <c r="C751" s="1"/>
      <c r="AH751" s="2"/>
      <c r="AI751" s="2"/>
      <c r="AJ751" s="2"/>
      <c r="AK751" s="2"/>
      <c r="AL751" s="2"/>
      <c r="AM751" s="2"/>
      <c r="AN751" s="2"/>
      <c r="AO751" s="2"/>
      <c r="AP751" s="2"/>
      <c r="AQ751" s="2"/>
      <c r="AR751" s="2"/>
      <c r="AS751" s="2"/>
      <c r="AT751" s="2"/>
      <c r="AU751" s="2"/>
      <c r="AV751" s="2"/>
      <c r="AW751" s="2"/>
      <c r="AX751" s="2"/>
      <c r="AY751" s="2"/>
      <c r="AZ751" s="2"/>
      <c r="BA751" s="2"/>
    </row>
    <row r="752" spans="3:53" x14ac:dyDescent="0.35">
      <c r="C752" s="1"/>
      <c r="AH752" s="2"/>
      <c r="AI752" s="2"/>
      <c r="AJ752" s="2"/>
      <c r="AK752" s="2"/>
      <c r="AL752" s="2"/>
      <c r="AM752" s="2"/>
      <c r="AN752" s="2"/>
      <c r="AO752" s="2"/>
      <c r="AP752" s="2"/>
      <c r="AQ752" s="2"/>
      <c r="AR752" s="2"/>
      <c r="AS752" s="2"/>
      <c r="AT752" s="2"/>
      <c r="AU752" s="2"/>
      <c r="AV752" s="2"/>
      <c r="AW752" s="2"/>
      <c r="AX752" s="2"/>
      <c r="AY752" s="2"/>
      <c r="AZ752" s="2"/>
      <c r="BA752" s="2"/>
    </row>
    <row r="753" spans="3:53" x14ac:dyDescent="0.35">
      <c r="C753" s="1"/>
      <c r="AH753" s="2"/>
      <c r="AI753" s="2"/>
      <c r="AJ753" s="2"/>
      <c r="AK753" s="2"/>
      <c r="AL753" s="2"/>
      <c r="AM753" s="2"/>
      <c r="AN753" s="2"/>
      <c r="AO753" s="2"/>
      <c r="AP753" s="2"/>
      <c r="AQ753" s="2"/>
      <c r="AR753" s="2"/>
      <c r="AS753" s="2"/>
      <c r="AT753" s="2"/>
      <c r="AU753" s="2"/>
      <c r="AV753" s="2"/>
      <c r="AW753" s="2"/>
      <c r="AX753" s="2"/>
      <c r="AY753" s="2"/>
      <c r="AZ753" s="2"/>
      <c r="BA753" s="2"/>
    </row>
    <row r="754" spans="3:53" x14ac:dyDescent="0.35">
      <c r="C754" s="1"/>
      <c r="AH754" s="2"/>
      <c r="AI754" s="2"/>
      <c r="AJ754" s="2"/>
      <c r="AK754" s="2"/>
      <c r="AL754" s="2"/>
      <c r="AM754" s="2"/>
      <c r="AN754" s="2"/>
      <c r="AO754" s="2"/>
      <c r="AP754" s="2"/>
      <c r="AQ754" s="2"/>
      <c r="AR754" s="2"/>
      <c r="AS754" s="2"/>
      <c r="AT754" s="2"/>
      <c r="AU754" s="2"/>
      <c r="AV754" s="2"/>
      <c r="AW754" s="2"/>
      <c r="AX754" s="2"/>
      <c r="AY754" s="2"/>
      <c r="AZ754" s="2"/>
      <c r="BA754" s="2"/>
    </row>
    <row r="755" spans="3:53" x14ac:dyDescent="0.35">
      <c r="C755" s="1"/>
      <c r="AH755" s="2"/>
      <c r="AI755" s="2"/>
      <c r="AJ755" s="2"/>
      <c r="AK755" s="2"/>
      <c r="AL755" s="2"/>
      <c r="AM755" s="2"/>
      <c r="AN755" s="2"/>
      <c r="AO755" s="2"/>
      <c r="AP755" s="2"/>
      <c r="AQ755" s="2"/>
      <c r="AR755" s="2"/>
      <c r="AS755" s="2"/>
      <c r="AT755" s="2"/>
      <c r="AU755" s="2"/>
      <c r="AV755" s="2"/>
      <c r="AW755" s="2"/>
      <c r="AX755" s="2"/>
      <c r="AY755" s="2"/>
      <c r="AZ755" s="2"/>
      <c r="BA755" s="2"/>
    </row>
    <row r="756" spans="3:53" x14ac:dyDescent="0.35">
      <c r="C756" s="1"/>
      <c r="AH756" s="2"/>
      <c r="AI756" s="2"/>
      <c r="AJ756" s="2"/>
      <c r="AK756" s="2"/>
      <c r="AL756" s="2"/>
      <c r="AM756" s="2"/>
      <c r="AN756" s="2"/>
      <c r="AO756" s="2"/>
      <c r="AP756" s="2"/>
      <c r="AQ756" s="2"/>
      <c r="AR756" s="2"/>
      <c r="AS756" s="2"/>
      <c r="AT756" s="2"/>
      <c r="AU756" s="2"/>
      <c r="AV756" s="2"/>
      <c r="AW756" s="2"/>
      <c r="AX756" s="2"/>
      <c r="AY756" s="2"/>
      <c r="AZ756" s="2"/>
      <c r="BA756" s="2"/>
    </row>
    <row r="757" spans="3:53" x14ac:dyDescent="0.35">
      <c r="C757" s="1"/>
      <c r="AH757" s="2"/>
      <c r="AI757" s="2"/>
      <c r="AJ757" s="2"/>
      <c r="AK757" s="2"/>
      <c r="AL757" s="2"/>
      <c r="AM757" s="2"/>
      <c r="AN757" s="2"/>
      <c r="AO757" s="2"/>
      <c r="AP757" s="2"/>
      <c r="AQ757" s="2"/>
      <c r="AR757" s="2"/>
      <c r="AS757" s="2"/>
      <c r="AT757" s="2"/>
      <c r="AU757" s="2"/>
      <c r="AV757" s="2"/>
      <c r="AW757" s="2"/>
      <c r="AX757" s="2"/>
      <c r="AY757" s="2"/>
      <c r="AZ757" s="2"/>
      <c r="BA757" s="2"/>
    </row>
    <row r="758" spans="3:53" x14ac:dyDescent="0.35">
      <c r="C758" s="1"/>
      <c r="AH758" s="2"/>
      <c r="AI758" s="2"/>
      <c r="AJ758" s="2"/>
      <c r="AK758" s="2"/>
      <c r="AL758" s="2"/>
      <c r="AM758" s="2"/>
      <c r="AN758" s="2"/>
      <c r="AO758" s="2"/>
      <c r="AP758" s="2"/>
      <c r="AQ758" s="2"/>
      <c r="AR758" s="2"/>
      <c r="AS758" s="2"/>
      <c r="AT758" s="2"/>
      <c r="AU758" s="2"/>
      <c r="AV758" s="2"/>
      <c r="AW758" s="2"/>
      <c r="AX758" s="2"/>
      <c r="AY758" s="2"/>
      <c r="AZ758" s="2"/>
      <c r="BA758" s="2"/>
    </row>
    <row r="759" spans="3:53" x14ac:dyDescent="0.35">
      <c r="C759" s="1"/>
      <c r="AH759" s="2"/>
      <c r="AI759" s="2"/>
      <c r="AJ759" s="2"/>
      <c r="AK759" s="2"/>
      <c r="AL759" s="2"/>
      <c r="AM759" s="2"/>
      <c r="AN759" s="2"/>
      <c r="AO759" s="2"/>
      <c r="AP759" s="2"/>
      <c r="AQ759" s="2"/>
      <c r="AR759" s="2"/>
      <c r="AS759" s="2"/>
      <c r="AT759" s="2"/>
      <c r="AU759" s="2"/>
      <c r="AV759" s="2"/>
      <c r="AW759" s="2"/>
      <c r="AX759" s="2"/>
      <c r="AY759" s="2"/>
      <c r="AZ759" s="2"/>
      <c r="BA759" s="2"/>
    </row>
    <row r="760" spans="3:53" x14ac:dyDescent="0.35">
      <c r="C760" s="1"/>
      <c r="AH760" s="2"/>
      <c r="AI760" s="2"/>
      <c r="AJ760" s="2"/>
      <c r="AK760" s="2"/>
      <c r="AL760" s="2"/>
      <c r="AM760" s="2"/>
      <c r="AN760" s="2"/>
      <c r="AO760" s="2"/>
      <c r="AP760" s="2"/>
      <c r="AQ760" s="2"/>
      <c r="AR760" s="2"/>
      <c r="AS760" s="2"/>
      <c r="AT760" s="2"/>
      <c r="AU760" s="2"/>
      <c r="AV760" s="2"/>
      <c r="AW760" s="2"/>
      <c r="AX760" s="2"/>
      <c r="AY760" s="2"/>
      <c r="AZ760" s="2"/>
      <c r="BA760" s="2"/>
    </row>
    <row r="761" spans="3:53" x14ac:dyDescent="0.35">
      <c r="C761" s="1"/>
      <c r="AH761" s="2"/>
      <c r="AI761" s="2"/>
      <c r="AJ761" s="2"/>
      <c r="AK761" s="2"/>
      <c r="AL761" s="2"/>
      <c r="AM761" s="2"/>
      <c r="AN761" s="2"/>
      <c r="AO761" s="2"/>
      <c r="AP761" s="2"/>
      <c r="AQ761" s="2"/>
      <c r="AR761" s="2"/>
      <c r="AS761" s="2"/>
      <c r="AT761" s="2"/>
      <c r="AU761" s="2"/>
      <c r="AV761" s="2"/>
      <c r="AW761" s="2"/>
      <c r="AX761" s="2"/>
      <c r="AY761" s="2"/>
      <c r="AZ761" s="2"/>
      <c r="BA761" s="2"/>
    </row>
    <row r="762" spans="3:53" x14ac:dyDescent="0.35">
      <c r="C762" s="1"/>
      <c r="AH762" s="2"/>
      <c r="AI762" s="2"/>
      <c r="AJ762" s="2"/>
      <c r="AK762" s="2"/>
      <c r="AL762" s="2"/>
      <c r="AM762" s="2"/>
      <c r="AN762" s="2"/>
      <c r="AO762" s="2"/>
      <c r="AP762" s="2"/>
      <c r="AQ762" s="2"/>
      <c r="AR762" s="2"/>
      <c r="AS762" s="2"/>
      <c r="AT762" s="2"/>
      <c r="AU762" s="2"/>
      <c r="AV762" s="2"/>
      <c r="AW762" s="2"/>
      <c r="AX762" s="2"/>
      <c r="AY762" s="2"/>
      <c r="AZ762" s="2"/>
      <c r="BA762" s="2"/>
    </row>
    <row r="763" spans="3:53" x14ac:dyDescent="0.35">
      <c r="C763" s="1"/>
      <c r="AH763" s="2"/>
      <c r="AI763" s="2"/>
      <c r="AJ763" s="2"/>
      <c r="AK763" s="2"/>
      <c r="AL763" s="2"/>
      <c r="AM763" s="2"/>
      <c r="AN763" s="2"/>
      <c r="AO763" s="2"/>
      <c r="AP763" s="2"/>
      <c r="AQ763" s="2"/>
      <c r="AR763" s="2"/>
      <c r="AS763" s="2"/>
      <c r="AT763" s="2"/>
      <c r="AU763" s="2"/>
      <c r="AV763" s="2"/>
      <c r="AW763" s="2"/>
      <c r="AX763" s="2"/>
      <c r="AY763" s="2"/>
      <c r="AZ763" s="2"/>
      <c r="BA763" s="2"/>
    </row>
    <row r="764" spans="3:53" x14ac:dyDescent="0.35">
      <c r="C764" s="1"/>
      <c r="AH764" s="2"/>
      <c r="AI764" s="2"/>
      <c r="AJ764" s="2"/>
      <c r="AK764" s="2"/>
      <c r="AL764" s="2"/>
      <c r="AM764" s="2"/>
      <c r="AN764" s="2"/>
      <c r="AO764" s="2"/>
      <c r="AP764" s="2"/>
      <c r="AQ764" s="2"/>
      <c r="AR764" s="2"/>
      <c r="AS764" s="2"/>
      <c r="AT764" s="2"/>
      <c r="AU764" s="2"/>
      <c r="AV764" s="2"/>
      <c r="AW764" s="2"/>
      <c r="AX764" s="2"/>
      <c r="AY764" s="2"/>
      <c r="AZ764" s="2"/>
      <c r="BA764" s="2"/>
    </row>
    <row r="765" spans="3:53" x14ac:dyDescent="0.35">
      <c r="C765" s="1"/>
      <c r="AH765" s="2"/>
      <c r="AI765" s="2"/>
      <c r="AJ765" s="2"/>
      <c r="AK765" s="2"/>
      <c r="AL765" s="2"/>
      <c r="AM765" s="2"/>
      <c r="AN765" s="2"/>
      <c r="AO765" s="2"/>
      <c r="AP765" s="2"/>
      <c r="AQ765" s="2"/>
      <c r="AR765" s="2"/>
      <c r="AS765" s="2"/>
      <c r="AT765" s="2"/>
      <c r="AU765" s="2"/>
      <c r="AV765" s="2"/>
      <c r="AW765" s="2"/>
      <c r="AX765" s="2"/>
      <c r="AY765" s="2"/>
      <c r="AZ765" s="2"/>
      <c r="BA765" s="2"/>
    </row>
    <row r="766" spans="3:53" x14ac:dyDescent="0.35">
      <c r="C766" s="1"/>
      <c r="AH766" s="2"/>
      <c r="AI766" s="2"/>
      <c r="AJ766" s="2"/>
      <c r="AK766" s="2"/>
      <c r="AL766" s="2"/>
      <c r="AM766" s="2"/>
      <c r="AN766" s="2"/>
      <c r="AO766" s="2"/>
      <c r="AP766" s="2"/>
      <c r="AQ766" s="2"/>
      <c r="AR766" s="2"/>
      <c r="AS766" s="2"/>
      <c r="AT766" s="2"/>
      <c r="AU766" s="2"/>
      <c r="AV766" s="2"/>
      <c r="AW766" s="2"/>
      <c r="AX766" s="2"/>
      <c r="AY766" s="2"/>
      <c r="AZ766" s="2"/>
      <c r="BA766" s="2"/>
    </row>
    <row r="767" spans="3:53" x14ac:dyDescent="0.35">
      <c r="C767" s="1"/>
      <c r="AH767" s="2"/>
      <c r="AI767" s="2"/>
      <c r="AJ767" s="2"/>
      <c r="AK767" s="2"/>
      <c r="AL767" s="2"/>
      <c r="AM767" s="2"/>
      <c r="AN767" s="2"/>
      <c r="AO767" s="2"/>
      <c r="AP767" s="2"/>
      <c r="AQ767" s="2"/>
      <c r="AR767" s="2"/>
      <c r="AS767" s="2"/>
      <c r="AT767" s="2"/>
      <c r="AU767" s="2"/>
      <c r="AV767" s="2"/>
      <c r="AW767" s="2"/>
      <c r="AX767" s="2"/>
      <c r="AY767" s="2"/>
      <c r="AZ767" s="2"/>
      <c r="BA767" s="2"/>
    </row>
    <row r="768" spans="3:53" x14ac:dyDescent="0.35">
      <c r="C768" s="1"/>
      <c r="AH768" s="2"/>
      <c r="AI768" s="2"/>
      <c r="AJ768" s="2"/>
      <c r="AK768" s="2"/>
      <c r="AL768" s="2"/>
      <c r="AM768" s="2"/>
      <c r="AN768" s="2"/>
      <c r="AO768" s="2"/>
      <c r="AP768" s="2"/>
      <c r="AQ768" s="2"/>
      <c r="AR768" s="2"/>
      <c r="AS768" s="2"/>
      <c r="AT768" s="2"/>
      <c r="AU768" s="2"/>
      <c r="AV768" s="2"/>
      <c r="AW768" s="2"/>
      <c r="AX768" s="2"/>
      <c r="AY768" s="2"/>
      <c r="AZ768" s="2"/>
      <c r="BA768" s="2"/>
    </row>
    <row r="769" spans="3:53" x14ac:dyDescent="0.35">
      <c r="C769" s="1"/>
      <c r="AH769" s="2"/>
      <c r="AI769" s="2"/>
      <c r="AJ769" s="2"/>
      <c r="AK769" s="2"/>
      <c r="AL769" s="2"/>
      <c r="AM769" s="2"/>
      <c r="AN769" s="2"/>
      <c r="AO769" s="2"/>
      <c r="AP769" s="2"/>
      <c r="AQ769" s="2"/>
      <c r="AR769" s="2"/>
      <c r="AS769" s="2"/>
      <c r="AT769" s="2"/>
      <c r="AU769" s="2"/>
      <c r="AV769" s="2"/>
      <c r="AW769" s="2"/>
      <c r="AX769" s="2"/>
      <c r="AY769" s="2"/>
      <c r="AZ769" s="2"/>
      <c r="BA769" s="2"/>
    </row>
    <row r="770" spans="3:53" x14ac:dyDescent="0.35">
      <c r="C770" s="1"/>
      <c r="AH770" s="2"/>
      <c r="AI770" s="2"/>
      <c r="AJ770" s="2"/>
      <c r="AK770" s="2"/>
      <c r="AL770" s="2"/>
      <c r="AM770" s="2"/>
      <c r="AN770" s="2"/>
      <c r="AO770" s="2"/>
      <c r="AP770" s="2"/>
      <c r="AQ770" s="2"/>
      <c r="AR770" s="2"/>
      <c r="AS770" s="2"/>
      <c r="AT770" s="2"/>
      <c r="AU770" s="2"/>
      <c r="AV770" s="2"/>
      <c r="AW770" s="2"/>
      <c r="AX770" s="2"/>
      <c r="AY770" s="2"/>
      <c r="AZ770" s="2"/>
      <c r="BA770" s="2"/>
    </row>
    <row r="771" spans="3:53" x14ac:dyDescent="0.35">
      <c r="C771" s="1"/>
      <c r="AH771" s="2"/>
      <c r="AI771" s="2"/>
      <c r="AJ771" s="2"/>
      <c r="AK771" s="2"/>
      <c r="AL771" s="2"/>
      <c r="AM771" s="2"/>
      <c r="AN771" s="2"/>
      <c r="AO771" s="2"/>
      <c r="AP771" s="2"/>
      <c r="AQ771" s="2"/>
      <c r="AR771" s="2"/>
      <c r="AS771" s="2"/>
      <c r="AT771" s="2"/>
      <c r="AU771" s="2"/>
      <c r="AV771" s="2"/>
      <c r="AW771" s="2"/>
      <c r="AX771" s="2"/>
      <c r="AY771" s="2"/>
      <c r="AZ771" s="2"/>
      <c r="BA771" s="2"/>
    </row>
    <row r="772" spans="3:53" x14ac:dyDescent="0.35">
      <c r="C772" s="1"/>
      <c r="AH772" s="2"/>
      <c r="AI772" s="2"/>
      <c r="AJ772" s="2"/>
      <c r="AK772" s="2"/>
      <c r="AL772" s="2"/>
      <c r="AM772" s="2"/>
      <c r="AN772" s="2"/>
      <c r="AO772" s="2"/>
      <c r="AP772" s="2"/>
      <c r="AQ772" s="2"/>
      <c r="AR772" s="2"/>
      <c r="AS772" s="2"/>
      <c r="AT772" s="2"/>
      <c r="AU772" s="2"/>
      <c r="AV772" s="2"/>
      <c r="AW772" s="2"/>
      <c r="AX772" s="2"/>
      <c r="AY772" s="2"/>
      <c r="AZ772" s="2"/>
      <c r="BA772" s="2"/>
    </row>
    <row r="773" spans="3:53" x14ac:dyDescent="0.35">
      <c r="C773" s="1"/>
      <c r="AH773" s="2"/>
      <c r="AI773" s="2"/>
      <c r="AJ773" s="2"/>
      <c r="AK773" s="2"/>
      <c r="AL773" s="2"/>
      <c r="AM773" s="2"/>
      <c r="AN773" s="2"/>
      <c r="AO773" s="2"/>
      <c r="AP773" s="2"/>
      <c r="AQ773" s="2"/>
      <c r="AR773" s="2"/>
      <c r="AS773" s="2"/>
      <c r="AT773" s="2"/>
      <c r="AU773" s="2"/>
      <c r="AV773" s="2"/>
      <c r="AW773" s="2"/>
      <c r="AX773" s="2"/>
      <c r="AY773" s="2"/>
      <c r="AZ773" s="2"/>
      <c r="BA773" s="2"/>
    </row>
    <row r="774" spans="3:53" x14ac:dyDescent="0.35">
      <c r="C774" s="1"/>
      <c r="AH774" s="2"/>
      <c r="AI774" s="2"/>
      <c r="AJ774" s="2"/>
      <c r="AK774" s="2"/>
      <c r="AL774" s="2"/>
      <c r="AM774" s="2"/>
      <c r="AN774" s="2"/>
      <c r="AO774" s="2"/>
      <c r="AP774" s="2"/>
      <c r="AQ774" s="2"/>
      <c r="AR774" s="2"/>
      <c r="AS774" s="2"/>
      <c r="AT774" s="2"/>
      <c r="AU774" s="2"/>
      <c r="AV774" s="2"/>
      <c r="AW774" s="2"/>
      <c r="AX774" s="2"/>
      <c r="AY774" s="2"/>
      <c r="AZ774" s="2"/>
      <c r="BA774" s="2"/>
    </row>
    <row r="775" spans="3:53" x14ac:dyDescent="0.35">
      <c r="C775" s="1"/>
      <c r="AH775" s="2"/>
      <c r="AI775" s="2"/>
      <c r="AJ775" s="2"/>
      <c r="AK775" s="2"/>
      <c r="AL775" s="2"/>
      <c r="AM775" s="2"/>
      <c r="AN775" s="2"/>
      <c r="AO775" s="2"/>
      <c r="AP775" s="2"/>
      <c r="AQ775" s="2"/>
      <c r="AR775" s="2"/>
      <c r="AS775" s="2"/>
      <c r="AT775" s="2"/>
      <c r="AU775" s="2"/>
      <c r="AV775" s="2"/>
      <c r="AW775" s="2"/>
      <c r="AX775" s="2"/>
      <c r="AY775" s="2"/>
      <c r="AZ775" s="2"/>
      <c r="BA775" s="2"/>
    </row>
    <row r="776" spans="3:53" x14ac:dyDescent="0.35">
      <c r="C776" s="1"/>
      <c r="AH776" s="2"/>
      <c r="AI776" s="2"/>
      <c r="AJ776" s="2"/>
      <c r="AK776" s="2"/>
      <c r="AL776" s="2"/>
      <c r="AM776" s="2"/>
      <c r="AN776" s="2"/>
      <c r="AO776" s="2"/>
      <c r="AP776" s="2"/>
      <c r="AQ776" s="2"/>
      <c r="AR776" s="2"/>
      <c r="AS776" s="2"/>
      <c r="AT776" s="2"/>
      <c r="AU776" s="2"/>
      <c r="AV776" s="2"/>
      <c r="AW776" s="2"/>
      <c r="AX776" s="2"/>
      <c r="AY776" s="2"/>
      <c r="AZ776" s="2"/>
      <c r="BA776" s="2"/>
    </row>
    <row r="777" spans="3:53" x14ac:dyDescent="0.35">
      <c r="C777" s="1"/>
      <c r="AH777" s="2"/>
      <c r="AI777" s="2"/>
      <c r="AJ777" s="2"/>
      <c r="AK777" s="2"/>
      <c r="AL777" s="2"/>
      <c r="AM777" s="2"/>
      <c r="AN777" s="2"/>
      <c r="AO777" s="2"/>
      <c r="AP777" s="2"/>
      <c r="AQ777" s="2"/>
      <c r="AR777" s="2"/>
      <c r="AS777" s="2"/>
      <c r="AT777" s="2"/>
      <c r="AU777" s="2"/>
      <c r="AV777" s="2"/>
      <c r="AW777" s="2"/>
      <c r="AX777" s="2"/>
      <c r="AY777" s="2"/>
      <c r="AZ777" s="2"/>
      <c r="BA777" s="2"/>
    </row>
    <row r="778" spans="3:53" x14ac:dyDescent="0.35">
      <c r="C778" s="1"/>
      <c r="AH778" s="2"/>
      <c r="AI778" s="2"/>
      <c r="AJ778" s="2"/>
      <c r="AK778" s="2"/>
      <c r="AL778" s="2"/>
      <c r="AM778" s="2"/>
      <c r="AN778" s="2"/>
      <c r="AO778" s="2"/>
      <c r="AP778" s="2"/>
      <c r="AQ778" s="2"/>
      <c r="AR778" s="2"/>
      <c r="AS778" s="2"/>
      <c r="AT778" s="2"/>
      <c r="AU778" s="2"/>
      <c r="AV778" s="2"/>
      <c r="AW778" s="2"/>
      <c r="AX778" s="2"/>
      <c r="AY778" s="2"/>
      <c r="AZ778" s="2"/>
      <c r="BA778" s="2"/>
    </row>
    <row r="779" spans="3:53" x14ac:dyDescent="0.35">
      <c r="C779" s="1"/>
      <c r="AH779" s="2"/>
      <c r="AI779" s="2"/>
      <c r="AJ779" s="2"/>
      <c r="AK779" s="2"/>
      <c r="AL779" s="2"/>
      <c r="AM779" s="2"/>
      <c r="AN779" s="2"/>
      <c r="AO779" s="2"/>
      <c r="AP779" s="2"/>
      <c r="AQ779" s="2"/>
      <c r="AR779" s="2"/>
      <c r="AS779" s="2"/>
      <c r="AT779" s="2"/>
      <c r="AU779" s="2"/>
      <c r="AV779" s="2"/>
      <c r="AW779" s="2"/>
      <c r="AX779" s="2"/>
      <c r="AY779" s="2"/>
      <c r="AZ779" s="2"/>
      <c r="BA779" s="2"/>
    </row>
    <row r="780" spans="3:53" x14ac:dyDescent="0.35">
      <c r="C780" s="1"/>
      <c r="AH780" s="2"/>
      <c r="AI780" s="2"/>
      <c r="AJ780" s="2"/>
      <c r="AK780" s="2"/>
      <c r="AL780" s="2"/>
      <c r="AM780" s="2"/>
      <c r="AN780" s="2"/>
      <c r="AO780" s="2"/>
      <c r="AP780" s="2"/>
      <c r="AQ780" s="2"/>
      <c r="AR780" s="2"/>
      <c r="AS780" s="2"/>
      <c r="AT780" s="2"/>
      <c r="AU780" s="2"/>
      <c r="AV780" s="2"/>
      <c r="AW780" s="2"/>
      <c r="AX780" s="2"/>
      <c r="AY780" s="2"/>
      <c r="AZ780" s="2"/>
      <c r="BA780" s="2"/>
    </row>
    <row r="781" spans="3:53" x14ac:dyDescent="0.35">
      <c r="C781" s="1"/>
      <c r="AH781" s="2"/>
      <c r="AI781" s="2"/>
      <c r="AJ781" s="2"/>
      <c r="AK781" s="2"/>
      <c r="AL781" s="2"/>
      <c r="AM781" s="2"/>
      <c r="AN781" s="2"/>
      <c r="AO781" s="2"/>
      <c r="AP781" s="2"/>
      <c r="AQ781" s="2"/>
      <c r="AR781" s="2"/>
      <c r="AS781" s="2"/>
      <c r="AT781" s="2"/>
      <c r="AU781" s="2"/>
      <c r="AV781" s="2"/>
      <c r="AW781" s="2"/>
      <c r="AX781" s="2"/>
      <c r="AY781" s="2"/>
      <c r="AZ781" s="2"/>
      <c r="BA781" s="2"/>
    </row>
    <row r="782" spans="3:53" x14ac:dyDescent="0.35">
      <c r="C782" s="1"/>
      <c r="AH782" s="2"/>
      <c r="AI782" s="2"/>
      <c r="AJ782" s="2"/>
      <c r="AK782" s="2"/>
      <c r="AL782" s="2"/>
      <c r="AM782" s="2"/>
      <c r="AN782" s="2"/>
      <c r="AO782" s="2"/>
      <c r="AP782" s="2"/>
      <c r="AQ782" s="2"/>
      <c r="AR782" s="2"/>
      <c r="AS782" s="2"/>
      <c r="AT782" s="2"/>
      <c r="AU782" s="2"/>
      <c r="AV782" s="2"/>
      <c r="AW782" s="2"/>
      <c r="AX782" s="2"/>
      <c r="AY782" s="2"/>
      <c r="AZ782" s="2"/>
      <c r="BA782" s="2"/>
    </row>
    <row r="783" spans="3:53" x14ac:dyDescent="0.35">
      <c r="C783" s="1"/>
      <c r="AH783" s="2"/>
      <c r="AI783" s="2"/>
      <c r="AJ783" s="2"/>
      <c r="AK783" s="2"/>
      <c r="AL783" s="2"/>
      <c r="AM783" s="2"/>
      <c r="AN783" s="2"/>
      <c r="AO783" s="2"/>
      <c r="AP783" s="2"/>
      <c r="AQ783" s="2"/>
      <c r="AR783" s="2"/>
      <c r="AS783" s="2"/>
      <c r="AT783" s="2"/>
      <c r="AU783" s="2"/>
      <c r="AV783" s="2"/>
      <c r="AW783" s="2"/>
      <c r="AX783" s="2"/>
      <c r="AY783" s="2"/>
      <c r="AZ783" s="2"/>
      <c r="BA783" s="2"/>
    </row>
    <row r="784" spans="3:53" x14ac:dyDescent="0.35">
      <c r="C784" s="1"/>
      <c r="AH784" s="2"/>
      <c r="AI784" s="2"/>
      <c r="AJ784" s="2"/>
      <c r="AK784" s="2"/>
      <c r="AL784" s="2"/>
      <c r="AM784" s="2"/>
      <c r="AN784" s="2"/>
      <c r="AO784" s="2"/>
      <c r="AP784" s="2"/>
      <c r="AQ784" s="2"/>
      <c r="AR784" s="2"/>
      <c r="AS784" s="2"/>
      <c r="AT784" s="2"/>
      <c r="AU784" s="2"/>
      <c r="AV784" s="2"/>
      <c r="AW784" s="2"/>
      <c r="AX784" s="2"/>
      <c r="AY784" s="2"/>
      <c r="AZ784" s="2"/>
      <c r="BA784" s="2"/>
    </row>
    <row r="785" spans="3:53" x14ac:dyDescent="0.35">
      <c r="C785" s="1"/>
      <c r="AH785" s="2"/>
      <c r="AI785" s="2"/>
      <c r="AJ785" s="2"/>
      <c r="AK785" s="2"/>
      <c r="AL785" s="2"/>
      <c r="AM785" s="2"/>
      <c r="AN785" s="2"/>
      <c r="AO785" s="2"/>
      <c r="AP785" s="2"/>
      <c r="AQ785" s="2"/>
      <c r="AR785" s="2"/>
      <c r="AS785" s="2"/>
      <c r="AT785" s="2"/>
      <c r="AU785" s="2"/>
      <c r="AV785" s="2"/>
      <c r="AW785" s="2"/>
      <c r="AX785" s="2"/>
      <c r="AY785" s="2"/>
      <c r="AZ785" s="2"/>
      <c r="BA785" s="2"/>
    </row>
    <row r="786" spans="3:53" x14ac:dyDescent="0.35">
      <c r="C786" s="1"/>
      <c r="AH786" s="2"/>
      <c r="AI786" s="2"/>
      <c r="AJ786" s="2"/>
      <c r="AK786" s="2"/>
      <c r="AL786" s="2"/>
      <c r="AM786" s="2"/>
      <c r="AN786" s="2"/>
      <c r="AO786" s="2"/>
      <c r="AP786" s="2"/>
      <c r="AQ786" s="2"/>
      <c r="AR786" s="2"/>
      <c r="AS786" s="2"/>
      <c r="AT786" s="2"/>
      <c r="AU786" s="2"/>
      <c r="AV786" s="2"/>
      <c r="AW786" s="2"/>
      <c r="AX786" s="2"/>
      <c r="AY786" s="2"/>
      <c r="AZ786" s="2"/>
      <c r="BA786" s="2"/>
    </row>
    <row r="787" spans="3:53" x14ac:dyDescent="0.35">
      <c r="C787" s="1"/>
      <c r="AH787" s="2"/>
      <c r="AI787" s="2"/>
      <c r="AJ787" s="2"/>
      <c r="AK787" s="2"/>
      <c r="AL787" s="2"/>
      <c r="AM787" s="2"/>
      <c r="AN787" s="2"/>
      <c r="AO787" s="2"/>
      <c r="AP787" s="2"/>
      <c r="AQ787" s="2"/>
      <c r="AR787" s="2"/>
      <c r="AS787" s="2"/>
      <c r="AT787" s="2"/>
      <c r="AU787" s="2"/>
      <c r="AV787" s="2"/>
      <c r="AW787" s="2"/>
      <c r="AX787" s="2"/>
      <c r="AY787" s="2"/>
      <c r="AZ787" s="2"/>
      <c r="BA787" s="2"/>
    </row>
    <row r="788" spans="3:53" x14ac:dyDescent="0.35">
      <c r="C788" s="1"/>
      <c r="AH788" s="2"/>
      <c r="AI788" s="2"/>
      <c r="AJ788" s="2"/>
      <c r="AK788" s="2"/>
      <c r="AL788" s="2"/>
      <c r="AM788" s="2"/>
      <c r="AN788" s="2"/>
      <c r="AO788" s="2"/>
      <c r="AP788" s="2"/>
      <c r="AQ788" s="2"/>
      <c r="AR788" s="2"/>
      <c r="AS788" s="2"/>
      <c r="AT788" s="2"/>
      <c r="AU788" s="2"/>
      <c r="AV788" s="2"/>
      <c r="AW788" s="2"/>
      <c r="AX788" s="2"/>
      <c r="AY788" s="2"/>
      <c r="AZ788" s="2"/>
      <c r="BA788" s="2"/>
    </row>
    <row r="789" spans="3:53" x14ac:dyDescent="0.35">
      <c r="C789" s="1"/>
      <c r="AH789" s="2"/>
      <c r="AI789" s="2"/>
      <c r="AJ789" s="2"/>
      <c r="AK789" s="2"/>
      <c r="AL789" s="2"/>
      <c r="AM789" s="2"/>
      <c r="AN789" s="2"/>
      <c r="AO789" s="2"/>
      <c r="AP789" s="2"/>
      <c r="AQ789" s="2"/>
      <c r="AR789" s="2"/>
      <c r="AS789" s="2"/>
      <c r="AT789" s="2"/>
      <c r="AU789" s="2"/>
      <c r="AV789" s="2"/>
      <c r="AW789" s="2"/>
      <c r="AX789" s="2"/>
      <c r="AY789" s="2"/>
      <c r="AZ789" s="2"/>
      <c r="BA789" s="2"/>
    </row>
    <row r="790" spans="3:53" x14ac:dyDescent="0.35">
      <c r="C790" s="1"/>
      <c r="AH790" s="2"/>
      <c r="AI790" s="2"/>
      <c r="AJ790" s="2"/>
      <c r="AK790" s="2"/>
      <c r="AL790" s="2"/>
      <c r="AM790" s="2"/>
      <c r="AN790" s="2"/>
      <c r="AO790" s="2"/>
      <c r="AP790" s="2"/>
      <c r="AQ790" s="2"/>
      <c r="AR790" s="2"/>
      <c r="AS790" s="2"/>
      <c r="AT790" s="2"/>
      <c r="AU790" s="2"/>
      <c r="AV790" s="2"/>
      <c r="AW790" s="2"/>
      <c r="AX790" s="2"/>
      <c r="AY790" s="2"/>
      <c r="AZ790" s="2"/>
      <c r="BA790" s="2"/>
    </row>
    <row r="791" spans="3:53" x14ac:dyDescent="0.35">
      <c r="C791" s="1"/>
      <c r="AH791" s="2"/>
      <c r="AI791" s="2"/>
      <c r="AJ791" s="2"/>
      <c r="AK791" s="2"/>
      <c r="AL791" s="2"/>
      <c r="AM791" s="2"/>
      <c r="AN791" s="2"/>
      <c r="AO791" s="2"/>
      <c r="AP791" s="2"/>
      <c r="AQ791" s="2"/>
      <c r="AR791" s="2"/>
      <c r="AS791" s="2"/>
      <c r="AT791" s="2"/>
      <c r="AU791" s="2"/>
      <c r="AV791" s="2"/>
      <c r="AW791" s="2"/>
      <c r="AX791" s="2"/>
      <c r="AY791" s="2"/>
      <c r="AZ791" s="2"/>
      <c r="BA791" s="2"/>
    </row>
    <row r="792" spans="3:53" x14ac:dyDescent="0.35">
      <c r="C792" s="1"/>
      <c r="AH792" s="2"/>
      <c r="AI792" s="2"/>
      <c r="AJ792" s="2"/>
      <c r="AK792" s="2"/>
      <c r="AL792" s="2"/>
      <c r="AM792" s="2"/>
      <c r="AN792" s="2"/>
      <c r="AO792" s="2"/>
      <c r="AP792" s="2"/>
      <c r="AQ792" s="2"/>
      <c r="AR792" s="2"/>
      <c r="AS792" s="2"/>
      <c r="AT792" s="2"/>
      <c r="AU792" s="2"/>
      <c r="AV792" s="2"/>
      <c r="AW792" s="2"/>
      <c r="AX792" s="2"/>
      <c r="AY792" s="2"/>
      <c r="AZ792" s="2"/>
      <c r="BA792" s="2"/>
    </row>
    <row r="793" spans="3:53" x14ac:dyDescent="0.35">
      <c r="C793" s="1"/>
      <c r="AH793" s="2"/>
      <c r="AI793" s="2"/>
      <c r="AJ793" s="2"/>
      <c r="AK793" s="2"/>
      <c r="AL793" s="2"/>
      <c r="AM793" s="2"/>
      <c r="AN793" s="2"/>
      <c r="AO793" s="2"/>
      <c r="AP793" s="2"/>
      <c r="AQ793" s="2"/>
      <c r="AR793" s="2"/>
      <c r="AS793" s="2"/>
      <c r="AT793" s="2"/>
      <c r="AU793" s="2"/>
      <c r="AV793" s="2"/>
      <c r="AW793" s="2"/>
      <c r="AX793" s="2"/>
      <c r="AY793" s="2"/>
      <c r="AZ793" s="2"/>
      <c r="BA793" s="2"/>
    </row>
    <row r="794" spans="3:53" x14ac:dyDescent="0.35">
      <c r="C794" s="1"/>
      <c r="AH794" s="2"/>
      <c r="AI794" s="2"/>
      <c r="AJ794" s="2"/>
      <c r="AK794" s="2"/>
      <c r="AL794" s="2"/>
      <c r="AM794" s="2"/>
      <c r="AN794" s="2"/>
      <c r="AO794" s="2"/>
      <c r="AP794" s="2"/>
      <c r="AQ794" s="2"/>
      <c r="AR794" s="2"/>
      <c r="AS794" s="2"/>
      <c r="AT794" s="2"/>
      <c r="AU794" s="2"/>
      <c r="AV794" s="2"/>
      <c r="AW794" s="2"/>
      <c r="AX794" s="2"/>
      <c r="AY794" s="2"/>
      <c r="AZ794" s="2"/>
      <c r="BA794" s="2"/>
    </row>
    <row r="795" spans="3:53" x14ac:dyDescent="0.35">
      <c r="C795" s="1"/>
      <c r="AH795" s="2"/>
      <c r="AI795" s="2"/>
      <c r="AJ795" s="2"/>
      <c r="AK795" s="2"/>
      <c r="AL795" s="2"/>
      <c r="AM795" s="2"/>
      <c r="AN795" s="2"/>
      <c r="AO795" s="2"/>
      <c r="AP795" s="2"/>
      <c r="AQ795" s="2"/>
      <c r="AR795" s="2"/>
      <c r="AS795" s="2"/>
      <c r="AT795" s="2"/>
      <c r="AU795" s="2"/>
      <c r="AV795" s="2"/>
      <c r="AW795" s="2"/>
      <c r="AX795" s="2"/>
      <c r="AY795" s="2"/>
      <c r="AZ795" s="2"/>
      <c r="BA795" s="2"/>
    </row>
    <row r="796" spans="3:53" x14ac:dyDescent="0.35">
      <c r="C796" s="1"/>
      <c r="AH796" s="2"/>
      <c r="AI796" s="2"/>
      <c r="AJ796" s="2"/>
      <c r="AK796" s="2"/>
      <c r="AL796" s="2"/>
      <c r="AM796" s="2"/>
      <c r="AN796" s="2"/>
      <c r="AO796" s="2"/>
      <c r="AP796" s="2"/>
      <c r="AQ796" s="2"/>
      <c r="AR796" s="2"/>
      <c r="AS796" s="2"/>
      <c r="AT796" s="2"/>
      <c r="AU796" s="2"/>
      <c r="AV796" s="2"/>
      <c r="AW796" s="2"/>
      <c r="AX796" s="2"/>
      <c r="AY796" s="2"/>
      <c r="AZ796" s="2"/>
      <c r="BA796" s="2"/>
    </row>
    <row r="797" spans="3:53" x14ac:dyDescent="0.35">
      <c r="C797" s="1"/>
      <c r="AH797" s="2"/>
      <c r="AI797" s="2"/>
      <c r="AJ797" s="2"/>
      <c r="AK797" s="2"/>
      <c r="AL797" s="2"/>
      <c r="AM797" s="2"/>
      <c r="AN797" s="2"/>
      <c r="AO797" s="2"/>
      <c r="AP797" s="2"/>
      <c r="AQ797" s="2"/>
      <c r="AR797" s="2"/>
      <c r="AS797" s="2"/>
      <c r="AT797" s="2"/>
      <c r="AU797" s="2"/>
      <c r="AV797" s="2"/>
      <c r="AW797" s="2"/>
      <c r="AX797" s="2"/>
      <c r="AY797" s="2"/>
      <c r="AZ797" s="2"/>
      <c r="BA797" s="2"/>
    </row>
    <row r="798" spans="3:53" x14ac:dyDescent="0.35">
      <c r="C798" s="1"/>
      <c r="AH798" s="2"/>
      <c r="AI798" s="2"/>
      <c r="AJ798" s="2"/>
      <c r="AK798" s="2"/>
      <c r="AL798" s="2"/>
      <c r="AM798" s="2"/>
      <c r="AN798" s="2"/>
      <c r="AO798" s="2"/>
      <c r="AP798" s="2"/>
      <c r="AQ798" s="2"/>
      <c r="AR798" s="2"/>
      <c r="AS798" s="2"/>
      <c r="AT798" s="2"/>
      <c r="AU798" s="2"/>
      <c r="AV798" s="2"/>
      <c r="AW798" s="2"/>
      <c r="AX798" s="2"/>
      <c r="AY798" s="2"/>
      <c r="AZ798" s="2"/>
      <c r="BA798" s="2"/>
    </row>
    <row r="799" spans="3:53" x14ac:dyDescent="0.35">
      <c r="C799" s="1"/>
      <c r="AH799" s="2"/>
      <c r="AI799" s="2"/>
      <c r="AJ799" s="2"/>
      <c r="AK799" s="2"/>
      <c r="AL799" s="2"/>
      <c r="AM799" s="2"/>
      <c r="AN799" s="2"/>
      <c r="AO799" s="2"/>
      <c r="AP799" s="2"/>
      <c r="AQ799" s="2"/>
      <c r="AR799" s="2"/>
      <c r="AS799" s="2"/>
      <c r="AT799" s="2"/>
      <c r="AU799" s="2"/>
      <c r="AV799" s="2"/>
      <c r="AW799" s="2"/>
      <c r="AX799" s="2"/>
      <c r="AY799" s="2"/>
      <c r="AZ799" s="2"/>
      <c r="BA799" s="2"/>
    </row>
    <row r="800" spans="3:53" x14ac:dyDescent="0.35">
      <c r="C800" s="1"/>
      <c r="AH800" s="2"/>
      <c r="AI800" s="2"/>
      <c r="AJ800" s="2"/>
      <c r="AK800" s="2"/>
      <c r="AL800" s="2"/>
      <c r="AM800" s="2"/>
      <c r="AN800" s="2"/>
      <c r="AO800" s="2"/>
      <c r="AP800" s="2"/>
      <c r="AQ800" s="2"/>
      <c r="AR800" s="2"/>
      <c r="AS800" s="2"/>
      <c r="AT800" s="2"/>
      <c r="AU800" s="2"/>
      <c r="AV800" s="2"/>
      <c r="AW800" s="2"/>
      <c r="AX800" s="2"/>
      <c r="AY800" s="2"/>
      <c r="AZ800" s="2"/>
      <c r="BA800" s="2"/>
    </row>
    <row r="801" spans="3:53" x14ac:dyDescent="0.35">
      <c r="C801" s="1"/>
      <c r="AH801" s="2"/>
      <c r="AI801" s="2"/>
      <c r="AJ801" s="2"/>
      <c r="AK801" s="2"/>
      <c r="AL801" s="2"/>
      <c r="AM801" s="2"/>
      <c r="AN801" s="2"/>
      <c r="AO801" s="2"/>
      <c r="AP801" s="2"/>
      <c r="AQ801" s="2"/>
      <c r="AR801" s="2"/>
      <c r="AS801" s="2"/>
      <c r="AT801" s="2"/>
      <c r="AU801" s="2"/>
      <c r="AV801" s="2"/>
      <c r="AW801" s="2"/>
      <c r="AX801" s="2"/>
      <c r="AY801" s="2"/>
      <c r="AZ801" s="2"/>
      <c r="BA801" s="2"/>
    </row>
    <row r="802" spans="3:53" x14ac:dyDescent="0.35">
      <c r="C802" s="1"/>
      <c r="AH802" s="2"/>
      <c r="AI802" s="2"/>
      <c r="AJ802" s="2"/>
      <c r="AK802" s="2"/>
      <c r="AL802" s="2"/>
      <c r="AM802" s="2"/>
      <c r="AN802" s="2"/>
      <c r="AO802" s="2"/>
      <c r="AP802" s="2"/>
      <c r="AQ802" s="2"/>
      <c r="AR802" s="2"/>
      <c r="AS802" s="2"/>
      <c r="AT802" s="2"/>
      <c r="AU802" s="2"/>
      <c r="AV802" s="2"/>
      <c r="AW802" s="2"/>
      <c r="AX802" s="2"/>
      <c r="AY802" s="2"/>
      <c r="AZ802" s="2"/>
      <c r="BA802" s="2"/>
    </row>
    <row r="803" spans="3:53" x14ac:dyDescent="0.35">
      <c r="C803" s="1"/>
      <c r="AH803" s="2"/>
      <c r="AI803" s="2"/>
      <c r="AJ803" s="2"/>
      <c r="AK803" s="2"/>
      <c r="AL803" s="2"/>
      <c r="AM803" s="2"/>
      <c r="AN803" s="2"/>
      <c r="AO803" s="2"/>
      <c r="AP803" s="2"/>
      <c r="AQ803" s="2"/>
      <c r="AR803" s="2"/>
      <c r="AS803" s="2"/>
      <c r="AT803" s="2"/>
      <c r="AU803" s="2"/>
      <c r="AV803" s="2"/>
      <c r="AW803" s="2"/>
      <c r="AX803" s="2"/>
      <c r="AY803" s="2"/>
      <c r="AZ803" s="2"/>
      <c r="BA803" s="2"/>
    </row>
    <row r="804" spans="3:53" x14ac:dyDescent="0.35">
      <c r="C804" s="1"/>
      <c r="AH804" s="2"/>
      <c r="AI804" s="2"/>
      <c r="AJ804" s="2"/>
      <c r="AK804" s="2"/>
      <c r="AL804" s="2"/>
      <c r="AM804" s="2"/>
      <c r="AN804" s="2"/>
      <c r="AO804" s="2"/>
      <c r="AP804" s="2"/>
      <c r="AQ804" s="2"/>
      <c r="AR804" s="2"/>
      <c r="AS804" s="2"/>
      <c r="AT804" s="2"/>
      <c r="AU804" s="2"/>
      <c r="AV804" s="2"/>
      <c r="AW804" s="2"/>
      <c r="AX804" s="2"/>
      <c r="AY804" s="2"/>
      <c r="AZ804" s="2"/>
      <c r="BA804" s="2"/>
    </row>
    <row r="805" spans="3:53" x14ac:dyDescent="0.35">
      <c r="C805" s="1"/>
      <c r="AH805" s="2"/>
      <c r="AI805" s="2"/>
      <c r="AJ805" s="2"/>
      <c r="AK805" s="2"/>
      <c r="AL805" s="2"/>
      <c r="AM805" s="2"/>
      <c r="AN805" s="2"/>
      <c r="AO805" s="2"/>
      <c r="AP805" s="2"/>
      <c r="AQ805" s="2"/>
      <c r="AR805" s="2"/>
      <c r="AS805" s="2"/>
      <c r="AT805" s="2"/>
      <c r="AU805" s="2"/>
      <c r="AV805" s="2"/>
      <c r="AW805" s="2"/>
      <c r="AX805" s="2"/>
      <c r="AY805" s="2"/>
      <c r="AZ805" s="2"/>
      <c r="BA805" s="2"/>
    </row>
    <row r="806" spans="3:53" x14ac:dyDescent="0.35">
      <c r="C806" s="1"/>
      <c r="AH806" s="2"/>
      <c r="AI806" s="2"/>
      <c r="AJ806" s="2"/>
      <c r="AK806" s="2"/>
      <c r="AL806" s="2"/>
      <c r="AM806" s="2"/>
      <c r="AN806" s="2"/>
      <c r="AO806" s="2"/>
      <c r="AP806" s="2"/>
      <c r="AQ806" s="2"/>
      <c r="AR806" s="2"/>
      <c r="AS806" s="2"/>
      <c r="AT806" s="2"/>
      <c r="AU806" s="2"/>
      <c r="AV806" s="2"/>
      <c r="AW806" s="2"/>
      <c r="AX806" s="2"/>
      <c r="AY806" s="2"/>
      <c r="AZ806" s="2"/>
      <c r="BA806" s="2"/>
    </row>
    <row r="807" spans="3:53" x14ac:dyDescent="0.35">
      <c r="C807" s="1"/>
      <c r="AH807" s="2"/>
      <c r="AI807" s="2"/>
      <c r="AJ807" s="2"/>
      <c r="AK807" s="2"/>
      <c r="AL807" s="2"/>
      <c r="AM807" s="2"/>
      <c r="AN807" s="2"/>
      <c r="AO807" s="2"/>
      <c r="AP807" s="2"/>
      <c r="AQ807" s="2"/>
      <c r="AR807" s="2"/>
      <c r="AS807" s="2"/>
      <c r="AT807" s="2"/>
      <c r="AU807" s="2"/>
      <c r="AV807" s="2"/>
      <c r="AW807" s="2"/>
      <c r="AX807" s="2"/>
      <c r="AY807" s="2"/>
      <c r="AZ807" s="2"/>
      <c r="BA807" s="2"/>
    </row>
    <row r="808" spans="3:53" x14ac:dyDescent="0.35">
      <c r="C808" s="1"/>
      <c r="AH808" s="2"/>
      <c r="AI808" s="2"/>
      <c r="AJ808" s="2"/>
      <c r="AK808" s="2"/>
      <c r="AL808" s="2"/>
      <c r="AM808" s="2"/>
      <c r="AN808" s="2"/>
      <c r="AO808" s="2"/>
      <c r="AP808" s="2"/>
      <c r="AQ808" s="2"/>
      <c r="AR808" s="2"/>
      <c r="AS808" s="2"/>
      <c r="AT808" s="2"/>
      <c r="AU808" s="2"/>
      <c r="AV808" s="2"/>
      <c r="AW808" s="2"/>
      <c r="AX808" s="2"/>
      <c r="AY808" s="2"/>
      <c r="AZ808" s="2"/>
      <c r="BA808" s="2"/>
    </row>
    <row r="809" spans="3:53" x14ac:dyDescent="0.35">
      <c r="C809" s="1"/>
      <c r="AH809" s="2"/>
      <c r="AI809" s="2"/>
      <c r="AJ809" s="2"/>
      <c r="AK809" s="2"/>
      <c r="AL809" s="2"/>
      <c r="AM809" s="2"/>
      <c r="AN809" s="2"/>
      <c r="AO809" s="2"/>
      <c r="AP809" s="2"/>
      <c r="AQ809" s="2"/>
      <c r="AR809" s="2"/>
      <c r="AS809" s="2"/>
      <c r="AT809" s="2"/>
      <c r="AU809" s="2"/>
      <c r="AV809" s="2"/>
      <c r="AW809" s="2"/>
      <c r="AX809" s="2"/>
      <c r="AY809" s="2"/>
      <c r="AZ809" s="2"/>
      <c r="BA809" s="2"/>
    </row>
    <row r="810" spans="3:53" x14ac:dyDescent="0.35">
      <c r="C810" s="1"/>
      <c r="AH810" s="2"/>
      <c r="AI810" s="2"/>
      <c r="AJ810" s="2"/>
      <c r="AK810" s="2"/>
      <c r="AL810" s="2"/>
      <c r="AM810" s="2"/>
      <c r="AN810" s="2"/>
      <c r="AO810" s="2"/>
      <c r="AP810" s="2"/>
      <c r="AQ810" s="2"/>
      <c r="AR810" s="2"/>
      <c r="AS810" s="2"/>
      <c r="AT810" s="2"/>
      <c r="AU810" s="2"/>
      <c r="AV810" s="2"/>
      <c r="AW810" s="2"/>
      <c r="AX810" s="2"/>
      <c r="AY810" s="2"/>
      <c r="AZ810" s="2"/>
      <c r="BA810" s="2"/>
    </row>
    <row r="811" spans="3:53" x14ac:dyDescent="0.35">
      <c r="C811" s="1"/>
      <c r="AH811" s="2"/>
      <c r="AI811" s="2"/>
      <c r="AJ811" s="2"/>
      <c r="AK811" s="2"/>
      <c r="AL811" s="2"/>
      <c r="AM811" s="2"/>
      <c r="AN811" s="2"/>
      <c r="AO811" s="2"/>
      <c r="AP811" s="2"/>
      <c r="AQ811" s="2"/>
      <c r="AR811" s="2"/>
      <c r="AS811" s="2"/>
      <c r="AT811" s="2"/>
      <c r="AU811" s="2"/>
      <c r="AV811" s="2"/>
      <c r="AW811" s="2"/>
      <c r="AX811" s="2"/>
      <c r="AY811" s="2"/>
      <c r="AZ811" s="2"/>
      <c r="BA811" s="2"/>
    </row>
    <row r="812" spans="3:53" x14ac:dyDescent="0.35">
      <c r="C812" s="1"/>
      <c r="AH812" s="2"/>
      <c r="AI812" s="2"/>
      <c r="AJ812" s="2"/>
      <c r="AK812" s="2"/>
      <c r="AL812" s="2"/>
      <c r="AM812" s="2"/>
      <c r="AN812" s="2"/>
      <c r="AO812" s="2"/>
      <c r="AP812" s="2"/>
      <c r="AQ812" s="2"/>
      <c r="AR812" s="2"/>
      <c r="AS812" s="2"/>
      <c r="AT812" s="2"/>
      <c r="AU812" s="2"/>
      <c r="AV812" s="2"/>
      <c r="AW812" s="2"/>
      <c r="AX812" s="2"/>
      <c r="AY812" s="2"/>
      <c r="AZ812" s="2"/>
      <c r="BA812" s="2"/>
    </row>
    <row r="813" spans="3:53" x14ac:dyDescent="0.35">
      <c r="C813" s="1"/>
      <c r="AH813" s="2"/>
      <c r="AI813" s="2"/>
      <c r="AJ813" s="2"/>
      <c r="AK813" s="2"/>
      <c r="AL813" s="2"/>
      <c r="AM813" s="2"/>
      <c r="AN813" s="2"/>
      <c r="AO813" s="2"/>
      <c r="AP813" s="2"/>
      <c r="AQ813" s="2"/>
      <c r="AR813" s="2"/>
      <c r="AS813" s="2"/>
      <c r="AT813" s="2"/>
      <c r="AU813" s="2"/>
      <c r="AV813" s="2"/>
      <c r="AW813" s="2"/>
      <c r="AX813" s="2"/>
      <c r="AY813" s="2"/>
      <c r="AZ813" s="2"/>
      <c r="BA813" s="2"/>
    </row>
    <row r="814" spans="3:53" x14ac:dyDescent="0.35">
      <c r="C814" s="1"/>
      <c r="AH814" s="2"/>
      <c r="AI814" s="2"/>
      <c r="AJ814" s="2"/>
      <c r="AK814" s="2"/>
      <c r="AL814" s="2"/>
      <c r="AM814" s="2"/>
      <c r="AN814" s="2"/>
      <c r="AO814" s="2"/>
      <c r="AP814" s="2"/>
      <c r="AQ814" s="2"/>
      <c r="AR814" s="2"/>
      <c r="AS814" s="2"/>
      <c r="AT814" s="2"/>
      <c r="AU814" s="2"/>
      <c r="AV814" s="2"/>
      <c r="AW814" s="2"/>
      <c r="AX814" s="2"/>
      <c r="AY814" s="2"/>
      <c r="AZ814" s="2"/>
      <c r="BA814" s="2"/>
    </row>
    <row r="815" spans="3:53" x14ac:dyDescent="0.35">
      <c r="C815" s="1"/>
      <c r="AH815" s="2"/>
      <c r="AI815" s="2"/>
      <c r="AJ815" s="2"/>
      <c r="AK815" s="2"/>
      <c r="AL815" s="2"/>
      <c r="AM815" s="2"/>
      <c r="AN815" s="2"/>
      <c r="AO815" s="2"/>
      <c r="AP815" s="2"/>
      <c r="AQ815" s="2"/>
      <c r="AR815" s="2"/>
      <c r="AS815" s="2"/>
      <c r="AT815" s="2"/>
      <c r="AU815" s="2"/>
      <c r="AV815" s="2"/>
      <c r="AW815" s="2"/>
      <c r="AX815" s="2"/>
      <c r="AY815" s="2"/>
      <c r="AZ815" s="2"/>
      <c r="BA815" s="2"/>
    </row>
    <row r="816" spans="3:53" x14ac:dyDescent="0.35">
      <c r="C816" s="1"/>
      <c r="AH816" s="2"/>
      <c r="AI816" s="2"/>
      <c r="AJ816" s="2"/>
      <c r="AK816" s="2"/>
      <c r="AL816" s="2"/>
      <c r="AM816" s="2"/>
      <c r="AN816" s="2"/>
      <c r="AO816" s="2"/>
      <c r="AP816" s="2"/>
      <c r="AQ816" s="2"/>
      <c r="AR816" s="2"/>
      <c r="AS816" s="2"/>
      <c r="AT816" s="2"/>
      <c r="AU816" s="2"/>
      <c r="AV816" s="2"/>
      <c r="AW816" s="2"/>
      <c r="AX816" s="2"/>
      <c r="AY816" s="2"/>
      <c r="AZ816" s="2"/>
      <c r="BA816" s="2"/>
    </row>
    <row r="817" spans="3:53" x14ac:dyDescent="0.35">
      <c r="C817" s="1"/>
      <c r="AH817" s="2"/>
      <c r="AI817" s="2"/>
      <c r="AJ817" s="2"/>
      <c r="AK817" s="2"/>
      <c r="AL817" s="2"/>
      <c r="AM817" s="2"/>
      <c r="AN817" s="2"/>
      <c r="AO817" s="2"/>
      <c r="AP817" s="2"/>
      <c r="AQ817" s="2"/>
      <c r="AR817" s="2"/>
      <c r="AS817" s="2"/>
      <c r="AT817" s="2"/>
      <c r="AU817" s="2"/>
      <c r="AV817" s="2"/>
      <c r="AW817" s="2"/>
      <c r="AX817" s="2"/>
      <c r="AY817" s="2"/>
      <c r="AZ817" s="2"/>
      <c r="BA817" s="2"/>
    </row>
    <row r="818" spans="3:53" x14ac:dyDescent="0.35">
      <c r="C818" s="1"/>
      <c r="AH818" s="2"/>
      <c r="AI818" s="2"/>
      <c r="AJ818" s="2"/>
      <c r="AK818" s="2"/>
      <c r="AL818" s="2"/>
      <c r="AM818" s="2"/>
      <c r="AN818" s="2"/>
      <c r="AO818" s="2"/>
      <c r="AP818" s="2"/>
      <c r="AQ818" s="2"/>
      <c r="AR818" s="2"/>
      <c r="AS818" s="2"/>
      <c r="AT818" s="2"/>
      <c r="AU818" s="2"/>
      <c r="AV818" s="2"/>
      <c r="AW818" s="2"/>
      <c r="AX818" s="2"/>
      <c r="AY818" s="2"/>
      <c r="AZ818" s="2"/>
      <c r="BA818" s="2"/>
    </row>
    <row r="819" spans="3:53" x14ac:dyDescent="0.35">
      <c r="C819" s="1"/>
      <c r="AH819" s="2"/>
      <c r="AI819" s="2"/>
      <c r="AJ819" s="2"/>
      <c r="AK819" s="2"/>
      <c r="AL819" s="2"/>
      <c r="AM819" s="2"/>
      <c r="AN819" s="2"/>
      <c r="AO819" s="2"/>
      <c r="AP819" s="2"/>
      <c r="AQ819" s="2"/>
      <c r="AR819" s="2"/>
      <c r="AS819" s="2"/>
      <c r="AT819" s="2"/>
      <c r="AU819" s="2"/>
      <c r="AV819" s="2"/>
      <c r="AW819" s="2"/>
      <c r="AX819" s="2"/>
      <c r="AY819" s="2"/>
      <c r="AZ819" s="2"/>
      <c r="BA819" s="2"/>
    </row>
    <row r="820" spans="3:53" x14ac:dyDescent="0.35">
      <c r="C820" s="1"/>
      <c r="AH820" s="2"/>
      <c r="AI820" s="2"/>
      <c r="AJ820" s="2"/>
      <c r="AK820" s="2"/>
      <c r="AL820" s="2"/>
      <c r="AM820" s="2"/>
      <c r="AN820" s="2"/>
      <c r="AO820" s="2"/>
      <c r="AP820" s="2"/>
      <c r="AQ820" s="2"/>
      <c r="AR820" s="2"/>
      <c r="AS820" s="2"/>
      <c r="AT820" s="2"/>
      <c r="AU820" s="2"/>
      <c r="AV820" s="2"/>
      <c r="AW820" s="2"/>
      <c r="AX820" s="2"/>
      <c r="AY820" s="2"/>
      <c r="AZ820" s="2"/>
      <c r="BA820" s="2"/>
    </row>
    <row r="821" spans="3:53" x14ac:dyDescent="0.35">
      <c r="C821" s="1"/>
      <c r="AH821" s="2"/>
      <c r="AI821" s="2"/>
      <c r="AJ821" s="2"/>
      <c r="AK821" s="2"/>
      <c r="AL821" s="2"/>
      <c r="AM821" s="2"/>
      <c r="AN821" s="2"/>
      <c r="AO821" s="2"/>
      <c r="AP821" s="2"/>
      <c r="AQ821" s="2"/>
      <c r="AR821" s="2"/>
      <c r="AS821" s="2"/>
      <c r="AT821" s="2"/>
      <c r="AU821" s="2"/>
      <c r="AV821" s="2"/>
      <c r="AW821" s="2"/>
      <c r="AX821" s="2"/>
      <c r="AY821" s="2"/>
      <c r="AZ821" s="2"/>
      <c r="BA821" s="2"/>
    </row>
    <row r="822" spans="3:53" x14ac:dyDescent="0.35">
      <c r="C822" s="1"/>
      <c r="AH822" s="2"/>
      <c r="AI822" s="2"/>
      <c r="AJ822" s="2"/>
      <c r="AK822" s="2"/>
      <c r="AL822" s="2"/>
      <c r="AM822" s="2"/>
      <c r="AN822" s="2"/>
      <c r="AO822" s="2"/>
      <c r="AP822" s="2"/>
      <c r="AQ822" s="2"/>
      <c r="AR822" s="2"/>
      <c r="AS822" s="2"/>
      <c r="AT822" s="2"/>
      <c r="AU822" s="2"/>
      <c r="AV822" s="2"/>
      <c r="AW822" s="2"/>
      <c r="AX822" s="2"/>
      <c r="AY822" s="2"/>
      <c r="AZ822" s="2"/>
      <c r="BA822" s="2"/>
    </row>
    <row r="823" spans="3:53" x14ac:dyDescent="0.35">
      <c r="C823" s="1"/>
      <c r="AH823" s="2"/>
      <c r="AI823" s="2"/>
      <c r="AJ823" s="2"/>
      <c r="AK823" s="2"/>
      <c r="AL823" s="2"/>
      <c r="AM823" s="2"/>
      <c r="AN823" s="2"/>
      <c r="AO823" s="2"/>
      <c r="AP823" s="2"/>
      <c r="AQ823" s="2"/>
      <c r="AR823" s="2"/>
      <c r="AS823" s="2"/>
      <c r="AT823" s="2"/>
      <c r="AU823" s="2"/>
      <c r="AV823" s="2"/>
      <c r="AW823" s="2"/>
      <c r="AX823" s="2"/>
      <c r="AY823" s="2"/>
      <c r="AZ823" s="2"/>
      <c r="BA823" s="2"/>
    </row>
    <row r="824" spans="3:53" x14ac:dyDescent="0.35">
      <c r="C824" s="1"/>
      <c r="AH824" s="2"/>
      <c r="AI824" s="2"/>
      <c r="AJ824" s="2"/>
      <c r="AK824" s="2"/>
      <c r="AL824" s="2"/>
      <c r="AM824" s="2"/>
      <c r="AN824" s="2"/>
      <c r="AO824" s="2"/>
      <c r="AP824" s="2"/>
      <c r="AQ824" s="2"/>
      <c r="AR824" s="2"/>
      <c r="AS824" s="2"/>
      <c r="AT824" s="2"/>
      <c r="AU824" s="2"/>
      <c r="AV824" s="2"/>
      <c r="AW824" s="2"/>
      <c r="AX824" s="2"/>
      <c r="AY824" s="2"/>
      <c r="AZ824" s="2"/>
      <c r="BA824" s="2"/>
    </row>
    <row r="825" spans="3:53" x14ac:dyDescent="0.35">
      <c r="C825" s="1"/>
      <c r="AH825" s="2"/>
      <c r="AI825" s="2"/>
      <c r="AJ825" s="2"/>
      <c r="AK825" s="2"/>
      <c r="AL825" s="2"/>
      <c r="AM825" s="2"/>
      <c r="AN825" s="2"/>
      <c r="AO825" s="2"/>
      <c r="AP825" s="2"/>
      <c r="AQ825" s="2"/>
      <c r="AR825" s="2"/>
      <c r="AS825" s="2"/>
      <c r="AT825" s="2"/>
      <c r="AU825" s="2"/>
      <c r="AV825" s="2"/>
      <c r="AW825" s="2"/>
      <c r="AX825" s="2"/>
      <c r="AY825" s="2"/>
      <c r="AZ825" s="2"/>
      <c r="BA825" s="2"/>
    </row>
    <row r="826" spans="3:53" x14ac:dyDescent="0.35">
      <c r="C826" s="1"/>
      <c r="AH826" s="2"/>
      <c r="AI826" s="2"/>
      <c r="AJ826" s="2"/>
      <c r="AK826" s="2"/>
      <c r="AL826" s="2"/>
      <c r="AM826" s="2"/>
      <c r="AN826" s="2"/>
      <c r="AO826" s="2"/>
      <c r="AP826" s="2"/>
      <c r="AQ826" s="2"/>
      <c r="AR826" s="2"/>
      <c r="AS826" s="2"/>
      <c r="AT826" s="2"/>
      <c r="AU826" s="2"/>
      <c r="AV826" s="2"/>
      <c r="AW826" s="2"/>
      <c r="AX826" s="2"/>
      <c r="AY826" s="2"/>
      <c r="AZ826" s="2"/>
      <c r="BA826" s="2"/>
    </row>
    <row r="827" spans="3:53" x14ac:dyDescent="0.35">
      <c r="C827" s="1"/>
      <c r="AH827" s="2"/>
      <c r="AI827" s="2"/>
      <c r="AJ827" s="2"/>
      <c r="AK827" s="2"/>
      <c r="AL827" s="2"/>
      <c r="AM827" s="2"/>
      <c r="AN827" s="2"/>
      <c r="AO827" s="2"/>
      <c r="AP827" s="2"/>
      <c r="AQ827" s="2"/>
      <c r="AR827" s="2"/>
      <c r="AS827" s="2"/>
      <c r="AT827" s="2"/>
      <c r="AU827" s="2"/>
      <c r="AV827" s="2"/>
      <c r="AW827" s="2"/>
      <c r="AX827" s="2"/>
      <c r="AY827" s="2"/>
      <c r="AZ827" s="2"/>
      <c r="BA827" s="2"/>
    </row>
    <row r="828" spans="3:53" x14ac:dyDescent="0.35">
      <c r="C828" s="1"/>
      <c r="AH828" s="2"/>
      <c r="AI828" s="2"/>
      <c r="AJ828" s="2"/>
      <c r="AK828" s="2"/>
      <c r="AL828" s="2"/>
      <c r="AM828" s="2"/>
      <c r="AN828" s="2"/>
      <c r="AO828" s="2"/>
      <c r="AP828" s="2"/>
      <c r="AQ828" s="2"/>
      <c r="AR828" s="2"/>
      <c r="AS828" s="2"/>
      <c r="AT828" s="2"/>
      <c r="AU828" s="2"/>
      <c r="AV828" s="2"/>
      <c r="AW828" s="2"/>
      <c r="AX828" s="2"/>
      <c r="AY828" s="2"/>
      <c r="AZ828" s="2"/>
      <c r="BA828" s="2"/>
    </row>
    <row r="829" spans="3:53" x14ac:dyDescent="0.35">
      <c r="C829" s="1"/>
      <c r="AH829" s="2"/>
      <c r="AI829" s="2"/>
      <c r="AJ829" s="2"/>
      <c r="AK829" s="2"/>
      <c r="AL829" s="2"/>
      <c r="AM829" s="2"/>
      <c r="AN829" s="2"/>
      <c r="AO829" s="2"/>
      <c r="AP829" s="2"/>
      <c r="AQ829" s="2"/>
      <c r="AR829" s="2"/>
      <c r="AS829" s="2"/>
      <c r="AT829" s="2"/>
      <c r="AU829" s="2"/>
      <c r="AV829" s="2"/>
      <c r="AW829" s="2"/>
      <c r="AX829" s="2"/>
      <c r="AY829" s="2"/>
      <c r="AZ829" s="2"/>
      <c r="BA829" s="2"/>
    </row>
    <row r="830" spans="3:53" x14ac:dyDescent="0.35">
      <c r="C830" s="1"/>
      <c r="AH830" s="2"/>
      <c r="AI830" s="2"/>
      <c r="AJ830" s="2"/>
      <c r="AK830" s="2"/>
      <c r="AL830" s="2"/>
      <c r="AM830" s="2"/>
      <c r="AN830" s="2"/>
      <c r="AO830" s="2"/>
      <c r="AP830" s="2"/>
      <c r="AQ830" s="2"/>
      <c r="AR830" s="2"/>
      <c r="AS830" s="2"/>
      <c r="AT830" s="2"/>
      <c r="AU830" s="2"/>
      <c r="AV830" s="2"/>
      <c r="AW830" s="2"/>
      <c r="AX830" s="2"/>
      <c r="AY830" s="2"/>
      <c r="AZ830" s="2"/>
      <c r="BA830" s="2"/>
    </row>
    <row r="831" spans="3:53" x14ac:dyDescent="0.35">
      <c r="C831" s="1"/>
      <c r="AH831" s="2"/>
      <c r="AI831" s="2"/>
      <c r="AJ831" s="2"/>
      <c r="AK831" s="2"/>
      <c r="AL831" s="2"/>
      <c r="AM831" s="2"/>
      <c r="AN831" s="2"/>
      <c r="AO831" s="2"/>
      <c r="AP831" s="2"/>
      <c r="AQ831" s="2"/>
      <c r="AR831" s="2"/>
      <c r="AS831" s="2"/>
      <c r="AT831" s="2"/>
      <c r="AU831" s="2"/>
      <c r="AV831" s="2"/>
      <c r="AW831" s="2"/>
      <c r="AX831" s="2"/>
      <c r="AY831" s="2"/>
      <c r="AZ831" s="2"/>
      <c r="BA831" s="2"/>
    </row>
    <row r="832" spans="3:53" x14ac:dyDescent="0.35">
      <c r="C832" s="1"/>
      <c r="AH832" s="2"/>
      <c r="AI832" s="2"/>
      <c r="AJ832" s="2"/>
      <c r="AK832" s="2"/>
      <c r="AL832" s="2"/>
      <c r="AM832" s="2"/>
      <c r="AN832" s="2"/>
      <c r="AO832" s="2"/>
      <c r="AP832" s="2"/>
      <c r="AQ832" s="2"/>
      <c r="AR832" s="2"/>
      <c r="AS832" s="2"/>
      <c r="AT832" s="2"/>
      <c r="AU832" s="2"/>
      <c r="AV832" s="2"/>
      <c r="AW832" s="2"/>
      <c r="AX832" s="2"/>
      <c r="AY832" s="2"/>
      <c r="AZ832" s="2"/>
      <c r="BA832" s="2"/>
    </row>
    <row r="833" spans="3:53" x14ac:dyDescent="0.35">
      <c r="C833" s="1"/>
      <c r="AH833" s="2"/>
      <c r="AI833" s="2"/>
      <c r="AJ833" s="2"/>
      <c r="AK833" s="2"/>
      <c r="AL833" s="2"/>
      <c r="AM833" s="2"/>
      <c r="AN833" s="2"/>
      <c r="AO833" s="2"/>
      <c r="AP833" s="2"/>
      <c r="AQ833" s="2"/>
      <c r="AR833" s="2"/>
      <c r="AS833" s="2"/>
      <c r="AT833" s="2"/>
      <c r="AU833" s="2"/>
      <c r="AV833" s="2"/>
      <c r="AW833" s="2"/>
      <c r="AX833" s="2"/>
      <c r="AY833" s="2"/>
      <c r="AZ833" s="2"/>
      <c r="BA833" s="2"/>
    </row>
    <row r="834" spans="3:53" x14ac:dyDescent="0.35">
      <c r="C834" s="1"/>
      <c r="AH834" s="2"/>
      <c r="AI834" s="2"/>
      <c r="AJ834" s="2"/>
      <c r="AK834" s="2"/>
      <c r="AL834" s="2"/>
      <c r="AM834" s="2"/>
      <c r="AN834" s="2"/>
      <c r="AO834" s="2"/>
      <c r="AP834" s="2"/>
      <c r="AQ834" s="2"/>
      <c r="AR834" s="2"/>
      <c r="AS834" s="2"/>
      <c r="AT834" s="2"/>
      <c r="AU834" s="2"/>
      <c r="AV834" s="2"/>
      <c r="AW834" s="2"/>
      <c r="AX834" s="2"/>
      <c r="AY834" s="2"/>
      <c r="AZ834" s="2"/>
      <c r="BA834" s="2"/>
    </row>
    <row r="835" spans="3:53" x14ac:dyDescent="0.35">
      <c r="C835" s="1"/>
      <c r="AH835" s="2"/>
      <c r="AI835" s="2"/>
      <c r="AJ835" s="2"/>
      <c r="AK835" s="2"/>
      <c r="AL835" s="2"/>
      <c r="AM835" s="2"/>
      <c r="AN835" s="2"/>
      <c r="AO835" s="2"/>
      <c r="AP835" s="2"/>
      <c r="AQ835" s="2"/>
      <c r="AR835" s="2"/>
      <c r="AS835" s="2"/>
      <c r="AT835" s="2"/>
      <c r="AU835" s="2"/>
      <c r="AV835" s="2"/>
      <c r="AW835" s="2"/>
      <c r="AX835" s="2"/>
      <c r="AY835" s="2"/>
      <c r="AZ835" s="2"/>
      <c r="BA835" s="2"/>
    </row>
    <row r="836" spans="3:53" x14ac:dyDescent="0.35">
      <c r="C836" s="1"/>
      <c r="AH836" s="2"/>
      <c r="AI836" s="2"/>
      <c r="AJ836" s="2"/>
      <c r="AK836" s="2"/>
      <c r="AL836" s="2"/>
      <c r="AM836" s="2"/>
      <c r="AN836" s="2"/>
      <c r="AO836" s="2"/>
      <c r="AP836" s="2"/>
      <c r="AQ836" s="2"/>
      <c r="AR836" s="2"/>
      <c r="AS836" s="2"/>
      <c r="AT836" s="2"/>
      <c r="AU836" s="2"/>
      <c r="AV836" s="2"/>
      <c r="AW836" s="2"/>
      <c r="AX836" s="2"/>
      <c r="AY836" s="2"/>
      <c r="AZ836" s="2"/>
      <c r="BA836" s="2"/>
    </row>
    <row r="837" spans="3:53" x14ac:dyDescent="0.35">
      <c r="C837" s="1"/>
      <c r="AH837" s="2"/>
      <c r="AI837" s="2"/>
      <c r="AJ837" s="2"/>
      <c r="AK837" s="2"/>
      <c r="AL837" s="2"/>
      <c r="AM837" s="2"/>
      <c r="AN837" s="2"/>
      <c r="AO837" s="2"/>
      <c r="AP837" s="2"/>
      <c r="AQ837" s="2"/>
      <c r="AR837" s="2"/>
      <c r="AS837" s="2"/>
      <c r="AT837" s="2"/>
      <c r="AU837" s="2"/>
      <c r="AV837" s="2"/>
      <c r="AW837" s="2"/>
      <c r="AX837" s="2"/>
      <c r="AY837" s="2"/>
      <c r="AZ837" s="2"/>
      <c r="BA837" s="2"/>
    </row>
    <row r="838" spans="3:53" x14ac:dyDescent="0.35">
      <c r="C838" s="1"/>
      <c r="AH838" s="2"/>
      <c r="AI838" s="2"/>
      <c r="AJ838" s="2"/>
      <c r="AK838" s="2"/>
      <c r="AL838" s="2"/>
      <c r="AM838" s="2"/>
      <c r="AN838" s="2"/>
      <c r="AO838" s="2"/>
      <c r="AP838" s="2"/>
      <c r="AQ838" s="2"/>
      <c r="AR838" s="2"/>
      <c r="AS838" s="2"/>
      <c r="AT838" s="2"/>
      <c r="AU838" s="2"/>
      <c r="AV838" s="2"/>
      <c r="AW838" s="2"/>
      <c r="AX838" s="2"/>
      <c r="AY838" s="2"/>
      <c r="AZ838" s="2"/>
      <c r="BA838" s="2"/>
    </row>
    <row r="839" spans="3:53" x14ac:dyDescent="0.35">
      <c r="C839" s="1"/>
      <c r="AH839" s="2"/>
      <c r="AI839" s="2"/>
      <c r="AJ839" s="2"/>
      <c r="AK839" s="2"/>
      <c r="AL839" s="2"/>
      <c r="AM839" s="2"/>
      <c r="AN839" s="2"/>
      <c r="AO839" s="2"/>
      <c r="AP839" s="2"/>
      <c r="AQ839" s="2"/>
      <c r="AR839" s="2"/>
      <c r="AS839" s="2"/>
      <c r="AT839" s="2"/>
      <c r="AU839" s="2"/>
      <c r="AV839" s="2"/>
      <c r="AW839" s="2"/>
      <c r="AX839" s="2"/>
      <c r="AY839" s="2"/>
      <c r="AZ839" s="2"/>
      <c r="BA839" s="2"/>
    </row>
    <row r="840" spans="3:53" x14ac:dyDescent="0.35">
      <c r="C840" s="1"/>
      <c r="AH840" s="2"/>
      <c r="AI840" s="2"/>
      <c r="AJ840" s="2"/>
      <c r="AK840" s="2"/>
      <c r="AL840" s="2"/>
      <c r="AM840" s="2"/>
      <c r="AN840" s="2"/>
      <c r="AO840" s="2"/>
      <c r="AP840" s="2"/>
      <c r="AQ840" s="2"/>
      <c r="AR840" s="2"/>
      <c r="AS840" s="2"/>
      <c r="AT840" s="2"/>
      <c r="AU840" s="2"/>
      <c r="AV840" s="2"/>
      <c r="AW840" s="2"/>
      <c r="AX840" s="2"/>
      <c r="AY840" s="2"/>
      <c r="AZ840" s="2"/>
      <c r="BA840" s="2"/>
    </row>
    <row r="841" spans="3:53" x14ac:dyDescent="0.35">
      <c r="C841" s="1"/>
      <c r="AH841" s="2"/>
      <c r="AI841" s="2"/>
      <c r="AJ841" s="2"/>
      <c r="AK841" s="2"/>
      <c r="AL841" s="2"/>
      <c r="AM841" s="2"/>
      <c r="AN841" s="2"/>
      <c r="AO841" s="2"/>
      <c r="AP841" s="2"/>
      <c r="AQ841" s="2"/>
      <c r="AR841" s="2"/>
      <c r="AS841" s="2"/>
      <c r="AT841" s="2"/>
      <c r="AU841" s="2"/>
      <c r="AV841" s="2"/>
      <c r="AW841" s="2"/>
      <c r="AX841" s="2"/>
      <c r="AY841" s="2"/>
      <c r="AZ841" s="2"/>
      <c r="BA841" s="2"/>
    </row>
    <row r="842" spans="3:53" x14ac:dyDescent="0.35">
      <c r="C842" s="1"/>
      <c r="AH842" s="2"/>
      <c r="AI842" s="2"/>
      <c r="AJ842" s="2"/>
      <c r="AK842" s="2"/>
      <c r="AL842" s="2"/>
      <c r="AM842" s="2"/>
      <c r="AN842" s="2"/>
      <c r="AO842" s="2"/>
      <c r="AP842" s="2"/>
      <c r="AQ842" s="2"/>
      <c r="AR842" s="2"/>
      <c r="AS842" s="2"/>
      <c r="AT842" s="2"/>
      <c r="AU842" s="2"/>
      <c r="AV842" s="2"/>
      <c r="AW842" s="2"/>
      <c r="AX842" s="2"/>
      <c r="AY842" s="2"/>
      <c r="AZ842" s="2"/>
      <c r="BA842" s="2"/>
    </row>
    <row r="843" spans="3:53" x14ac:dyDescent="0.35">
      <c r="C843" s="1"/>
      <c r="AH843" s="2"/>
      <c r="AI843" s="2"/>
      <c r="AJ843" s="2"/>
      <c r="AK843" s="2"/>
      <c r="AL843" s="2"/>
      <c r="AM843" s="2"/>
      <c r="AN843" s="2"/>
      <c r="AO843" s="2"/>
      <c r="AP843" s="2"/>
      <c r="AQ843" s="2"/>
      <c r="AR843" s="2"/>
      <c r="AS843" s="2"/>
      <c r="AT843" s="2"/>
      <c r="AU843" s="2"/>
      <c r="AV843" s="2"/>
      <c r="AW843" s="2"/>
      <c r="AX843" s="2"/>
      <c r="AY843" s="2"/>
      <c r="AZ843" s="2"/>
      <c r="BA843" s="2"/>
    </row>
    <row r="844" spans="3:53" x14ac:dyDescent="0.35">
      <c r="C844" s="1"/>
      <c r="AH844" s="2"/>
      <c r="AI844" s="2"/>
      <c r="AJ844" s="2"/>
      <c r="AK844" s="2"/>
      <c r="AL844" s="2"/>
      <c r="AM844" s="2"/>
      <c r="AN844" s="2"/>
      <c r="AO844" s="2"/>
      <c r="AP844" s="2"/>
      <c r="AQ844" s="2"/>
      <c r="AR844" s="2"/>
      <c r="AS844" s="2"/>
      <c r="AT844" s="2"/>
      <c r="AU844" s="2"/>
      <c r="AV844" s="2"/>
      <c r="AW844" s="2"/>
      <c r="AX844" s="2"/>
      <c r="AY844" s="2"/>
      <c r="AZ844" s="2"/>
      <c r="BA844" s="2"/>
    </row>
    <row r="845" spans="3:53" x14ac:dyDescent="0.35">
      <c r="C845" s="1"/>
      <c r="AH845" s="2"/>
      <c r="AI845" s="2"/>
      <c r="AJ845" s="2"/>
      <c r="AK845" s="2"/>
      <c r="AL845" s="2"/>
      <c r="AM845" s="2"/>
      <c r="AN845" s="2"/>
      <c r="AO845" s="2"/>
      <c r="AP845" s="2"/>
      <c r="AQ845" s="2"/>
      <c r="AR845" s="2"/>
      <c r="AS845" s="2"/>
      <c r="AT845" s="2"/>
      <c r="AU845" s="2"/>
      <c r="AV845" s="2"/>
      <c r="AW845" s="2"/>
      <c r="AX845" s="2"/>
      <c r="AY845" s="2"/>
      <c r="AZ845" s="2"/>
      <c r="BA845" s="2"/>
    </row>
    <row r="846" spans="3:53" x14ac:dyDescent="0.35">
      <c r="C846" s="1"/>
      <c r="AH846" s="2"/>
      <c r="AI846" s="2"/>
      <c r="AJ846" s="2"/>
      <c r="AK846" s="2"/>
      <c r="AL846" s="2"/>
      <c r="AM846" s="2"/>
      <c r="AN846" s="2"/>
      <c r="AO846" s="2"/>
      <c r="AP846" s="2"/>
      <c r="AQ846" s="2"/>
      <c r="AR846" s="2"/>
      <c r="AS846" s="2"/>
      <c r="AT846" s="2"/>
      <c r="AU846" s="2"/>
      <c r="AV846" s="2"/>
      <c r="AW846" s="2"/>
      <c r="AX846" s="2"/>
      <c r="AY846" s="2"/>
      <c r="AZ846" s="2"/>
      <c r="BA846" s="2"/>
    </row>
    <row r="847" spans="3:53" x14ac:dyDescent="0.35">
      <c r="C847" s="1"/>
      <c r="AH847" s="2"/>
      <c r="AI847" s="2"/>
      <c r="AJ847" s="2"/>
      <c r="AK847" s="2"/>
      <c r="AL847" s="2"/>
      <c r="AM847" s="2"/>
      <c r="AN847" s="2"/>
      <c r="AO847" s="2"/>
      <c r="AP847" s="2"/>
      <c r="AQ847" s="2"/>
      <c r="AR847" s="2"/>
      <c r="AS847" s="2"/>
      <c r="AT847" s="2"/>
      <c r="AU847" s="2"/>
      <c r="AV847" s="2"/>
      <c r="AW847" s="2"/>
      <c r="AX847" s="2"/>
      <c r="AY847" s="2"/>
      <c r="AZ847" s="2"/>
      <c r="BA847" s="2"/>
    </row>
    <row r="848" spans="3:53" x14ac:dyDescent="0.35">
      <c r="C848" s="1"/>
      <c r="AH848" s="2"/>
      <c r="AI848" s="2"/>
      <c r="AJ848" s="2"/>
      <c r="AK848" s="2"/>
      <c r="AL848" s="2"/>
      <c r="AM848" s="2"/>
      <c r="AN848" s="2"/>
      <c r="AO848" s="2"/>
      <c r="AP848" s="2"/>
      <c r="AQ848" s="2"/>
      <c r="AR848" s="2"/>
      <c r="AS848" s="2"/>
      <c r="AT848" s="2"/>
      <c r="AU848" s="2"/>
      <c r="AV848" s="2"/>
      <c r="AW848" s="2"/>
      <c r="AX848" s="2"/>
      <c r="AY848" s="2"/>
      <c r="AZ848" s="2"/>
      <c r="BA848" s="2"/>
    </row>
    <row r="849" spans="3:53" x14ac:dyDescent="0.35">
      <c r="C849" s="1"/>
      <c r="AH849" s="2"/>
      <c r="AI849" s="2"/>
      <c r="AJ849" s="2"/>
      <c r="AK849" s="2"/>
      <c r="AL849" s="2"/>
      <c r="AM849" s="2"/>
      <c r="AN849" s="2"/>
      <c r="AO849" s="2"/>
      <c r="AP849" s="2"/>
      <c r="AQ849" s="2"/>
      <c r="AR849" s="2"/>
      <c r="AS849" s="2"/>
      <c r="AT849" s="2"/>
      <c r="AU849" s="2"/>
      <c r="AV849" s="2"/>
      <c r="AW849" s="2"/>
      <c r="AX849" s="2"/>
      <c r="AY849" s="2"/>
      <c r="AZ849" s="2"/>
      <c r="BA849" s="2"/>
    </row>
    <row r="850" spans="3:53" x14ac:dyDescent="0.35">
      <c r="C850" s="1"/>
      <c r="AH850" s="2"/>
      <c r="AI850" s="2"/>
      <c r="AJ850" s="2"/>
      <c r="AK850" s="2"/>
      <c r="AL850" s="2"/>
      <c r="AM850" s="2"/>
      <c r="AN850" s="2"/>
      <c r="AO850" s="2"/>
      <c r="AP850" s="2"/>
      <c r="AQ850" s="2"/>
      <c r="AR850" s="2"/>
      <c r="AS850" s="2"/>
      <c r="AT850" s="2"/>
      <c r="AU850" s="2"/>
      <c r="AV850" s="2"/>
      <c r="AW850" s="2"/>
      <c r="AX850" s="2"/>
      <c r="AY850" s="2"/>
      <c r="AZ850" s="2"/>
      <c r="BA850" s="2"/>
    </row>
    <row r="851" spans="3:53" x14ac:dyDescent="0.35">
      <c r="C851" s="1"/>
      <c r="AH851" s="2"/>
      <c r="AI851" s="2"/>
      <c r="AJ851" s="2"/>
      <c r="AK851" s="2"/>
      <c r="AL851" s="2"/>
      <c r="AM851" s="2"/>
      <c r="AN851" s="2"/>
      <c r="AO851" s="2"/>
      <c r="AP851" s="2"/>
      <c r="AQ851" s="2"/>
      <c r="AR851" s="2"/>
      <c r="AS851" s="2"/>
      <c r="AT851" s="2"/>
      <c r="AU851" s="2"/>
      <c r="AV851" s="2"/>
      <c r="AW851" s="2"/>
      <c r="AX851" s="2"/>
      <c r="AY851" s="2"/>
      <c r="AZ851" s="2"/>
      <c r="BA851" s="2"/>
    </row>
    <row r="852" spans="3:53" x14ac:dyDescent="0.35">
      <c r="C852" s="1"/>
      <c r="AH852" s="2"/>
      <c r="AI852" s="2"/>
      <c r="AJ852" s="2"/>
      <c r="AK852" s="2"/>
      <c r="AL852" s="2"/>
      <c r="AM852" s="2"/>
      <c r="AN852" s="2"/>
      <c r="AO852" s="2"/>
      <c r="AP852" s="2"/>
      <c r="AQ852" s="2"/>
      <c r="AR852" s="2"/>
      <c r="AS852" s="2"/>
      <c r="AT852" s="2"/>
      <c r="AU852" s="2"/>
      <c r="AV852" s="2"/>
      <c r="AW852" s="2"/>
      <c r="AX852" s="2"/>
      <c r="AY852" s="2"/>
      <c r="AZ852" s="2"/>
      <c r="BA852" s="2"/>
    </row>
    <row r="853" spans="3:53" x14ac:dyDescent="0.35">
      <c r="C853" s="1"/>
      <c r="AH853" s="2"/>
      <c r="AI853" s="2"/>
      <c r="AJ853" s="2"/>
      <c r="AK853" s="2"/>
      <c r="AL853" s="2"/>
      <c r="AM853" s="2"/>
      <c r="AN853" s="2"/>
      <c r="AO853" s="2"/>
      <c r="AP853" s="2"/>
      <c r="AQ853" s="2"/>
      <c r="AR853" s="2"/>
      <c r="AS853" s="2"/>
      <c r="AT853" s="2"/>
      <c r="AU853" s="2"/>
      <c r="AV853" s="2"/>
      <c r="AW853" s="2"/>
      <c r="AX853" s="2"/>
      <c r="AY853" s="2"/>
      <c r="AZ853" s="2"/>
      <c r="BA853" s="2"/>
    </row>
    <row r="854" spans="3:53" x14ac:dyDescent="0.35">
      <c r="C854" s="1"/>
      <c r="AH854" s="2"/>
      <c r="AI854" s="2"/>
      <c r="AJ854" s="2"/>
      <c r="AK854" s="2"/>
      <c r="AL854" s="2"/>
      <c r="AM854" s="2"/>
      <c r="AN854" s="2"/>
      <c r="AO854" s="2"/>
      <c r="AP854" s="2"/>
      <c r="AQ854" s="2"/>
      <c r="AR854" s="2"/>
      <c r="AS854" s="2"/>
      <c r="AT854" s="2"/>
      <c r="AU854" s="2"/>
      <c r="AV854" s="2"/>
      <c r="AW854" s="2"/>
      <c r="AX854" s="2"/>
      <c r="AY854" s="2"/>
      <c r="AZ854" s="2"/>
      <c r="BA854" s="2"/>
    </row>
    <row r="855" spans="3:53" x14ac:dyDescent="0.35">
      <c r="C855" s="1"/>
      <c r="AH855" s="2"/>
      <c r="AI855" s="2"/>
      <c r="AJ855" s="2"/>
      <c r="AK855" s="2"/>
      <c r="AL855" s="2"/>
      <c r="AM855" s="2"/>
      <c r="AN855" s="2"/>
      <c r="AO855" s="2"/>
      <c r="AP855" s="2"/>
      <c r="AQ855" s="2"/>
      <c r="AR855" s="2"/>
      <c r="AS855" s="2"/>
      <c r="AT855" s="2"/>
      <c r="AU855" s="2"/>
      <c r="AV855" s="2"/>
      <c r="AW855" s="2"/>
      <c r="AX855" s="2"/>
      <c r="AY855" s="2"/>
      <c r="AZ855" s="2"/>
      <c r="BA855" s="2"/>
    </row>
    <row r="856" spans="3:53" x14ac:dyDescent="0.35">
      <c r="C856" s="1"/>
      <c r="AH856" s="2"/>
      <c r="AI856" s="2"/>
      <c r="AJ856" s="2"/>
      <c r="AK856" s="2"/>
      <c r="AL856" s="2"/>
      <c r="AM856" s="2"/>
      <c r="AN856" s="2"/>
      <c r="AO856" s="2"/>
      <c r="AP856" s="2"/>
      <c r="AQ856" s="2"/>
      <c r="AR856" s="2"/>
      <c r="AS856" s="2"/>
      <c r="AT856" s="2"/>
      <c r="AU856" s="2"/>
      <c r="AV856" s="2"/>
      <c r="AW856" s="2"/>
      <c r="AX856" s="2"/>
      <c r="AY856" s="2"/>
      <c r="AZ856" s="2"/>
      <c r="BA856" s="2"/>
    </row>
    <row r="857" spans="3:53" x14ac:dyDescent="0.35">
      <c r="C857" s="1"/>
      <c r="AH857" s="2"/>
      <c r="AI857" s="2"/>
      <c r="AJ857" s="2"/>
      <c r="AK857" s="2"/>
      <c r="AL857" s="2"/>
      <c r="AM857" s="2"/>
      <c r="AN857" s="2"/>
      <c r="AO857" s="2"/>
      <c r="AP857" s="2"/>
      <c r="AQ857" s="2"/>
      <c r="AR857" s="2"/>
      <c r="AS857" s="2"/>
      <c r="AT857" s="2"/>
      <c r="AU857" s="2"/>
      <c r="AV857" s="2"/>
      <c r="AW857" s="2"/>
      <c r="AX857" s="2"/>
      <c r="AY857" s="2"/>
      <c r="AZ857" s="2"/>
      <c r="BA857" s="2"/>
    </row>
    <row r="858" spans="3:53" x14ac:dyDescent="0.35">
      <c r="C858" s="1"/>
      <c r="AH858" s="2"/>
      <c r="AI858" s="2"/>
      <c r="AJ858" s="2"/>
      <c r="AK858" s="2"/>
      <c r="AL858" s="2"/>
      <c r="AM858" s="2"/>
      <c r="AN858" s="2"/>
      <c r="AO858" s="2"/>
      <c r="AP858" s="2"/>
      <c r="AQ858" s="2"/>
      <c r="AR858" s="2"/>
      <c r="AS858" s="2"/>
      <c r="AT858" s="2"/>
      <c r="AU858" s="2"/>
      <c r="AV858" s="2"/>
      <c r="AW858" s="2"/>
      <c r="AX858" s="2"/>
      <c r="AY858" s="2"/>
      <c r="AZ858" s="2"/>
      <c r="BA858" s="2"/>
    </row>
    <row r="859" spans="3:53" x14ac:dyDescent="0.35">
      <c r="C859" s="1"/>
      <c r="AH859" s="2"/>
      <c r="AI859" s="2"/>
      <c r="AJ859" s="2"/>
      <c r="AK859" s="2"/>
      <c r="AL859" s="2"/>
      <c r="AM859" s="2"/>
      <c r="AN859" s="2"/>
      <c r="AO859" s="2"/>
      <c r="AP859" s="2"/>
      <c r="AQ859" s="2"/>
      <c r="AR859" s="2"/>
      <c r="AS859" s="2"/>
      <c r="AT859" s="2"/>
      <c r="AU859" s="2"/>
      <c r="AV859" s="2"/>
      <c r="AW859" s="2"/>
      <c r="AX859" s="2"/>
      <c r="AY859" s="2"/>
      <c r="AZ859" s="2"/>
      <c r="BA859" s="2"/>
    </row>
    <row r="860" spans="3:53" x14ac:dyDescent="0.35">
      <c r="C860" s="1"/>
      <c r="AH860" s="2"/>
      <c r="AI860" s="2"/>
      <c r="AJ860" s="2"/>
      <c r="AK860" s="2"/>
      <c r="AL860" s="2"/>
      <c r="AM860" s="2"/>
      <c r="AN860" s="2"/>
      <c r="AO860" s="2"/>
      <c r="AP860" s="2"/>
      <c r="AQ860" s="2"/>
      <c r="AR860" s="2"/>
      <c r="AS860" s="2"/>
      <c r="AT860" s="2"/>
      <c r="AU860" s="2"/>
      <c r="AV860" s="2"/>
      <c r="AW860" s="2"/>
      <c r="AX860" s="2"/>
      <c r="AY860" s="2"/>
      <c r="AZ860" s="2"/>
      <c r="BA860" s="2"/>
    </row>
    <row r="861" spans="3:53" x14ac:dyDescent="0.35">
      <c r="C861" s="1"/>
      <c r="AH861" s="2"/>
      <c r="AI861" s="2"/>
      <c r="AJ861" s="2"/>
      <c r="AK861" s="2"/>
      <c r="AL861" s="2"/>
      <c r="AM861" s="2"/>
      <c r="AN861" s="2"/>
      <c r="AO861" s="2"/>
      <c r="AP861" s="2"/>
      <c r="AQ861" s="2"/>
      <c r="AR861" s="2"/>
      <c r="AS861" s="2"/>
      <c r="AT861" s="2"/>
      <c r="AU861" s="2"/>
      <c r="AV861" s="2"/>
      <c r="AW861" s="2"/>
      <c r="AX861" s="2"/>
      <c r="AY861" s="2"/>
      <c r="AZ861" s="2"/>
      <c r="BA861" s="2"/>
    </row>
    <row r="862" spans="3:53" x14ac:dyDescent="0.35">
      <c r="C862" s="1"/>
      <c r="AH862" s="2"/>
      <c r="AI862" s="2"/>
      <c r="AJ862" s="2"/>
      <c r="AK862" s="2"/>
      <c r="AL862" s="2"/>
      <c r="AM862" s="2"/>
      <c r="AN862" s="2"/>
      <c r="AO862" s="2"/>
      <c r="AP862" s="2"/>
      <c r="AQ862" s="2"/>
      <c r="AR862" s="2"/>
      <c r="AS862" s="2"/>
      <c r="AT862" s="2"/>
      <c r="AU862" s="2"/>
      <c r="AV862" s="2"/>
      <c r="AW862" s="2"/>
      <c r="AX862" s="2"/>
      <c r="AY862" s="2"/>
      <c r="AZ862" s="2"/>
      <c r="BA862" s="2"/>
    </row>
    <row r="863" spans="3:53" x14ac:dyDescent="0.35">
      <c r="C863" s="1"/>
      <c r="AH863" s="2"/>
      <c r="AI863" s="2"/>
      <c r="AJ863" s="2"/>
      <c r="AK863" s="2"/>
      <c r="AL863" s="2"/>
      <c r="AM863" s="2"/>
      <c r="AN863" s="2"/>
      <c r="AO863" s="2"/>
      <c r="AP863" s="2"/>
      <c r="AQ863" s="2"/>
      <c r="AR863" s="2"/>
      <c r="AS863" s="2"/>
      <c r="AT863" s="2"/>
      <c r="AU863" s="2"/>
      <c r="AV863" s="2"/>
      <c r="AW863" s="2"/>
      <c r="AX863" s="2"/>
      <c r="AY863" s="2"/>
      <c r="AZ863" s="2"/>
      <c r="BA863" s="2"/>
    </row>
    <row r="864" spans="3:53" x14ac:dyDescent="0.35">
      <c r="C864" s="1"/>
      <c r="AH864" s="2"/>
      <c r="AI864" s="2"/>
      <c r="AJ864" s="2"/>
      <c r="AK864" s="2"/>
      <c r="AL864" s="2"/>
      <c r="AM864" s="2"/>
      <c r="AN864" s="2"/>
      <c r="AO864" s="2"/>
      <c r="AP864" s="2"/>
      <c r="AQ864" s="2"/>
      <c r="AR864" s="2"/>
      <c r="AS864" s="2"/>
      <c r="AT864" s="2"/>
      <c r="AU864" s="2"/>
      <c r="AV864" s="2"/>
      <c r="AW864" s="2"/>
      <c r="AX864" s="2"/>
      <c r="AY864" s="2"/>
      <c r="AZ864" s="2"/>
      <c r="BA864" s="2"/>
    </row>
    <row r="865" spans="3:53" x14ac:dyDescent="0.35">
      <c r="C865" s="1"/>
      <c r="AH865" s="2"/>
      <c r="AI865" s="2"/>
      <c r="AJ865" s="2"/>
      <c r="AK865" s="2"/>
      <c r="AL865" s="2"/>
      <c r="AM865" s="2"/>
      <c r="AN865" s="2"/>
      <c r="AO865" s="2"/>
      <c r="AP865" s="2"/>
      <c r="AQ865" s="2"/>
      <c r="AR865" s="2"/>
      <c r="AS865" s="2"/>
      <c r="AT865" s="2"/>
      <c r="AU865" s="2"/>
      <c r="AV865" s="2"/>
      <c r="AW865" s="2"/>
      <c r="AX865" s="2"/>
      <c r="AY865" s="2"/>
      <c r="AZ865" s="2"/>
      <c r="BA865" s="2"/>
    </row>
    <row r="866" spans="3:53" x14ac:dyDescent="0.35">
      <c r="C866" s="1"/>
      <c r="AH866" s="2"/>
      <c r="AI866" s="2"/>
      <c r="AJ866" s="2"/>
      <c r="AK866" s="2"/>
      <c r="AL866" s="2"/>
      <c r="AM866" s="2"/>
      <c r="AN866" s="2"/>
      <c r="AO866" s="2"/>
      <c r="AP866" s="2"/>
      <c r="AQ866" s="2"/>
      <c r="AR866" s="2"/>
      <c r="AS866" s="2"/>
      <c r="AT866" s="2"/>
      <c r="AU866" s="2"/>
      <c r="AV866" s="2"/>
      <c r="AW866" s="2"/>
      <c r="AX866" s="2"/>
      <c r="AY866" s="2"/>
      <c r="AZ866" s="2"/>
      <c r="BA866" s="2"/>
    </row>
    <row r="867" spans="3:53" x14ac:dyDescent="0.35">
      <c r="C867" s="1"/>
      <c r="AH867" s="2"/>
      <c r="AI867" s="2"/>
      <c r="AJ867" s="2"/>
      <c r="AK867" s="2"/>
      <c r="AL867" s="2"/>
      <c r="AM867" s="2"/>
      <c r="AN867" s="2"/>
      <c r="AO867" s="2"/>
      <c r="AP867" s="2"/>
      <c r="AQ867" s="2"/>
      <c r="AR867" s="2"/>
      <c r="AS867" s="2"/>
      <c r="AT867" s="2"/>
      <c r="AU867" s="2"/>
      <c r="AV867" s="2"/>
      <c r="AW867" s="2"/>
      <c r="AX867" s="2"/>
      <c r="AY867" s="2"/>
      <c r="AZ867" s="2"/>
      <c r="BA867" s="2"/>
    </row>
    <row r="868" spans="3:53" x14ac:dyDescent="0.35">
      <c r="C868" s="1"/>
      <c r="AH868" s="2"/>
      <c r="AI868" s="2"/>
      <c r="AJ868" s="2"/>
      <c r="AK868" s="2"/>
      <c r="AL868" s="2"/>
      <c r="AM868" s="2"/>
      <c r="AN868" s="2"/>
      <c r="AO868" s="2"/>
      <c r="AP868" s="2"/>
      <c r="AQ868" s="2"/>
      <c r="AR868" s="2"/>
      <c r="AS868" s="2"/>
      <c r="AT868" s="2"/>
      <c r="AU868" s="2"/>
      <c r="AV868" s="2"/>
      <c r="AW868" s="2"/>
      <c r="AX868" s="2"/>
      <c r="AY868" s="2"/>
      <c r="AZ868" s="2"/>
      <c r="BA868" s="2"/>
    </row>
    <row r="869" spans="3:53" x14ac:dyDescent="0.35">
      <c r="C869" s="1"/>
      <c r="AH869" s="2"/>
      <c r="AI869" s="2"/>
      <c r="AJ869" s="2"/>
      <c r="AK869" s="2"/>
      <c r="AL869" s="2"/>
      <c r="AM869" s="2"/>
      <c r="AN869" s="2"/>
      <c r="AO869" s="2"/>
      <c r="AP869" s="2"/>
      <c r="AQ869" s="2"/>
      <c r="AR869" s="2"/>
      <c r="AS869" s="2"/>
      <c r="AT869" s="2"/>
      <c r="AU869" s="2"/>
      <c r="AV869" s="2"/>
      <c r="AW869" s="2"/>
      <c r="AX869" s="2"/>
      <c r="AY869" s="2"/>
      <c r="AZ869" s="2"/>
      <c r="BA869" s="2"/>
    </row>
    <row r="870" spans="3:53" x14ac:dyDescent="0.35">
      <c r="C870" s="1"/>
      <c r="AH870" s="2"/>
      <c r="AI870" s="2"/>
      <c r="AJ870" s="2"/>
      <c r="AK870" s="2"/>
      <c r="AL870" s="2"/>
      <c r="AM870" s="2"/>
      <c r="AN870" s="2"/>
      <c r="AO870" s="2"/>
      <c r="AP870" s="2"/>
      <c r="AQ870" s="2"/>
      <c r="AR870" s="2"/>
      <c r="AS870" s="2"/>
      <c r="AT870" s="2"/>
      <c r="AU870" s="2"/>
      <c r="AV870" s="2"/>
      <c r="AW870" s="2"/>
      <c r="AX870" s="2"/>
      <c r="AY870" s="2"/>
      <c r="AZ870" s="2"/>
      <c r="BA870" s="2"/>
    </row>
    <row r="871" spans="3:53" x14ac:dyDescent="0.35">
      <c r="C871" s="1"/>
      <c r="AH871" s="2"/>
      <c r="AI871" s="2"/>
      <c r="AJ871" s="2"/>
      <c r="AK871" s="2"/>
      <c r="AL871" s="2"/>
      <c r="AM871" s="2"/>
      <c r="AN871" s="2"/>
      <c r="AO871" s="2"/>
      <c r="AP871" s="2"/>
      <c r="AQ871" s="2"/>
      <c r="AR871" s="2"/>
      <c r="AS871" s="2"/>
      <c r="AT871" s="2"/>
      <c r="AU871" s="2"/>
      <c r="AV871" s="2"/>
      <c r="AW871" s="2"/>
      <c r="AX871" s="2"/>
      <c r="AY871" s="2"/>
      <c r="AZ871" s="2"/>
      <c r="BA871" s="2"/>
    </row>
    <row r="872" spans="3:53" x14ac:dyDescent="0.35">
      <c r="C872" s="1"/>
      <c r="AH872" s="2"/>
      <c r="AI872" s="2"/>
      <c r="AJ872" s="2"/>
      <c r="AK872" s="2"/>
      <c r="AL872" s="2"/>
      <c r="AM872" s="2"/>
      <c r="AN872" s="2"/>
      <c r="AO872" s="2"/>
      <c r="AP872" s="2"/>
      <c r="AQ872" s="2"/>
      <c r="AR872" s="2"/>
      <c r="AS872" s="2"/>
      <c r="AT872" s="2"/>
      <c r="AU872" s="2"/>
      <c r="AV872" s="2"/>
      <c r="AW872" s="2"/>
      <c r="AX872" s="2"/>
      <c r="AY872" s="2"/>
      <c r="AZ872" s="2"/>
      <c r="BA872" s="2"/>
    </row>
    <row r="873" spans="3:53" x14ac:dyDescent="0.35">
      <c r="C873" s="1"/>
      <c r="AH873" s="2"/>
      <c r="AI873" s="2"/>
      <c r="AJ873" s="2"/>
      <c r="AK873" s="2"/>
      <c r="AL873" s="2"/>
      <c r="AM873" s="2"/>
      <c r="AN873" s="2"/>
      <c r="AO873" s="2"/>
      <c r="AP873" s="2"/>
      <c r="AQ873" s="2"/>
      <c r="AR873" s="2"/>
      <c r="AS873" s="2"/>
      <c r="AT873" s="2"/>
      <c r="AU873" s="2"/>
      <c r="AV873" s="2"/>
      <c r="AW873" s="2"/>
      <c r="AX873" s="2"/>
      <c r="AY873" s="2"/>
      <c r="AZ873" s="2"/>
      <c r="BA873" s="2"/>
    </row>
    <row r="874" spans="3:53" x14ac:dyDescent="0.35">
      <c r="C874" s="1"/>
      <c r="AH874" s="2"/>
      <c r="AI874" s="2"/>
      <c r="AJ874" s="2"/>
      <c r="AK874" s="2"/>
      <c r="AL874" s="2"/>
      <c r="AM874" s="2"/>
      <c r="AN874" s="2"/>
      <c r="AO874" s="2"/>
      <c r="AP874" s="2"/>
      <c r="AQ874" s="2"/>
      <c r="AR874" s="2"/>
      <c r="AS874" s="2"/>
      <c r="AT874" s="2"/>
      <c r="AU874" s="2"/>
      <c r="AV874" s="2"/>
      <c r="AW874" s="2"/>
      <c r="AX874" s="2"/>
      <c r="AY874" s="2"/>
      <c r="AZ874" s="2"/>
      <c r="BA874" s="2"/>
    </row>
    <row r="875" spans="3:53" x14ac:dyDescent="0.35">
      <c r="C875" s="1"/>
      <c r="AH875" s="2"/>
      <c r="AI875" s="2"/>
      <c r="AJ875" s="2"/>
      <c r="AK875" s="2"/>
      <c r="AL875" s="2"/>
      <c r="AM875" s="2"/>
      <c r="AN875" s="2"/>
      <c r="AO875" s="2"/>
      <c r="AP875" s="2"/>
      <c r="AQ875" s="2"/>
      <c r="AR875" s="2"/>
      <c r="AS875" s="2"/>
      <c r="AT875" s="2"/>
      <c r="AU875" s="2"/>
      <c r="AV875" s="2"/>
      <c r="AW875" s="2"/>
      <c r="AX875" s="2"/>
      <c r="AY875" s="2"/>
      <c r="AZ875" s="2"/>
      <c r="BA875" s="2"/>
    </row>
    <row r="876" spans="3:53" x14ac:dyDescent="0.35">
      <c r="C876" s="1"/>
      <c r="AH876" s="2"/>
      <c r="AI876" s="2"/>
      <c r="AJ876" s="2"/>
      <c r="AK876" s="2"/>
      <c r="AL876" s="2"/>
      <c r="AM876" s="2"/>
      <c r="AN876" s="2"/>
      <c r="AO876" s="2"/>
      <c r="AP876" s="2"/>
      <c r="AQ876" s="2"/>
      <c r="AR876" s="2"/>
      <c r="AS876" s="2"/>
      <c r="AT876" s="2"/>
      <c r="AU876" s="2"/>
      <c r="AV876" s="2"/>
      <c r="AW876" s="2"/>
      <c r="AX876" s="2"/>
      <c r="AY876" s="2"/>
      <c r="AZ876" s="2"/>
      <c r="BA876" s="2"/>
    </row>
    <row r="877" spans="3:53" x14ac:dyDescent="0.35">
      <c r="C877" s="1"/>
      <c r="AH877" s="2"/>
      <c r="AI877" s="2"/>
      <c r="AJ877" s="2"/>
      <c r="AK877" s="2"/>
      <c r="AL877" s="2"/>
      <c r="AM877" s="2"/>
      <c r="AN877" s="2"/>
      <c r="AO877" s="2"/>
      <c r="AP877" s="2"/>
      <c r="AQ877" s="2"/>
      <c r="AR877" s="2"/>
      <c r="AS877" s="2"/>
      <c r="AT877" s="2"/>
      <c r="AU877" s="2"/>
      <c r="AV877" s="2"/>
      <c r="AW877" s="2"/>
      <c r="AX877" s="2"/>
      <c r="AY877" s="2"/>
      <c r="AZ877" s="2"/>
      <c r="BA877" s="2"/>
    </row>
    <row r="878" spans="3:53" x14ac:dyDescent="0.35">
      <c r="C878" s="1"/>
      <c r="AH878" s="2"/>
      <c r="AI878" s="2"/>
      <c r="AJ878" s="2"/>
      <c r="AK878" s="2"/>
      <c r="AL878" s="2"/>
      <c r="AM878" s="2"/>
      <c r="AN878" s="2"/>
      <c r="AO878" s="2"/>
      <c r="AP878" s="2"/>
      <c r="AQ878" s="2"/>
      <c r="AR878" s="2"/>
      <c r="AS878" s="2"/>
      <c r="AT878" s="2"/>
      <c r="AU878" s="2"/>
      <c r="AV878" s="2"/>
      <c r="AW878" s="2"/>
      <c r="AX878" s="2"/>
      <c r="AY878" s="2"/>
      <c r="AZ878" s="2"/>
      <c r="BA878" s="2"/>
    </row>
    <row r="879" spans="3:53" x14ac:dyDescent="0.35">
      <c r="C879" s="1"/>
      <c r="AH879" s="2"/>
      <c r="AI879" s="2"/>
      <c r="AJ879" s="2"/>
      <c r="AK879" s="2"/>
      <c r="AL879" s="2"/>
      <c r="AM879" s="2"/>
      <c r="AN879" s="2"/>
      <c r="AO879" s="2"/>
      <c r="AP879" s="2"/>
      <c r="AQ879" s="2"/>
      <c r="AR879" s="2"/>
      <c r="AS879" s="2"/>
      <c r="AT879" s="2"/>
      <c r="AU879" s="2"/>
      <c r="AV879" s="2"/>
      <c r="AW879" s="2"/>
      <c r="AX879" s="2"/>
      <c r="AY879" s="2"/>
      <c r="AZ879" s="2"/>
      <c r="BA879" s="2"/>
    </row>
    <row r="880" spans="3:53" x14ac:dyDescent="0.35">
      <c r="C880" s="1"/>
      <c r="AH880" s="2"/>
      <c r="AI880" s="2"/>
      <c r="AJ880" s="2"/>
      <c r="AK880" s="2"/>
      <c r="AL880" s="2"/>
      <c r="AM880" s="2"/>
      <c r="AN880" s="2"/>
      <c r="AO880" s="2"/>
      <c r="AP880" s="2"/>
      <c r="AQ880" s="2"/>
      <c r="AR880" s="2"/>
      <c r="AS880" s="2"/>
      <c r="AT880" s="2"/>
      <c r="AU880" s="2"/>
      <c r="AV880" s="2"/>
      <c r="AW880" s="2"/>
      <c r="AX880" s="2"/>
      <c r="AY880" s="2"/>
      <c r="AZ880" s="2"/>
      <c r="BA880" s="2"/>
    </row>
    <row r="881" spans="3:53" x14ac:dyDescent="0.35">
      <c r="C881" s="1"/>
      <c r="AH881" s="2"/>
      <c r="AI881" s="2"/>
      <c r="AJ881" s="2"/>
      <c r="AK881" s="2"/>
      <c r="AL881" s="2"/>
      <c r="AM881" s="2"/>
      <c r="AN881" s="2"/>
      <c r="AO881" s="2"/>
      <c r="AP881" s="2"/>
      <c r="AQ881" s="2"/>
      <c r="AR881" s="2"/>
      <c r="AS881" s="2"/>
      <c r="AT881" s="2"/>
      <c r="AU881" s="2"/>
      <c r="AV881" s="2"/>
      <c r="AW881" s="2"/>
      <c r="AX881" s="2"/>
      <c r="AY881" s="2"/>
      <c r="AZ881" s="2"/>
      <c r="BA881" s="2"/>
    </row>
    <row r="882" spans="3:53" x14ac:dyDescent="0.35">
      <c r="C882" s="1"/>
      <c r="AH882" s="2"/>
      <c r="AI882" s="2"/>
      <c r="AJ882" s="2"/>
      <c r="AK882" s="2"/>
      <c r="AL882" s="2"/>
      <c r="AM882" s="2"/>
      <c r="AN882" s="2"/>
      <c r="AO882" s="2"/>
      <c r="AP882" s="2"/>
      <c r="AQ882" s="2"/>
      <c r="AR882" s="2"/>
      <c r="AS882" s="2"/>
      <c r="AT882" s="2"/>
      <c r="AU882" s="2"/>
      <c r="AV882" s="2"/>
      <c r="AW882" s="2"/>
      <c r="AX882" s="2"/>
      <c r="AY882" s="2"/>
      <c r="AZ882" s="2"/>
      <c r="BA882" s="2"/>
    </row>
    <row r="883" spans="3:53" x14ac:dyDescent="0.35">
      <c r="C883" s="1"/>
      <c r="AH883" s="2"/>
      <c r="AI883" s="2"/>
      <c r="AJ883" s="2"/>
      <c r="AK883" s="2"/>
      <c r="AL883" s="2"/>
      <c r="AM883" s="2"/>
      <c r="AN883" s="2"/>
      <c r="AO883" s="2"/>
      <c r="AP883" s="2"/>
      <c r="AQ883" s="2"/>
      <c r="AR883" s="2"/>
      <c r="AS883" s="2"/>
      <c r="AT883" s="2"/>
      <c r="AU883" s="2"/>
      <c r="AV883" s="2"/>
      <c r="AW883" s="2"/>
      <c r="AX883" s="2"/>
      <c r="AY883" s="2"/>
      <c r="AZ883" s="2"/>
      <c r="BA883" s="2"/>
    </row>
    <row r="884" spans="3:53" x14ac:dyDescent="0.35">
      <c r="C884" s="1"/>
      <c r="AH884" s="2"/>
      <c r="AI884" s="2"/>
      <c r="AJ884" s="2"/>
      <c r="AK884" s="2"/>
      <c r="AL884" s="2"/>
      <c r="AM884" s="2"/>
      <c r="AN884" s="2"/>
      <c r="AO884" s="2"/>
      <c r="AP884" s="2"/>
      <c r="AQ884" s="2"/>
      <c r="AR884" s="2"/>
      <c r="AS884" s="2"/>
      <c r="AT884" s="2"/>
      <c r="AU884" s="2"/>
      <c r="AV884" s="2"/>
      <c r="AW884" s="2"/>
      <c r="AX884" s="2"/>
      <c r="AY884" s="2"/>
      <c r="AZ884" s="2"/>
      <c r="BA884" s="2"/>
    </row>
    <row r="885" spans="3:53" x14ac:dyDescent="0.35">
      <c r="C885" s="1"/>
      <c r="AH885" s="2"/>
      <c r="AI885" s="2"/>
      <c r="AJ885" s="2"/>
      <c r="AK885" s="2"/>
      <c r="AL885" s="2"/>
      <c r="AM885" s="2"/>
      <c r="AN885" s="2"/>
      <c r="AO885" s="2"/>
      <c r="AP885" s="2"/>
      <c r="AQ885" s="2"/>
      <c r="AR885" s="2"/>
      <c r="AS885" s="2"/>
      <c r="AT885" s="2"/>
      <c r="AU885" s="2"/>
      <c r="AV885" s="2"/>
      <c r="AW885" s="2"/>
      <c r="AX885" s="2"/>
      <c r="AY885" s="2"/>
      <c r="AZ885" s="2"/>
      <c r="BA885" s="2"/>
    </row>
    <row r="886" spans="3:53" x14ac:dyDescent="0.35">
      <c r="C886" s="1"/>
      <c r="AH886" s="2"/>
      <c r="AI886" s="2"/>
      <c r="AJ886" s="2"/>
      <c r="AK886" s="2"/>
      <c r="AL886" s="2"/>
      <c r="AM886" s="2"/>
      <c r="AN886" s="2"/>
      <c r="AO886" s="2"/>
      <c r="AP886" s="2"/>
      <c r="AQ886" s="2"/>
      <c r="AR886" s="2"/>
      <c r="AS886" s="2"/>
      <c r="AT886" s="2"/>
      <c r="AU886" s="2"/>
      <c r="AV886" s="2"/>
      <c r="AW886" s="2"/>
      <c r="AX886" s="2"/>
      <c r="AY886" s="2"/>
      <c r="AZ886" s="2"/>
      <c r="BA886" s="2"/>
    </row>
    <row r="887" spans="3:53" x14ac:dyDescent="0.35">
      <c r="C887" s="1"/>
      <c r="AH887" s="2"/>
      <c r="AI887" s="2"/>
      <c r="AJ887" s="2"/>
      <c r="AK887" s="2"/>
      <c r="AL887" s="2"/>
      <c r="AM887" s="2"/>
      <c r="AN887" s="2"/>
      <c r="AO887" s="2"/>
      <c r="AP887" s="2"/>
      <c r="AQ887" s="2"/>
      <c r="AR887" s="2"/>
      <c r="AS887" s="2"/>
      <c r="AT887" s="2"/>
      <c r="AU887" s="2"/>
      <c r="AV887" s="2"/>
      <c r="AW887" s="2"/>
      <c r="AX887" s="2"/>
      <c r="AY887" s="2"/>
      <c r="AZ887" s="2"/>
      <c r="BA887" s="2"/>
    </row>
    <row r="888" spans="3:53" x14ac:dyDescent="0.35">
      <c r="C888" s="1"/>
      <c r="AH888" s="2"/>
      <c r="AI888" s="2"/>
      <c r="AJ888" s="2"/>
      <c r="AK888" s="2"/>
      <c r="AL888" s="2"/>
      <c r="AM888" s="2"/>
      <c r="AN888" s="2"/>
      <c r="AO888" s="2"/>
      <c r="AP888" s="2"/>
      <c r="AQ888" s="2"/>
      <c r="AR888" s="2"/>
      <c r="AS888" s="2"/>
      <c r="AT888" s="2"/>
      <c r="AU888" s="2"/>
      <c r="AV888" s="2"/>
      <c r="AW888" s="2"/>
      <c r="AX888" s="2"/>
      <c r="AY888" s="2"/>
      <c r="AZ888" s="2"/>
      <c r="BA888" s="2"/>
    </row>
    <row r="889" spans="3:53" x14ac:dyDescent="0.35">
      <c r="C889" s="1"/>
      <c r="AH889" s="2"/>
      <c r="AI889" s="2"/>
      <c r="AJ889" s="2"/>
      <c r="AK889" s="2"/>
      <c r="AL889" s="2"/>
      <c r="AM889" s="2"/>
      <c r="AN889" s="2"/>
      <c r="AO889" s="2"/>
      <c r="AP889" s="2"/>
      <c r="AQ889" s="2"/>
      <c r="AR889" s="2"/>
      <c r="AS889" s="2"/>
      <c r="AT889" s="2"/>
      <c r="AU889" s="2"/>
      <c r="AV889" s="2"/>
      <c r="AW889" s="2"/>
      <c r="AX889" s="2"/>
      <c r="AY889" s="2"/>
      <c r="AZ889" s="2"/>
      <c r="BA889" s="2"/>
    </row>
    <row r="890" spans="3:53" x14ac:dyDescent="0.35">
      <c r="C890" s="1"/>
      <c r="AH890" s="2"/>
      <c r="AI890" s="2"/>
      <c r="AJ890" s="2"/>
      <c r="AK890" s="2"/>
      <c r="AL890" s="2"/>
      <c r="AM890" s="2"/>
      <c r="AN890" s="2"/>
      <c r="AO890" s="2"/>
      <c r="AP890" s="2"/>
      <c r="AQ890" s="2"/>
      <c r="AR890" s="2"/>
      <c r="AS890" s="2"/>
      <c r="AT890" s="2"/>
      <c r="AU890" s="2"/>
      <c r="AV890" s="2"/>
      <c r="AW890" s="2"/>
      <c r="AX890" s="2"/>
      <c r="AY890" s="2"/>
      <c r="AZ890" s="2"/>
      <c r="BA890" s="2"/>
    </row>
    <row r="891" spans="3:53" x14ac:dyDescent="0.35">
      <c r="C891" s="1"/>
      <c r="AH891" s="2"/>
      <c r="AI891" s="2"/>
      <c r="AJ891" s="2"/>
      <c r="AK891" s="2"/>
      <c r="AL891" s="2"/>
      <c r="AM891" s="2"/>
      <c r="AN891" s="2"/>
      <c r="AO891" s="2"/>
      <c r="AP891" s="2"/>
      <c r="AQ891" s="2"/>
      <c r="AR891" s="2"/>
      <c r="AS891" s="2"/>
      <c r="AT891" s="2"/>
      <c r="AU891" s="2"/>
      <c r="AV891" s="2"/>
      <c r="AW891" s="2"/>
      <c r="AX891" s="2"/>
      <c r="AY891" s="2"/>
      <c r="AZ891" s="2"/>
      <c r="BA891" s="2"/>
    </row>
    <row r="892" spans="3:53" x14ac:dyDescent="0.35">
      <c r="C892" s="1"/>
      <c r="AH892" s="2"/>
      <c r="AI892" s="2"/>
      <c r="AJ892" s="2"/>
      <c r="AK892" s="2"/>
      <c r="AL892" s="2"/>
      <c r="AM892" s="2"/>
      <c r="AN892" s="2"/>
      <c r="AO892" s="2"/>
      <c r="AP892" s="2"/>
      <c r="AQ892" s="2"/>
      <c r="AR892" s="2"/>
      <c r="AS892" s="2"/>
      <c r="AT892" s="2"/>
      <c r="AU892" s="2"/>
      <c r="AV892" s="2"/>
      <c r="AW892" s="2"/>
      <c r="AX892" s="2"/>
      <c r="AY892" s="2"/>
      <c r="AZ892" s="2"/>
      <c r="BA892" s="2"/>
    </row>
    <row r="893" spans="3:53" x14ac:dyDescent="0.35">
      <c r="C893" s="1"/>
      <c r="AH893" s="2"/>
      <c r="AI893" s="2"/>
      <c r="AJ893" s="2"/>
      <c r="AK893" s="2"/>
      <c r="AL893" s="2"/>
      <c r="AM893" s="2"/>
      <c r="AN893" s="2"/>
      <c r="AO893" s="2"/>
      <c r="AP893" s="2"/>
      <c r="AQ893" s="2"/>
      <c r="AR893" s="2"/>
      <c r="AS893" s="2"/>
      <c r="AT893" s="2"/>
      <c r="AU893" s="2"/>
      <c r="AV893" s="2"/>
      <c r="AW893" s="2"/>
      <c r="AX893" s="2"/>
      <c r="AY893" s="2"/>
      <c r="AZ893" s="2"/>
      <c r="BA893" s="2"/>
    </row>
    <row r="894" spans="3:53" x14ac:dyDescent="0.35">
      <c r="C894" s="1"/>
      <c r="AH894" s="2"/>
      <c r="AI894" s="2"/>
      <c r="AJ894" s="2"/>
      <c r="AK894" s="2"/>
      <c r="AL894" s="2"/>
      <c r="AM894" s="2"/>
      <c r="AN894" s="2"/>
      <c r="AO894" s="2"/>
      <c r="AP894" s="2"/>
      <c r="AQ894" s="2"/>
      <c r="AR894" s="2"/>
      <c r="AS894" s="2"/>
      <c r="AT894" s="2"/>
      <c r="AU894" s="2"/>
      <c r="AV894" s="2"/>
      <c r="AW894" s="2"/>
      <c r="AX894" s="2"/>
      <c r="AY894" s="2"/>
      <c r="AZ894" s="2"/>
      <c r="BA894" s="2"/>
    </row>
    <row r="895" spans="3:53" x14ac:dyDescent="0.35">
      <c r="C895" s="1"/>
      <c r="AH895" s="2"/>
      <c r="AI895" s="2"/>
      <c r="AJ895" s="2"/>
      <c r="AK895" s="2"/>
      <c r="AL895" s="2"/>
      <c r="AM895" s="2"/>
      <c r="AN895" s="2"/>
      <c r="AO895" s="2"/>
      <c r="AP895" s="2"/>
      <c r="AQ895" s="2"/>
      <c r="AR895" s="2"/>
      <c r="AS895" s="2"/>
      <c r="AT895" s="2"/>
      <c r="AU895" s="2"/>
      <c r="AV895" s="2"/>
      <c r="AW895" s="2"/>
      <c r="AX895" s="2"/>
      <c r="AY895" s="2"/>
      <c r="AZ895" s="2"/>
      <c r="BA895" s="2"/>
    </row>
    <row r="896" spans="3:53" x14ac:dyDescent="0.35">
      <c r="C896" s="1"/>
      <c r="AH896" s="2"/>
      <c r="AI896" s="2"/>
      <c r="AJ896" s="2"/>
      <c r="AK896" s="2"/>
      <c r="AL896" s="2"/>
      <c r="AM896" s="2"/>
      <c r="AN896" s="2"/>
      <c r="AO896" s="2"/>
      <c r="AP896" s="2"/>
      <c r="AQ896" s="2"/>
      <c r="AR896" s="2"/>
      <c r="AS896" s="2"/>
      <c r="AT896" s="2"/>
      <c r="AU896" s="2"/>
      <c r="AV896" s="2"/>
      <c r="AW896" s="2"/>
      <c r="AX896" s="2"/>
      <c r="AY896" s="2"/>
      <c r="AZ896" s="2"/>
      <c r="BA896" s="2"/>
    </row>
    <row r="897" spans="3:53" x14ac:dyDescent="0.35">
      <c r="C897" s="1"/>
      <c r="AH897" s="2"/>
      <c r="AI897" s="2"/>
      <c r="AJ897" s="2"/>
      <c r="AK897" s="2"/>
      <c r="AL897" s="2"/>
      <c r="AM897" s="2"/>
      <c r="AN897" s="2"/>
      <c r="AO897" s="2"/>
      <c r="AP897" s="2"/>
      <c r="AQ897" s="2"/>
      <c r="AR897" s="2"/>
      <c r="AS897" s="2"/>
      <c r="AT897" s="2"/>
      <c r="AU897" s="2"/>
      <c r="AV897" s="2"/>
      <c r="AW897" s="2"/>
      <c r="AX897" s="2"/>
      <c r="AY897" s="2"/>
      <c r="AZ897" s="2"/>
      <c r="BA897" s="2"/>
    </row>
    <row r="898" spans="3:53" x14ac:dyDescent="0.35">
      <c r="C898" s="1"/>
      <c r="AH898" s="2"/>
      <c r="AI898" s="2"/>
      <c r="AJ898" s="2"/>
      <c r="AK898" s="2"/>
      <c r="AL898" s="2"/>
      <c r="AM898" s="2"/>
      <c r="AN898" s="2"/>
      <c r="AO898" s="2"/>
      <c r="AP898" s="2"/>
      <c r="AQ898" s="2"/>
      <c r="AR898" s="2"/>
      <c r="AS898" s="2"/>
      <c r="AT898" s="2"/>
      <c r="AU898" s="2"/>
      <c r="AV898" s="2"/>
      <c r="AW898" s="2"/>
      <c r="AX898" s="2"/>
      <c r="AY898" s="2"/>
      <c r="AZ898" s="2"/>
      <c r="BA898" s="2"/>
    </row>
    <row r="899" spans="3:53" x14ac:dyDescent="0.35">
      <c r="C899" s="1"/>
      <c r="AH899" s="2"/>
      <c r="AI899" s="2"/>
      <c r="AJ899" s="2"/>
      <c r="AK899" s="2"/>
      <c r="AL899" s="2"/>
      <c r="AM899" s="2"/>
      <c r="AN899" s="2"/>
      <c r="AO899" s="2"/>
      <c r="AP899" s="2"/>
      <c r="AQ899" s="2"/>
      <c r="AR899" s="2"/>
      <c r="AS899" s="2"/>
      <c r="AT899" s="2"/>
      <c r="AU899" s="2"/>
      <c r="AV899" s="2"/>
      <c r="AW899" s="2"/>
      <c r="AX899" s="2"/>
      <c r="AY899" s="2"/>
      <c r="AZ899" s="2"/>
      <c r="BA899" s="2"/>
    </row>
    <row r="900" spans="3:53" x14ac:dyDescent="0.35">
      <c r="C900" s="1"/>
      <c r="AH900" s="2"/>
      <c r="AI900" s="2"/>
      <c r="AJ900" s="2"/>
      <c r="AK900" s="2"/>
      <c r="AL900" s="2"/>
      <c r="AM900" s="2"/>
      <c r="AN900" s="2"/>
      <c r="AO900" s="2"/>
      <c r="AP900" s="2"/>
      <c r="AQ900" s="2"/>
      <c r="AR900" s="2"/>
      <c r="AS900" s="2"/>
      <c r="AT900" s="2"/>
      <c r="AU900" s="2"/>
      <c r="AV900" s="2"/>
      <c r="AW900" s="2"/>
      <c r="AX900" s="2"/>
      <c r="AY900" s="2"/>
      <c r="AZ900" s="2"/>
      <c r="BA900" s="2"/>
    </row>
    <row r="901" spans="3:53" x14ac:dyDescent="0.35">
      <c r="C901" s="1"/>
      <c r="AH901" s="2"/>
      <c r="AI901" s="2"/>
      <c r="AJ901" s="2"/>
      <c r="AK901" s="2"/>
      <c r="AL901" s="2"/>
      <c r="AM901" s="2"/>
      <c r="AN901" s="2"/>
      <c r="AO901" s="2"/>
      <c r="AP901" s="2"/>
      <c r="AQ901" s="2"/>
      <c r="AR901" s="2"/>
      <c r="AS901" s="2"/>
      <c r="AT901" s="2"/>
      <c r="AU901" s="2"/>
      <c r="AV901" s="2"/>
      <c r="AW901" s="2"/>
      <c r="AX901" s="2"/>
      <c r="AY901" s="2"/>
      <c r="AZ901" s="2"/>
      <c r="BA901" s="2"/>
    </row>
    <row r="902" spans="3:53" x14ac:dyDescent="0.35">
      <c r="C902" s="1"/>
      <c r="AH902" s="2"/>
      <c r="AI902" s="2"/>
      <c r="AJ902" s="2"/>
      <c r="AK902" s="2"/>
      <c r="AL902" s="2"/>
      <c r="AM902" s="2"/>
      <c r="AN902" s="2"/>
      <c r="AO902" s="2"/>
      <c r="AP902" s="2"/>
      <c r="AQ902" s="2"/>
      <c r="AR902" s="2"/>
      <c r="AS902" s="2"/>
      <c r="AT902" s="2"/>
      <c r="AU902" s="2"/>
      <c r="AV902" s="2"/>
      <c r="AW902" s="2"/>
      <c r="AX902" s="2"/>
      <c r="AY902" s="2"/>
      <c r="AZ902" s="2"/>
      <c r="BA902" s="2"/>
    </row>
    <row r="903" spans="3:53" x14ac:dyDescent="0.35">
      <c r="C903" s="1"/>
      <c r="AH903" s="2"/>
      <c r="AI903" s="2"/>
      <c r="AJ903" s="2"/>
      <c r="AK903" s="2"/>
      <c r="AL903" s="2"/>
      <c r="AM903" s="2"/>
      <c r="AN903" s="2"/>
      <c r="AO903" s="2"/>
      <c r="AP903" s="2"/>
      <c r="AQ903" s="2"/>
      <c r="AR903" s="2"/>
      <c r="AS903" s="2"/>
      <c r="AT903" s="2"/>
      <c r="AU903" s="2"/>
      <c r="AV903" s="2"/>
      <c r="AW903" s="2"/>
      <c r="AX903" s="2"/>
      <c r="AY903" s="2"/>
      <c r="AZ903" s="2"/>
      <c r="BA903" s="2"/>
    </row>
    <row r="904" spans="3:53" x14ac:dyDescent="0.35">
      <c r="C904" s="1"/>
      <c r="AH904" s="2"/>
      <c r="AI904" s="2"/>
      <c r="AJ904" s="2"/>
      <c r="AK904" s="2"/>
      <c r="AL904" s="2"/>
      <c r="AM904" s="2"/>
      <c r="AN904" s="2"/>
      <c r="AO904" s="2"/>
      <c r="AP904" s="2"/>
      <c r="AQ904" s="2"/>
      <c r="AR904" s="2"/>
      <c r="AS904" s="2"/>
      <c r="AT904" s="2"/>
      <c r="AU904" s="2"/>
      <c r="AV904" s="2"/>
      <c r="AW904" s="2"/>
      <c r="AX904" s="2"/>
      <c r="AY904" s="2"/>
      <c r="AZ904" s="2"/>
      <c r="BA904" s="2"/>
    </row>
    <row r="905" spans="3:53" x14ac:dyDescent="0.35">
      <c r="C905" s="1"/>
      <c r="AH905" s="2"/>
      <c r="AI905" s="2"/>
      <c r="AJ905" s="2"/>
      <c r="AK905" s="2"/>
      <c r="AL905" s="2"/>
      <c r="AM905" s="2"/>
      <c r="AN905" s="2"/>
      <c r="AO905" s="2"/>
      <c r="AP905" s="2"/>
      <c r="AQ905" s="2"/>
      <c r="AR905" s="2"/>
      <c r="AS905" s="2"/>
      <c r="AT905" s="2"/>
      <c r="AU905" s="2"/>
      <c r="AV905" s="2"/>
      <c r="AW905" s="2"/>
      <c r="AX905" s="2"/>
      <c r="AY905" s="2"/>
      <c r="AZ905" s="2"/>
      <c r="BA905" s="2"/>
    </row>
    <row r="906" spans="3:53" x14ac:dyDescent="0.35">
      <c r="C906" s="1"/>
      <c r="AH906" s="2"/>
      <c r="AI906" s="2"/>
      <c r="AJ906" s="2"/>
      <c r="AK906" s="2"/>
      <c r="AL906" s="2"/>
      <c r="AM906" s="2"/>
      <c r="AN906" s="2"/>
      <c r="AO906" s="2"/>
      <c r="AP906" s="2"/>
      <c r="AQ906" s="2"/>
      <c r="AR906" s="2"/>
      <c r="AS906" s="2"/>
      <c r="AT906" s="2"/>
      <c r="AU906" s="2"/>
      <c r="AV906" s="2"/>
      <c r="AW906" s="2"/>
      <c r="AX906" s="2"/>
      <c r="AY906" s="2"/>
      <c r="AZ906" s="2"/>
      <c r="BA906" s="2"/>
    </row>
    <row r="907" spans="3:53" x14ac:dyDescent="0.35">
      <c r="C907" s="1"/>
      <c r="AH907" s="2"/>
      <c r="AI907" s="2"/>
      <c r="AJ907" s="2"/>
      <c r="AK907" s="2"/>
      <c r="AL907" s="2"/>
      <c r="AM907" s="2"/>
      <c r="AN907" s="2"/>
      <c r="AO907" s="2"/>
      <c r="AP907" s="2"/>
      <c r="AQ907" s="2"/>
      <c r="AR907" s="2"/>
      <c r="AS907" s="2"/>
      <c r="AT907" s="2"/>
      <c r="AU907" s="2"/>
      <c r="AV907" s="2"/>
      <c r="AW907" s="2"/>
      <c r="AX907" s="2"/>
      <c r="AY907" s="2"/>
      <c r="AZ907" s="2"/>
      <c r="BA907" s="2"/>
    </row>
    <row r="908" spans="3:53" x14ac:dyDescent="0.35">
      <c r="C908" s="1"/>
      <c r="AH908" s="2"/>
      <c r="AI908" s="2"/>
      <c r="AJ908" s="2"/>
      <c r="AK908" s="2"/>
      <c r="AL908" s="2"/>
      <c r="AM908" s="2"/>
      <c r="AN908" s="2"/>
      <c r="AO908" s="2"/>
      <c r="AP908" s="2"/>
      <c r="AQ908" s="2"/>
      <c r="AR908" s="2"/>
      <c r="AS908" s="2"/>
      <c r="AT908" s="2"/>
      <c r="AU908" s="2"/>
      <c r="AV908" s="2"/>
      <c r="AW908" s="2"/>
      <c r="AX908" s="2"/>
      <c r="AY908" s="2"/>
      <c r="AZ908" s="2"/>
      <c r="BA908" s="2"/>
    </row>
    <row r="909" spans="3:53" x14ac:dyDescent="0.35">
      <c r="C909" s="1"/>
      <c r="AH909" s="2"/>
      <c r="AI909" s="2"/>
      <c r="AJ909" s="2"/>
      <c r="AK909" s="2"/>
      <c r="AL909" s="2"/>
      <c r="AM909" s="2"/>
      <c r="AN909" s="2"/>
      <c r="AO909" s="2"/>
      <c r="AP909" s="2"/>
      <c r="AQ909" s="2"/>
      <c r="AR909" s="2"/>
      <c r="AS909" s="2"/>
      <c r="AT909" s="2"/>
      <c r="AU909" s="2"/>
      <c r="AV909" s="2"/>
      <c r="AW909" s="2"/>
      <c r="AX909" s="2"/>
      <c r="AY909" s="2"/>
      <c r="AZ909" s="2"/>
      <c r="BA909" s="2"/>
    </row>
    <row r="910" spans="3:53" x14ac:dyDescent="0.35">
      <c r="C910" s="1"/>
      <c r="AH910" s="2"/>
      <c r="AI910" s="2"/>
      <c r="AJ910" s="2"/>
      <c r="AK910" s="2"/>
      <c r="AL910" s="2"/>
      <c r="AM910" s="2"/>
      <c r="AN910" s="2"/>
      <c r="AO910" s="2"/>
      <c r="AP910" s="2"/>
      <c r="AQ910" s="2"/>
      <c r="AR910" s="2"/>
      <c r="AS910" s="2"/>
      <c r="AT910" s="2"/>
      <c r="AU910" s="2"/>
      <c r="AV910" s="2"/>
      <c r="AW910" s="2"/>
      <c r="AX910" s="2"/>
      <c r="AY910" s="2"/>
      <c r="AZ910" s="2"/>
      <c r="BA910" s="2"/>
    </row>
    <row r="911" spans="3:53" x14ac:dyDescent="0.35">
      <c r="C911" s="1"/>
      <c r="AH911" s="2"/>
      <c r="AI911" s="2"/>
      <c r="AJ911" s="2"/>
      <c r="AK911" s="2"/>
      <c r="AL911" s="2"/>
      <c r="AM911" s="2"/>
      <c r="AN911" s="2"/>
      <c r="AO911" s="2"/>
      <c r="AP911" s="2"/>
      <c r="AQ911" s="2"/>
      <c r="AR911" s="2"/>
      <c r="AS911" s="2"/>
      <c r="AT911" s="2"/>
      <c r="AU911" s="2"/>
      <c r="AV911" s="2"/>
      <c r="AW911" s="2"/>
      <c r="AX911" s="2"/>
      <c r="AY911" s="2"/>
      <c r="AZ911" s="2"/>
      <c r="BA911" s="2"/>
    </row>
    <row r="912" spans="3:53" x14ac:dyDescent="0.35">
      <c r="C912" s="1"/>
      <c r="AH912" s="2"/>
      <c r="AI912" s="2"/>
      <c r="AJ912" s="2"/>
      <c r="AK912" s="2"/>
      <c r="AL912" s="2"/>
      <c r="AM912" s="2"/>
      <c r="AN912" s="2"/>
      <c r="AO912" s="2"/>
      <c r="AP912" s="2"/>
      <c r="AQ912" s="2"/>
      <c r="AR912" s="2"/>
      <c r="AS912" s="2"/>
      <c r="AT912" s="2"/>
      <c r="AU912" s="2"/>
      <c r="AV912" s="2"/>
      <c r="AW912" s="2"/>
      <c r="AX912" s="2"/>
      <c r="AY912" s="2"/>
      <c r="AZ912" s="2"/>
      <c r="BA912" s="2"/>
    </row>
    <row r="913" spans="3:53" x14ac:dyDescent="0.35">
      <c r="C913" s="1"/>
      <c r="AH913" s="2"/>
      <c r="AI913" s="2"/>
      <c r="AJ913" s="2"/>
      <c r="AK913" s="2"/>
      <c r="AL913" s="2"/>
      <c r="AM913" s="2"/>
      <c r="AN913" s="2"/>
      <c r="AO913" s="2"/>
      <c r="AP913" s="2"/>
      <c r="AQ913" s="2"/>
      <c r="AR913" s="2"/>
      <c r="AS913" s="2"/>
      <c r="AT913" s="2"/>
      <c r="AU913" s="2"/>
      <c r="AV913" s="2"/>
      <c r="AW913" s="2"/>
      <c r="AX913" s="2"/>
      <c r="AY913" s="2"/>
      <c r="AZ913" s="2"/>
      <c r="BA913" s="2"/>
    </row>
    <row r="914" spans="3:53" x14ac:dyDescent="0.35">
      <c r="C914" s="1"/>
      <c r="AH914" s="2"/>
      <c r="AI914" s="2"/>
      <c r="AJ914" s="2"/>
      <c r="AK914" s="2"/>
      <c r="AL914" s="2"/>
      <c r="AM914" s="2"/>
      <c r="AN914" s="2"/>
      <c r="AO914" s="2"/>
      <c r="AP914" s="2"/>
      <c r="AQ914" s="2"/>
      <c r="AR914" s="2"/>
      <c r="AS914" s="2"/>
      <c r="AT914" s="2"/>
      <c r="AU914" s="2"/>
      <c r="AV914" s="2"/>
      <c r="AW914" s="2"/>
      <c r="AX914" s="2"/>
      <c r="AY914" s="2"/>
      <c r="AZ914" s="2"/>
      <c r="BA914" s="2"/>
    </row>
    <row r="915" spans="3:53" x14ac:dyDescent="0.35">
      <c r="C915" s="1"/>
      <c r="AH915" s="2"/>
      <c r="AI915" s="2"/>
      <c r="AJ915" s="2"/>
      <c r="AK915" s="2"/>
      <c r="AL915" s="2"/>
      <c r="AM915" s="2"/>
      <c r="AN915" s="2"/>
      <c r="AO915" s="2"/>
      <c r="AP915" s="2"/>
      <c r="AQ915" s="2"/>
      <c r="AR915" s="2"/>
      <c r="AS915" s="2"/>
      <c r="AT915" s="2"/>
      <c r="AU915" s="2"/>
      <c r="AV915" s="2"/>
      <c r="AW915" s="2"/>
      <c r="AX915" s="2"/>
      <c r="AY915" s="2"/>
      <c r="AZ915" s="2"/>
      <c r="BA915" s="2"/>
    </row>
    <row r="916" spans="3:53" x14ac:dyDescent="0.35">
      <c r="C916" s="1"/>
      <c r="AH916" s="2"/>
      <c r="AI916" s="2"/>
      <c r="AJ916" s="2"/>
      <c r="AK916" s="2"/>
      <c r="AL916" s="2"/>
      <c r="AM916" s="2"/>
      <c r="AN916" s="2"/>
      <c r="AO916" s="2"/>
      <c r="AP916" s="2"/>
      <c r="AQ916" s="2"/>
      <c r="AR916" s="2"/>
      <c r="AS916" s="2"/>
      <c r="AT916" s="2"/>
      <c r="AU916" s="2"/>
      <c r="AV916" s="2"/>
      <c r="AW916" s="2"/>
      <c r="AX916" s="2"/>
      <c r="AY916" s="2"/>
      <c r="AZ916" s="2"/>
      <c r="BA916" s="2"/>
    </row>
    <row r="917" spans="3:53" x14ac:dyDescent="0.35">
      <c r="C917" s="1"/>
      <c r="AH917" s="2"/>
      <c r="AI917" s="2"/>
      <c r="AJ917" s="2"/>
      <c r="AK917" s="2"/>
      <c r="AL917" s="2"/>
      <c r="AM917" s="2"/>
      <c r="AN917" s="2"/>
      <c r="AO917" s="2"/>
      <c r="AP917" s="2"/>
      <c r="AQ917" s="2"/>
      <c r="AR917" s="2"/>
      <c r="AS917" s="2"/>
      <c r="AT917" s="2"/>
      <c r="AU917" s="2"/>
      <c r="AV917" s="2"/>
      <c r="AW917" s="2"/>
      <c r="AX917" s="2"/>
      <c r="AY917" s="2"/>
      <c r="AZ917" s="2"/>
      <c r="BA917" s="2"/>
    </row>
    <row r="918" spans="3:53" x14ac:dyDescent="0.35">
      <c r="C918" s="1"/>
      <c r="AH918" s="2"/>
      <c r="AI918" s="2"/>
      <c r="AJ918" s="2"/>
      <c r="AK918" s="2"/>
      <c r="AL918" s="2"/>
      <c r="AM918" s="2"/>
      <c r="AN918" s="2"/>
      <c r="AO918" s="2"/>
      <c r="AP918" s="2"/>
      <c r="AQ918" s="2"/>
      <c r="AR918" s="2"/>
      <c r="AS918" s="2"/>
      <c r="AT918" s="2"/>
      <c r="AU918" s="2"/>
      <c r="AV918" s="2"/>
      <c r="AW918" s="2"/>
      <c r="AX918" s="2"/>
      <c r="AY918" s="2"/>
      <c r="AZ918" s="2"/>
      <c r="BA918" s="2"/>
    </row>
    <row r="919" spans="3:53" x14ac:dyDescent="0.35">
      <c r="C919" s="1"/>
      <c r="AH919" s="2"/>
      <c r="AI919" s="2"/>
      <c r="AJ919" s="2"/>
      <c r="AK919" s="2"/>
      <c r="AL919" s="2"/>
      <c r="AM919" s="2"/>
      <c r="AN919" s="2"/>
      <c r="AO919" s="2"/>
      <c r="AP919" s="2"/>
      <c r="AQ919" s="2"/>
      <c r="AR919" s="2"/>
      <c r="AS919" s="2"/>
      <c r="AT919" s="2"/>
      <c r="AU919" s="2"/>
      <c r="AV919" s="2"/>
      <c r="AW919" s="2"/>
      <c r="AX919" s="2"/>
      <c r="AY919" s="2"/>
      <c r="AZ919" s="2"/>
      <c r="BA919" s="2"/>
    </row>
    <row r="920" spans="3:53" x14ac:dyDescent="0.35">
      <c r="C920" s="1"/>
      <c r="AH920" s="2"/>
      <c r="AI920" s="2"/>
      <c r="AJ920" s="2"/>
      <c r="AK920" s="2"/>
      <c r="AL920" s="2"/>
      <c r="AM920" s="2"/>
      <c r="AN920" s="2"/>
      <c r="AO920" s="2"/>
      <c r="AP920" s="2"/>
      <c r="AQ920" s="2"/>
      <c r="AR920" s="2"/>
      <c r="AS920" s="2"/>
      <c r="AT920" s="2"/>
      <c r="AU920" s="2"/>
      <c r="AV920" s="2"/>
      <c r="AW920" s="2"/>
      <c r="AX920" s="2"/>
      <c r="AY920" s="2"/>
      <c r="AZ920" s="2"/>
      <c r="BA920" s="2"/>
    </row>
    <row r="921" spans="3:53" x14ac:dyDescent="0.35">
      <c r="C921" s="1"/>
      <c r="AH921" s="2"/>
      <c r="AI921" s="2"/>
      <c r="AJ921" s="2"/>
      <c r="AK921" s="2"/>
      <c r="AL921" s="2"/>
      <c r="AM921" s="2"/>
      <c r="AN921" s="2"/>
      <c r="AO921" s="2"/>
      <c r="AP921" s="2"/>
      <c r="AQ921" s="2"/>
      <c r="AR921" s="2"/>
      <c r="AS921" s="2"/>
      <c r="AT921" s="2"/>
      <c r="AU921" s="2"/>
      <c r="AV921" s="2"/>
      <c r="AW921" s="2"/>
      <c r="AX921" s="2"/>
      <c r="AY921" s="2"/>
      <c r="AZ921" s="2"/>
      <c r="BA921" s="2"/>
    </row>
    <row r="922" spans="3:53" x14ac:dyDescent="0.35">
      <c r="C922" s="1"/>
      <c r="AH922" s="2"/>
      <c r="AI922" s="2"/>
      <c r="AJ922" s="2"/>
      <c r="AK922" s="2"/>
      <c r="AL922" s="2"/>
      <c r="AM922" s="2"/>
      <c r="AN922" s="2"/>
      <c r="AO922" s="2"/>
      <c r="AP922" s="2"/>
      <c r="AQ922" s="2"/>
      <c r="AR922" s="2"/>
      <c r="AS922" s="2"/>
      <c r="AT922" s="2"/>
      <c r="AU922" s="2"/>
      <c r="AV922" s="2"/>
      <c r="AW922" s="2"/>
      <c r="AX922" s="2"/>
      <c r="AY922" s="2"/>
      <c r="AZ922" s="2"/>
      <c r="BA922" s="2"/>
    </row>
    <row r="923" spans="3:53" x14ac:dyDescent="0.35">
      <c r="C923" s="1"/>
      <c r="AH923" s="2"/>
      <c r="AI923" s="2"/>
      <c r="AJ923" s="2"/>
      <c r="AK923" s="2"/>
      <c r="AL923" s="2"/>
      <c r="AM923" s="2"/>
      <c r="AN923" s="2"/>
      <c r="AO923" s="2"/>
      <c r="AP923" s="2"/>
      <c r="AQ923" s="2"/>
      <c r="AR923" s="2"/>
      <c r="AS923" s="2"/>
      <c r="AT923" s="2"/>
      <c r="AU923" s="2"/>
      <c r="AV923" s="2"/>
      <c r="AW923" s="2"/>
      <c r="AX923" s="2"/>
      <c r="AY923" s="2"/>
      <c r="AZ923" s="2"/>
      <c r="BA923" s="2"/>
    </row>
    <row r="924" spans="3:53" x14ac:dyDescent="0.35">
      <c r="C924" s="1"/>
      <c r="AH924" s="2"/>
      <c r="AI924" s="2"/>
      <c r="AJ924" s="2"/>
      <c r="AK924" s="2"/>
      <c r="AL924" s="2"/>
      <c r="AM924" s="2"/>
      <c r="AN924" s="2"/>
      <c r="AO924" s="2"/>
      <c r="AP924" s="2"/>
      <c r="AQ924" s="2"/>
      <c r="AR924" s="2"/>
      <c r="AS924" s="2"/>
      <c r="AT924" s="2"/>
      <c r="AU924" s="2"/>
      <c r="AV924" s="2"/>
      <c r="AW924" s="2"/>
      <c r="AX924" s="2"/>
      <c r="AY924" s="2"/>
      <c r="AZ924" s="2"/>
      <c r="BA924" s="2"/>
    </row>
    <row r="925" spans="3:53" x14ac:dyDescent="0.35">
      <c r="C925" s="1"/>
      <c r="AH925" s="2"/>
      <c r="AI925" s="2"/>
      <c r="AJ925" s="2"/>
      <c r="AK925" s="2"/>
      <c r="AL925" s="2"/>
      <c r="AM925" s="2"/>
      <c r="AN925" s="2"/>
      <c r="AO925" s="2"/>
      <c r="AP925" s="2"/>
      <c r="AQ925" s="2"/>
      <c r="AR925" s="2"/>
      <c r="AS925" s="2"/>
      <c r="AT925" s="2"/>
      <c r="AU925" s="2"/>
      <c r="AV925" s="2"/>
      <c r="AW925" s="2"/>
      <c r="AX925" s="2"/>
      <c r="AY925" s="2"/>
      <c r="AZ925" s="2"/>
      <c r="BA925" s="2"/>
    </row>
    <row r="926" spans="3:53" x14ac:dyDescent="0.35">
      <c r="C926" s="1"/>
      <c r="AH926" s="2"/>
      <c r="AI926" s="2"/>
      <c r="AJ926" s="2"/>
      <c r="AK926" s="2"/>
      <c r="AL926" s="2"/>
      <c r="AM926" s="2"/>
      <c r="AN926" s="2"/>
      <c r="AO926" s="2"/>
      <c r="AP926" s="2"/>
      <c r="AQ926" s="2"/>
      <c r="AR926" s="2"/>
      <c r="AS926" s="2"/>
      <c r="AT926" s="2"/>
      <c r="AU926" s="2"/>
      <c r="AV926" s="2"/>
      <c r="AW926" s="2"/>
      <c r="AX926" s="2"/>
      <c r="AY926" s="2"/>
      <c r="AZ926" s="2"/>
      <c r="BA926" s="2"/>
    </row>
    <row r="927" spans="3:53" x14ac:dyDescent="0.35">
      <c r="C927" s="1"/>
      <c r="AH927" s="2"/>
      <c r="AI927" s="2"/>
      <c r="AJ927" s="2"/>
      <c r="AK927" s="2"/>
      <c r="AL927" s="2"/>
      <c r="AM927" s="2"/>
      <c r="AN927" s="2"/>
      <c r="AO927" s="2"/>
      <c r="AP927" s="2"/>
      <c r="AQ927" s="2"/>
      <c r="AR927" s="2"/>
      <c r="AS927" s="2"/>
      <c r="AT927" s="2"/>
      <c r="AU927" s="2"/>
      <c r="AV927" s="2"/>
      <c r="AW927" s="2"/>
      <c r="AX927" s="2"/>
      <c r="AY927" s="2"/>
      <c r="AZ927" s="2"/>
      <c r="BA927" s="2"/>
    </row>
    <row r="928" spans="3:53" x14ac:dyDescent="0.35">
      <c r="C928" s="1"/>
      <c r="AH928" s="2"/>
      <c r="AI928" s="2"/>
      <c r="AJ928" s="2"/>
      <c r="AK928" s="2"/>
      <c r="AL928" s="2"/>
      <c r="AM928" s="2"/>
      <c r="AN928" s="2"/>
      <c r="AO928" s="2"/>
      <c r="AP928" s="2"/>
      <c r="AQ928" s="2"/>
      <c r="AR928" s="2"/>
      <c r="AS928" s="2"/>
      <c r="AT928" s="2"/>
      <c r="AU928" s="2"/>
      <c r="AV928" s="2"/>
      <c r="AW928" s="2"/>
      <c r="AX928" s="2"/>
      <c r="AY928" s="2"/>
      <c r="AZ928" s="2"/>
      <c r="BA928" s="2"/>
    </row>
    <row r="929" spans="3:53" x14ac:dyDescent="0.35">
      <c r="C929" s="1"/>
      <c r="AH929" s="2"/>
      <c r="AI929" s="2"/>
      <c r="AJ929" s="2"/>
      <c r="AK929" s="2"/>
      <c r="AL929" s="2"/>
      <c r="AM929" s="2"/>
      <c r="AN929" s="2"/>
      <c r="AO929" s="2"/>
      <c r="AP929" s="2"/>
      <c r="AQ929" s="2"/>
      <c r="AR929" s="2"/>
      <c r="AS929" s="2"/>
      <c r="AT929" s="2"/>
      <c r="AU929" s="2"/>
      <c r="AV929" s="2"/>
      <c r="AW929" s="2"/>
      <c r="AX929" s="2"/>
      <c r="AY929" s="2"/>
      <c r="AZ929" s="2"/>
      <c r="BA929" s="2"/>
    </row>
    <row r="930" spans="3:53" x14ac:dyDescent="0.35">
      <c r="C930" s="1"/>
      <c r="AH930" s="2"/>
      <c r="AI930" s="2"/>
      <c r="AJ930" s="2"/>
      <c r="AK930" s="2"/>
      <c r="AL930" s="2"/>
      <c r="AM930" s="2"/>
      <c r="AN930" s="2"/>
      <c r="AO930" s="2"/>
      <c r="AP930" s="2"/>
      <c r="AQ930" s="2"/>
      <c r="AR930" s="2"/>
      <c r="AS930" s="2"/>
      <c r="AT930" s="2"/>
      <c r="AU930" s="2"/>
      <c r="AV930" s="2"/>
      <c r="AW930" s="2"/>
      <c r="AX930" s="2"/>
      <c r="AY930" s="2"/>
      <c r="AZ930" s="2"/>
      <c r="BA930" s="2"/>
    </row>
    <row r="931" spans="3:53" x14ac:dyDescent="0.35">
      <c r="C931" s="1"/>
      <c r="AH931" s="2"/>
      <c r="AI931" s="2"/>
      <c r="AJ931" s="2"/>
      <c r="AK931" s="2"/>
      <c r="AL931" s="2"/>
      <c r="AM931" s="2"/>
      <c r="AN931" s="2"/>
      <c r="AO931" s="2"/>
      <c r="AP931" s="2"/>
      <c r="AQ931" s="2"/>
      <c r="AR931" s="2"/>
      <c r="AS931" s="2"/>
      <c r="AT931" s="2"/>
      <c r="AU931" s="2"/>
      <c r="AV931" s="2"/>
      <c r="AW931" s="2"/>
      <c r="AX931" s="2"/>
      <c r="AY931" s="2"/>
      <c r="AZ931" s="2"/>
      <c r="BA931" s="2"/>
    </row>
    <row r="932" spans="3:53" x14ac:dyDescent="0.35">
      <c r="C932" s="1"/>
      <c r="AH932" s="2"/>
      <c r="AI932" s="2"/>
      <c r="AJ932" s="2"/>
      <c r="AK932" s="2"/>
      <c r="AL932" s="2"/>
      <c r="AM932" s="2"/>
      <c r="AN932" s="2"/>
      <c r="AO932" s="2"/>
      <c r="AP932" s="2"/>
      <c r="AQ932" s="2"/>
      <c r="AR932" s="2"/>
      <c r="AS932" s="2"/>
      <c r="AT932" s="2"/>
      <c r="AU932" s="2"/>
      <c r="AV932" s="2"/>
      <c r="AW932" s="2"/>
      <c r="AX932" s="2"/>
      <c r="AY932" s="2"/>
      <c r="AZ932" s="2"/>
      <c r="BA932" s="2"/>
    </row>
    <row r="933" spans="3:53" x14ac:dyDescent="0.35">
      <c r="C933" s="1"/>
      <c r="AH933" s="2"/>
      <c r="AI933" s="2"/>
      <c r="AJ933" s="2"/>
      <c r="AK933" s="2"/>
      <c r="AL933" s="2"/>
      <c r="AM933" s="2"/>
      <c r="AN933" s="2"/>
      <c r="AO933" s="2"/>
      <c r="AP933" s="2"/>
      <c r="AQ933" s="2"/>
      <c r="AR933" s="2"/>
      <c r="AS933" s="2"/>
      <c r="AT933" s="2"/>
      <c r="AU933" s="2"/>
      <c r="AV933" s="2"/>
      <c r="AW933" s="2"/>
      <c r="AX933" s="2"/>
      <c r="AY933" s="2"/>
      <c r="AZ933" s="2"/>
      <c r="BA933" s="2"/>
    </row>
    <row r="934" spans="3:53" x14ac:dyDescent="0.35">
      <c r="C934" s="1"/>
      <c r="AH934" s="2"/>
      <c r="AI934" s="2"/>
      <c r="AJ934" s="2"/>
      <c r="AK934" s="2"/>
      <c r="AL934" s="2"/>
      <c r="AM934" s="2"/>
      <c r="AN934" s="2"/>
      <c r="AO934" s="2"/>
      <c r="AP934" s="2"/>
      <c r="AQ934" s="2"/>
      <c r="AR934" s="2"/>
      <c r="AS934" s="2"/>
      <c r="AT934" s="2"/>
      <c r="AU934" s="2"/>
      <c r="AV934" s="2"/>
      <c r="AW934" s="2"/>
      <c r="AX934" s="2"/>
      <c r="AY934" s="2"/>
      <c r="AZ934" s="2"/>
      <c r="BA934" s="2"/>
    </row>
    <row r="935" spans="3:53" x14ac:dyDescent="0.35">
      <c r="C935" s="1"/>
      <c r="AH935" s="2"/>
      <c r="AI935" s="2"/>
      <c r="AJ935" s="2"/>
      <c r="AK935" s="2"/>
      <c r="AL935" s="2"/>
      <c r="AM935" s="2"/>
      <c r="AN935" s="2"/>
      <c r="AO935" s="2"/>
      <c r="AP935" s="2"/>
      <c r="AQ935" s="2"/>
      <c r="AR935" s="2"/>
      <c r="AS935" s="2"/>
      <c r="AT935" s="2"/>
      <c r="AU935" s="2"/>
      <c r="AV935" s="2"/>
      <c r="AW935" s="2"/>
      <c r="AX935" s="2"/>
      <c r="AY935" s="2"/>
      <c r="AZ935" s="2"/>
      <c r="BA935" s="2"/>
    </row>
    <row r="936" spans="3:53" x14ac:dyDescent="0.35">
      <c r="C936" s="1"/>
      <c r="AH936" s="2"/>
      <c r="AI936" s="2"/>
      <c r="AJ936" s="2"/>
      <c r="AK936" s="2"/>
      <c r="AL936" s="2"/>
      <c r="AM936" s="2"/>
      <c r="AN936" s="2"/>
      <c r="AO936" s="2"/>
      <c r="AP936" s="2"/>
      <c r="AQ936" s="2"/>
      <c r="AR936" s="2"/>
      <c r="AS936" s="2"/>
      <c r="AT936" s="2"/>
      <c r="AU936" s="2"/>
      <c r="AV936" s="2"/>
      <c r="AW936" s="2"/>
      <c r="AX936" s="2"/>
      <c r="AY936" s="2"/>
      <c r="AZ936" s="2"/>
      <c r="BA936" s="2"/>
    </row>
    <row r="937" spans="3:53" x14ac:dyDescent="0.35">
      <c r="C937" s="1"/>
      <c r="AH937" s="2"/>
      <c r="AI937" s="2"/>
      <c r="AJ937" s="2"/>
      <c r="AK937" s="2"/>
      <c r="AL937" s="2"/>
      <c r="AM937" s="2"/>
      <c r="AN937" s="2"/>
      <c r="AO937" s="2"/>
      <c r="AP937" s="2"/>
      <c r="AQ937" s="2"/>
      <c r="AR937" s="2"/>
      <c r="AS937" s="2"/>
      <c r="AT937" s="2"/>
      <c r="AU937" s="2"/>
      <c r="AV937" s="2"/>
      <c r="AW937" s="2"/>
      <c r="AX937" s="2"/>
      <c r="AY937" s="2"/>
      <c r="AZ937" s="2"/>
      <c r="BA937" s="2"/>
    </row>
    <row r="938" spans="3:53" x14ac:dyDescent="0.35">
      <c r="C938" s="1"/>
      <c r="AH938" s="2"/>
      <c r="AI938" s="2"/>
      <c r="AJ938" s="2"/>
      <c r="AK938" s="2"/>
      <c r="AL938" s="2"/>
      <c r="AM938" s="2"/>
      <c r="AN938" s="2"/>
      <c r="AO938" s="2"/>
      <c r="AP938" s="2"/>
      <c r="AQ938" s="2"/>
      <c r="AR938" s="2"/>
      <c r="AS938" s="2"/>
      <c r="AT938" s="2"/>
      <c r="AU938" s="2"/>
      <c r="AV938" s="2"/>
      <c r="AW938" s="2"/>
      <c r="AX938" s="2"/>
      <c r="AY938" s="2"/>
      <c r="AZ938" s="2"/>
      <c r="BA938" s="2"/>
    </row>
    <row r="939" spans="3:53" x14ac:dyDescent="0.35">
      <c r="C939" s="1"/>
      <c r="AH939" s="2"/>
      <c r="AI939" s="2"/>
      <c r="AJ939" s="2"/>
      <c r="AK939" s="2"/>
      <c r="AL939" s="2"/>
      <c r="AM939" s="2"/>
      <c r="AN939" s="2"/>
      <c r="AO939" s="2"/>
      <c r="AP939" s="2"/>
      <c r="AQ939" s="2"/>
      <c r="AR939" s="2"/>
      <c r="AS939" s="2"/>
      <c r="AT939" s="2"/>
      <c r="AU939" s="2"/>
      <c r="AV939" s="2"/>
      <c r="AW939" s="2"/>
      <c r="AX939" s="2"/>
      <c r="AY939" s="2"/>
      <c r="AZ939" s="2"/>
      <c r="BA939" s="2"/>
    </row>
    <row r="940" spans="3:53" x14ac:dyDescent="0.35">
      <c r="C940" s="1"/>
      <c r="AH940" s="2"/>
      <c r="AI940" s="2"/>
      <c r="AJ940" s="2"/>
      <c r="AK940" s="2"/>
      <c r="AL940" s="2"/>
      <c r="AM940" s="2"/>
      <c r="AN940" s="2"/>
      <c r="AO940" s="2"/>
      <c r="AP940" s="2"/>
      <c r="AQ940" s="2"/>
      <c r="AR940" s="2"/>
      <c r="AS940" s="2"/>
      <c r="AT940" s="2"/>
      <c r="AU940" s="2"/>
      <c r="AV940" s="2"/>
      <c r="AW940" s="2"/>
      <c r="AX940" s="2"/>
      <c r="AY940" s="2"/>
      <c r="AZ940" s="2"/>
      <c r="BA940" s="2"/>
    </row>
    <row r="941" spans="3:53" x14ac:dyDescent="0.35">
      <c r="C941" s="1"/>
      <c r="AH941" s="2"/>
      <c r="AI941" s="2"/>
      <c r="AJ941" s="2"/>
      <c r="AK941" s="2"/>
      <c r="AL941" s="2"/>
      <c r="AM941" s="2"/>
      <c r="AN941" s="2"/>
      <c r="AO941" s="2"/>
      <c r="AP941" s="2"/>
      <c r="AQ941" s="2"/>
      <c r="AR941" s="2"/>
      <c r="AS941" s="2"/>
      <c r="AT941" s="2"/>
      <c r="AU941" s="2"/>
      <c r="AV941" s="2"/>
      <c r="AW941" s="2"/>
      <c r="AX941" s="2"/>
      <c r="AY941" s="2"/>
      <c r="AZ941" s="2"/>
      <c r="BA941" s="2"/>
    </row>
    <row r="942" spans="3:53" x14ac:dyDescent="0.35">
      <c r="C942" s="1"/>
      <c r="AH942" s="2"/>
      <c r="AI942" s="2"/>
      <c r="AJ942" s="2"/>
      <c r="AK942" s="2"/>
      <c r="AL942" s="2"/>
      <c r="AM942" s="2"/>
      <c r="AN942" s="2"/>
      <c r="AO942" s="2"/>
      <c r="AP942" s="2"/>
      <c r="AQ942" s="2"/>
      <c r="AR942" s="2"/>
      <c r="AS942" s="2"/>
      <c r="AT942" s="2"/>
      <c r="AU942" s="2"/>
      <c r="AV942" s="2"/>
      <c r="AW942" s="2"/>
      <c r="AX942" s="2"/>
      <c r="AY942" s="2"/>
      <c r="AZ942" s="2"/>
      <c r="BA942" s="2"/>
    </row>
    <row r="943" spans="3:53" x14ac:dyDescent="0.35">
      <c r="C943" s="1"/>
      <c r="AH943" s="2"/>
      <c r="AI943" s="2"/>
      <c r="AJ943" s="2"/>
      <c r="AK943" s="2"/>
      <c r="AL943" s="2"/>
      <c r="AM943" s="2"/>
      <c r="AN943" s="2"/>
      <c r="AO943" s="2"/>
      <c r="AP943" s="2"/>
      <c r="AQ943" s="2"/>
      <c r="AR943" s="2"/>
      <c r="AS943" s="2"/>
      <c r="AT943" s="2"/>
      <c r="AU943" s="2"/>
      <c r="AV943" s="2"/>
      <c r="AW943" s="2"/>
      <c r="AX943" s="2"/>
      <c r="AY943" s="2"/>
      <c r="AZ943" s="2"/>
      <c r="BA943" s="2"/>
    </row>
    <row r="944" spans="3:53" x14ac:dyDescent="0.35">
      <c r="C944" s="1"/>
      <c r="AH944" s="2"/>
      <c r="AI944" s="2"/>
      <c r="AJ944" s="2"/>
      <c r="AK944" s="2"/>
      <c r="AL944" s="2"/>
      <c r="AM944" s="2"/>
      <c r="AN944" s="2"/>
      <c r="AO944" s="2"/>
      <c r="AP944" s="2"/>
      <c r="AQ944" s="2"/>
      <c r="AR944" s="2"/>
      <c r="AS944" s="2"/>
      <c r="AT944" s="2"/>
      <c r="AU944" s="2"/>
      <c r="AV944" s="2"/>
      <c r="AW944" s="2"/>
      <c r="AX944" s="2"/>
      <c r="AY944" s="2"/>
      <c r="AZ944" s="2"/>
      <c r="BA944" s="2"/>
    </row>
    <row r="945" spans="3:53" x14ac:dyDescent="0.35">
      <c r="C945" s="1"/>
      <c r="AH945" s="2"/>
      <c r="AI945" s="2"/>
      <c r="AJ945" s="2"/>
      <c r="AK945" s="2"/>
      <c r="AL945" s="2"/>
      <c r="AM945" s="2"/>
      <c r="AN945" s="2"/>
      <c r="AO945" s="2"/>
      <c r="AP945" s="2"/>
      <c r="AQ945" s="2"/>
      <c r="AR945" s="2"/>
      <c r="AS945" s="2"/>
      <c r="AT945" s="2"/>
      <c r="AU945" s="2"/>
      <c r="AV945" s="2"/>
      <c r="AW945" s="2"/>
      <c r="AX945" s="2"/>
      <c r="AY945" s="2"/>
      <c r="AZ945" s="2"/>
      <c r="BA945" s="2"/>
    </row>
    <row r="946" spans="3:53" x14ac:dyDescent="0.35">
      <c r="C946" s="1"/>
      <c r="AH946" s="2"/>
      <c r="AI946" s="2"/>
      <c r="AJ946" s="2"/>
      <c r="AK946" s="2"/>
      <c r="AL946" s="2"/>
      <c r="AM946" s="2"/>
      <c r="AN946" s="2"/>
      <c r="AO946" s="2"/>
      <c r="AP946" s="2"/>
      <c r="AQ946" s="2"/>
      <c r="AR946" s="2"/>
      <c r="AS946" s="2"/>
      <c r="AT946" s="2"/>
      <c r="AU946" s="2"/>
      <c r="AV946" s="2"/>
      <c r="AW946" s="2"/>
      <c r="AX946" s="2"/>
      <c r="AY946" s="2"/>
      <c r="AZ946" s="2"/>
      <c r="BA946" s="2"/>
    </row>
    <row r="947" spans="3:53" x14ac:dyDescent="0.35">
      <c r="C947" s="1"/>
      <c r="AH947" s="2"/>
      <c r="AI947" s="2"/>
      <c r="AJ947" s="2"/>
      <c r="AK947" s="2"/>
      <c r="AL947" s="2"/>
      <c r="AM947" s="2"/>
      <c r="AN947" s="2"/>
      <c r="AO947" s="2"/>
      <c r="AP947" s="2"/>
      <c r="AQ947" s="2"/>
      <c r="AR947" s="2"/>
      <c r="AS947" s="2"/>
      <c r="AT947" s="2"/>
      <c r="AU947" s="2"/>
      <c r="AV947" s="2"/>
      <c r="AW947" s="2"/>
      <c r="AX947" s="2"/>
      <c r="AY947" s="2"/>
      <c r="AZ947" s="2"/>
      <c r="BA947" s="2"/>
    </row>
    <row r="948" spans="3:53" x14ac:dyDescent="0.35">
      <c r="C948" s="1"/>
      <c r="AH948" s="2"/>
      <c r="AI948" s="2"/>
      <c r="AJ948" s="2"/>
      <c r="AK948" s="2"/>
      <c r="AL948" s="2"/>
      <c r="AM948" s="2"/>
      <c r="AN948" s="2"/>
      <c r="AO948" s="2"/>
      <c r="AP948" s="2"/>
      <c r="AQ948" s="2"/>
      <c r="AR948" s="2"/>
      <c r="AS948" s="2"/>
      <c r="AT948" s="2"/>
      <c r="AU948" s="2"/>
      <c r="AV948" s="2"/>
      <c r="AW948" s="2"/>
      <c r="AX948" s="2"/>
      <c r="AY948" s="2"/>
      <c r="AZ948" s="2"/>
      <c r="BA948" s="2"/>
    </row>
    <row r="949" spans="3:53" x14ac:dyDescent="0.35">
      <c r="C949" s="1"/>
      <c r="AH949" s="2"/>
      <c r="AI949" s="2"/>
      <c r="AJ949" s="2"/>
      <c r="AK949" s="2"/>
      <c r="AL949" s="2"/>
      <c r="AM949" s="2"/>
      <c r="AN949" s="2"/>
      <c r="AO949" s="2"/>
      <c r="AP949" s="2"/>
      <c r="AQ949" s="2"/>
      <c r="AR949" s="2"/>
      <c r="AS949" s="2"/>
      <c r="AT949" s="2"/>
      <c r="AU949" s="2"/>
      <c r="AV949" s="2"/>
      <c r="AW949" s="2"/>
      <c r="AX949" s="2"/>
      <c r="AY949" s="2"/>
      <c r="AZ949" s="2"/>
      <c r="BA949" s="2"/>
    </row>
    <row r="950" spans="3:53" x14ac:dyDescent="0.35">
      <c r="C950" s="1"/>
      <c r="AH950" s="2"/>
      <c r="AI950" s="2"/>
      <c r="AJ950" s="2"/>
      <c r="AK950" s="2"/>
      <c r="AL950" s="2"/>
      <c r="AM950" s="2"/>
      <c r="AN950" s="2"/>
      <c r="AO950" s="2"/>
      <c r="AP950" s="2"/>
      <c r="AQ950" s="2"/>
      <c r="AR950" s="2"/>
      <c r="AS950" s="2"/>
      <c r="AT950" s="2"/>
      <c r="AU950" s="2"/>
      <c r="AV950" s="2"/>
      <c r="AW950" s="2"/>
      <c r="AX950" s="2"/>
      <c r="AY950" s="2"/>
      <c r="AZ950" s="2"/>
      <c r="BA950" s="2"/>
    </row>
    <row r="951" spans="3:53" x14ac:dyDescent="0.35">
      <c r="C951" s="1"/>
      <c r="AH951" s="2"/>
      <c r="AI951" s="2"/>
      <c r="AJ951" s="2"/>
      <c r="AK951" s="2"/>
      <c r="AL951" s="2"/>
      <c r="AM951" s="2"/>
      <c r="AN951" s="2"/>
      <c r="AO951" s="2"/>
      <c r="AP951" s="2"/>
      <c r="AQ951" s="2"/>
      <c r="AR951" s="2"/>
      <c r="AS951" s="2"/>
      <c r="AT951" s="2"/>
      <c r="AU951" s="2"/>
      <c r="AV951" s="2"/>
      <c r="AW951" s="2"/>
      <c r="AX951" s="2"/>
      <c r="AY951" s="2"/>
      <c r="AZ951" s="2"/>
      <c r="BA951" s="2"/>
    </row>
    <row r="952" spans="3:53" x14ac:dyDescent="0.35">
      <c r="C952" s="1"/>
      <c r="AH952" s="2"/>
      <c r="AI952" s="2"/>
      <c r="AJ952" s="2"/>
      <c r="AK952" s="2"/>
      <c r="AL952" s="2"/>
      <c r="AM952" s="2"/>
      <c r="AN952" s="2"/>
      <c r="AO952" s="2"/>
      <c r="AP952" s="2"/>
      <c r="AQ952" s="2"/>
      <c r="AR952" s="2"/>
      <c r="AS952" s="2"/>
      <c r="AT952" s="2"/>
      <c r="AU952" s="2"/>
      <c r="AV952" s="2"/>
      <c r="AW952" s="2"/>
      <c r="AX952" s="2"/>
      <c r="AY952" s="2"/>
      <c r="AZ952" s="2"/>
      <c r="BA952" s="2"/>
    </row>
    <row r="953" spans="3:53" x14ac:dyDescent="0.35">
      <c r="C953" s="1"/>
      <c r="AH953" s="2"/>
      <c r="AI953" s="2"/>
      <c r="AJ953" s="2"/>
      <c r="AK953" s="2"/>
      <c r="AL953" s="2"/>
      <c r="AM953" s="2"/>
      <c r="AN953" s="2"/>
      <c r="AO953" s="2"/>
      <c r="AP953" s="2"/>
      <c r="AQ953" s="2"/>
      <c r="AR953" s="2"/>
      <c r="AS953" s="2"/>
      <c r="AT953" s="2"/>
      <c r="AU953" s="2"/>
      <c r="AV953" s="2"/>
      <c r="AW953" s="2"/>
      <c r="AX953" s="2"/>
      <c r="AY953" s="2"/>
      <c r="AZ953" s="2"/>
      <c r="BA953" s="2"/>
    </row>
    <row r="954" spans="3:53" x14ac:dyDescent="0.35">
      <c r="C954" s="1"/>
      <c r="AH954" s="2"/>
      <c r="AI954" s="2"/>
      <c r="AJ954" s="2"/>
      <c r="AK954" s="2"/>
      <c r="AL954" s="2"/>
      <c r="AM954" s="2"/>
      <c r="AN954" s="2"/>
      <c r="AO954" s="2"/>
      <c r="AP954" s="2"/>
      <c r="AQ954" s="2"/>
      <c r="AR954" s="2"/>
      <c r="AS954" s="2"/>
      <c r="AT954" s="2"/>
      <c r="AU954" s="2"/>
      <c r="AV954" s="2"/>
      <c r="AW954" s="2"/>
      <c r="AX954" s="2"/>
      <c r="AY954" s="2"/>
      <c r="AZ954" s="2"/>
      <c r="BA954" s="2"/>
    </row>
    <row r="955" spans="3:53" x14ac:dyDescent="0.35">
      <c r="C955" s="1"/>
      <c r="AH955" s="2"/>
      <c r="AI955" s="2"/>
      <c r="AJ955" s="2"/>
      <c r="AK955" s="2"/>
      <c r="AL955" s="2"/>
      <c r="AM955" s="2"/>
      <c r="AN955" s="2"/>
      <c r="AO955" s="2"/>
      <c r="AP955" s="2"/>
      <c r="AQ955" s="2"/>
      <c r="AR955" s="2"/>
      <c r="AS955" s="2"/>
      <c r="AT955" s="2"/>
      <c r="AU955" s="2"/>
      <c r="AV955" s="2"/>
      <c r="AW955" s="2"/>
      <c r="AX955" s="2"/>
      <c r="AY955" s="2"/>
      <c r="AZ955" s="2"/>
      <c r="BA955" s="2"/>
    </row>
    <row r="956" spans="3:53" x14ac:dyDescent="0.35">
      <c r="C956" s="1"/>
      <c r="AH956" s="2"/>
      <c r="AI956" s="2"/>
      <c r="AJ956" s="2"/>
      <c r="AK956" s="2"/>
      <c r="AL956" s="2"/>
      <c r="AM956" s="2"/>
      <c r="AN956" s="2"/>
      <c r="AO956" s="2"/>
      <c r="AP956" s="2"/>
      <c r="AQ956" s="2"/>
      <c r="AR956" s="2"/>
      <c r="AS956" s="2"/>
      <c r="AT956" s="2"/>
      <c r="AU956" s="2"/>
      <c r="AV956" s="2"/>
      <c r="AW956" s="2"/>
      <c r="AX956" s="2"/>
      <c r="AY956" s="2"/>
      <c r="AZ956" s="2"/>
      <c r="BA956" s="2"/>
    </row>
    <row r="957" spans="3:53" x14ac:dyDescent="0.35">
      <c r="C957" s="1"/>
      <c r="AH957" s="2"/>
      <c r="AI957" s="2"/>
      <c r="AJ957" s="2"/>
      <c r="AK957" s="2"/>
      <c r="AL957" s="2"/>
      <c r="AM957" s="2"/>
      <c r="AN957" s="2"/>
      <c r="AO957" s="2"/>
      <c r="AP957" s="2"/>
      <c r="AQ957" s="2"/>
      <c r="AR957" s="2"/>
      <c r="AS957" s="2"/>
      <c r="AT957" s="2"/>
      <c r="AU957" s="2"/>
      <c r="AV957" s="2"/>
      <c r="AW957" s="2"/>
      <c r="AX957" s="2"/>
      <c r="AY957" s="2"/>
      <c r="AZ957" s="2"/>
      <c r="BA957" s="2"/>
    </row>
    <row r="958" spans="3:53" x14ac:dyDescent="0.35">
      <c r="C958" s="1"/>
      <c r="AH958" s="2"/>
      <c r="AI958" s="2"/>
      <c r="AJ958" s="2"/>
      <c r="AK958" s="2"/>
      <c r="AL958" s="2"/>
      <c r="AM958" s="2"/>
      <c r="AN958" s="2"/>
      <c r="AO958" s="2"/>
      <c r="AP958" s="2"/>
      <c r="AQ958" s="2"/>
      <c r="AR958" s="2"/>
      <c r="AS958" s="2"/>
      <c r="AT958" s="2"/>
      <c r="AU958" s="2"/>
      <c r="AV958" s="2"/>
      <c r="AW958" s="2"/>
      <c r="AX958" s="2"/>
      <c r="AY958" s="2"/>
      <c r="AZ958" s="2"/>
      <c r="BA958" s="2"/>
    </row>
    <row r="959" spans="3:53" x14ac:dyDescent="0.35">
      <c r="C959" s="1"/>
      <c r="AH959" s="2"/>
      <c r="AI959" s="2"/>
      <c r="AJ959" s="2"/>
      <c r="AK959" s="2"/>
      <c r="AL959" s="2"/>
      <c r="AM959" s="2"/>
      <c r="AN959" s="2"/>
      <c r="AO959" s="2"/>
      <c r="AP959" s="2"/>
      <c r="AQ959" s="2"/>
      <c r="AR959" s="2"/>
      <c r="AS959" s="2"/>
      <c r="AT959" s="2"/>
      <c r="AU959" s="2"/>
      <c r="AV959" s="2"/>
      <c r="AW959" s="2"/>
      <c r="AX959" s="2"/>
      <c r="AY959" s="2"/>
      <c r="AZ959" s="2"/>
      <c r="BA959" s="2"/>
    </row>
    <row r="960" spans="3:53" x14ac:dyDescent="0.35">
      <c r="C960" s="1"/>
      <c r="AH960" s="2"/>
      <c r="AI960" s="2"/>
      <c r="AJ960" s="2"/>
      <c r="AK960" s="2"/>
      <c r="AL960" s="2"/>
      <c r="AM960" s="2"/>
      <c r="AN960" s="2"/>
      <c r="AO960" s="2"/>
      <c r="AP960" s="2"/>
      <c r="AQ960" s="2"/>
      <c r="AR960" s="2"/>
      <c r="AS960" s="2"/>
      <c r="AT960" s="2"/>
      <c r="AU960" s="2"/>
      <c r="AV960" s="2"/>
      <c r="AW960" s="2"/>
      <c r="AX960" s="2"/>
      <c r="AY960" s="2"/>
      <c r="AZ960" s="2"/>
      <c r="BA960" s="2"/>
    </row>
    <row r="961" spans="3:53" x14ac:dyDescent="0.35">
      <c r="C961" s="1"/>
      <c r="AH961" s="2"/>
      <c r="AI961" s="2"/>
      <c r="AJ961" s="2"/>
      <c r="AK961" s="2"/>
      <c r="AL961" s="2"/>
      <c r="AM961" s="2"/>
      <c r="AN961" s="2"/>
      <c r="AO961" s="2"/>
      <c r="AP961" s="2"/>
      <c r="AQ961" s="2"/>
      <c r="AR961" s="2"/>
      <c r="AS961" s="2"/>
      <c r="AT961" s="2"/>
      <c r="AU961" s="2"/>
      <c r="AV961" s="2"/>
      <c r="AW961" s="2"/>
      <c r="AX961" s="2"/>
      <c r="AY961" s="2"/>
      <c r="AZ961" s="2"/>
      <c r="BA961" s="2"/>
    </row>
    <row r="962" spans="3:53" x14ac:dyDescent="0.35">
      <c r="C962" s="1"/>
      <c r="AH962" s="2"/>
      <c r="AI962" s="2"/>
      <c r="AJ962" s="2"/>
      <c r="AK962" s="2"/>
      <c r="AL962" s="2"/>
      <c r="AM962" s="2"/>
      <c r="AN962" s="2"/>
      <c r="AO962" s="2"/>
      <c r="AP962" s="2"/>
      <c r="AQ962" s="2"/>
      <c r="AR962" s="2"/>
      <c r="AS962" s="2"/>
      <c r="AT962" s="2"/>
      <c r="AU962" s="2"/>
      <c r="AV962" s="2"/>
      <c r="AW962" s="2"/>
      <c r="AX962" s="2"/>
      <c r="AY962" s="2"/>
      <c r="AZ962" s="2"/>
      <c r="BA962" s="2"/>
    </row>
    <row r="963" spans="3:53" x14ac:dyDescent="0.35">
      <c r="C963" s="1"/>
      <c r="AH963" s="2"/>
      <c r="AI963" s="2"/>
      <c r="AJ963" s="2"/>
      <c r="AK963" s="2"/>
      <c r="AL963" s="2"/>
      <c r="AM963" s="2"/>
      <c r="AN963" s="2"/>
      <c r="AO963" s="2"/>
      <c r="AP963" s="2"/>
      <c r="AQ963" s="2"/>
      <c r="AR963" s="2"/>
      <c r="AS963" s="2"/>
      <c r="AT963" s="2"/>
      <c r="AU963" s="2"/>
      <c r="AV963" s="2"/>
      <c r="AW963" s="2"/>
      <c r="AX963" s="2"/>
      <c r="AY963" s="2"/>
      <c r="AZ963" s="2"/>
      <c r="BA963" s="2"/>
    </row>
    <row r="964" spans="3:53" x14ac:dyDescent="0.35">
      <c r="C964" s="1"/>
      <c r="AH964" s="2"/>
      <c r="AI964" s="2"/>
      <c r="AJ964" s="2"/>
      <c r="AK964" s="2"/>
      <c r="AL964" s="2"/>
      <c r="AM964" s="2"/>
      <c r="AN964" s="2"/>
      <c r="AO964" s="2"/>
      <c r="AP964" s="2"/>
      <c r="AQ964" s="2"/>
      <c r="AR964" s="2"/>
      <c r="AS964" s="2"/>
      <c r="AT964" s="2"/>
      <c r="AU964" s="2"/>
      <c r="AV964" s="2"/>
      <c r="AW964" s="2"/>
      <c r="AX964" s="2"/>
      <c r="AY964" s="2"/>
      <c r="AZ964" s="2"/>
      <c r="BA964" s="2"/>
    </row>
    <row r="965" spans="3:53" x14ac:dyDescent="0.35">
      <c r="C965" s="1"/>
      <c r="AH965" s="2"/>
      <c r="AI965" s="2"/>
      <c r="AJ965" s="2"/>
      <c r="AK965" s="2"/>
      <c r="AL965" s="2"/>
      <c r="AM965" s="2"/>
      <c r="AN965" s="2"/>
      <c r="AO965" s="2"/>
      <c r="AP965" s="2"/>
      <c r="AQ965" s="2"/>
      <c r="AR965" s="2"/>
      <c r="AS965" s="2"/>
      <c r="AT965" s="2"/>
      <c r="AU965" s="2"/>
      <c r="AV965" s="2"/>
      <c r="AW965" s="2"/>
      <c r="AX965" s="2"/>
      <c r="AY965" s="2"/>
      <c r="AZ965" s="2"/>
      <c r="BA965" s="2"/>
    </row>
    <row r="966" spans="3:53" x14ac:dyDescent="0.35">
      <c r="C966" s="1"/>
      <c r="AH966" s="2"/>
      <c r="AI966" s="2"/>
      <c r="AJ966" s="2"/>
      <c r="AK966" s="2"/>
      <c r="AL966" s="2"/>
      <c r="AM966" s="2"/>
      <c r="AN966" s="2"/>
      <c r="AO966" s="2"/>
      <c r="AP966" s="2"/>
      <c r="AQ966" s="2"/>
      <c r="AR966" s="2"/>
      <c r="AS966" s="2"/>
      <c r="AT966" s="2"/>
      <c r="AU966" s="2"/>
      <c r="AV966" s="2"/>
      <c r="AW966" s="2"/>
      <c r="AX966" s="2"/>
      <c r="AY966" s="2"/>
      <c r="AZ966" s="2"/>
      <c r="BA966" s="2"/>
    </row>
    <row r="967" spans="3:53" x14ac:dyDescent="0.35">
      <c r="C967" s="1"/>
      <c r="AH967" s="2"/>
      <c r="AI967" s="2"/>
      <c r="AJ967" s="2"/>
      <c r="AK967" s="2"/>
      <c r="AL967" s="2"/>
      <c r="AM967" s="2"/>
      <c r="AN967" s="2"/>
      <c r="AO967" s="2"/>
      <c r="AP967" s="2"/>
      <c r="AQ967" s="2"/>
      <c r="AR967" s="2"/>
      <c r="AS967" s="2"/>
      <c r="AT967" s="2"/>
      <c r="AU967" s="2"/>
      <c r="AV967" s="2"/>
      <c r="AW967" s="2"/>
      <c r="AX967" s="2"/>
      <c r="AY967" s="2"/>
      <c r="AZ967" s="2"/>
      <c r="BA967" s="2"/>
    </row>
    <row r="968" spans="3:53" x14ac:dyDescent="0.35">
      <c r="C968" s="1"/>
      <c r="AH968" s="2"/>
      <c r="AI968" s="2"/>
      <c r="AJ968" s="2"/>
      <c r="AK968" s="2"/>
      <c r="AL968" s="2"/>
      <c r="AM968" s="2"/>
      <c r="AN968" s="2"/>
      <c r="AO968" s="2"/>
      <c r="AP968" s="2"/>
      <c r="AQ968" s="2"/>
      <c r="AR968" s="2"/>
      <c r="AS968" s="2"/>
      <c r="AT968" s="2"/>
      <c r="AU968" s="2"/>
      <c r="AV968" s="2"/>
      <c r="AW968" s="2"/>
      <c r="AX968" s="2"/>
      <c r="AY968" s="2"/>
      <c r="AZ968" s="2"/>
      <c r="BA968" s="2"/>
    </row>
    <row r="969" spans="3:53" x14ac:dyDescent="0.35">
      <c r="C969" s="1"/>
      <c r="AH969" s="2"/>
      <c r="AI969" s="2"/>
      <c r="AJ969" s="2"/>
      <c r="AK969" s="2"/>
      <c r="AL969" s="2"/>
      <c r="AM969" s="2"/>
      <c r="AN969" s="2"/>
      <c r="AO969" s="2"/>
      <c r="AP969" s="2"/>
      <c r="AQ969" s="2"/>
      <c r="AR969" s="2"/>
      <c r="AS969" s="2"/>
      <c r="AT969" s="2"/>
      <c r="AU969" s="2"/>
      <c r="AV969" s="2"/>
      <c r="AW969" s="2"/>
      <c r="AX969" s="2"/>
      <c r="AY969" s="2"/>
      <c r="AZ969" s="2"/>
      <c r="BA969" s="2"/>
    </row>
    <row r="970" spans="3:53" x14ac:dyDescent="0.35">
      <c r="C970" s="1"/>
      <c r="AH970" s="2"/>
      <c r="AI970" s="2"/>
      <c r="AJ970" s="2"/>
      <c r="AK970" s="2"/>
      <c r="AL970" s="2"/>
      <c r="AM970" s="2"/>
      <c r="AN970" s="2"/>
      <c r="AO970" s="2"/>
      <c r="AP970" s="2"/>
      <c r="AQ970" s="2"/>
      <c r="AR970" s="2"/>
      <c r="AS970" s="2"/>
      <c r="AT970" s="2"/>
      <c r="AU970" s="2"/>
      <c r="AV970" s="2"/>
      <c r="AW970" s="2"/>
      <c r="AX970" s="2"/>
      <c r="AY970" s="2"/>
      <c r="AZ970" s="2"/>
      <c r="BA970" s="2"/>
    </row>
    <row r="971" spans="3:53" x14ac:dyDescent="0.35">
      <c r="C971" s="1"/>
      <c r="AH971" s="2"/>
      <c r="AI971" s="2"/>
      <c r="AJ971" s="2"/>
      <c r="AK971" s="2"/>
      <c r="AL971" s="2"/>
      <c r="AM971" s="2"/>
      <c r="AN971" s="2"/>
      <c r="AO971" s="2"/>
      <c r="AP971" s="2"/>
      <c r="AQ971" s="2"/>
      <c r="AR971" s="2"/>
      <c r="AS971" s="2"/>
      <c r="AT971" s="2"/>
      <c r="AU971" s="2"/>
      <c r="AV971" s="2"/>
      <c r="AW971" s="2"/>
      <c r="AX971" s="2"/>
      <c r="AY971" s="2"/>
      <c r="AZ971" s="2"/>
      <c r="BA971" s="2"/>
    </row>
    <row r="972" spans="3:53" x14ac:dyDescent="0.35">
      <c r="C972" s="1"/>
      <c r="AH972" s="2"/>
      <c r="AI972" s="2"/>
      <c r="AJ972" s="2"/>
      <c r="AK972" s="2"/>
      <c r="AL972" s="2"/>
      <c r="AM972" s="2"/>
      <c r="AN972" s="2"/>
      <c r="AO972" s="2"/>
      <c r="AP972" s="2"/>
      <c r="AQ972" s="2"/>
      <c r="AR972" s="2"/>
      <c r="AS972" s="2"/>
      <c r="AT972" s="2"/>
      <c r="AU972" s="2"/>
      <c r="AV972" s="2"/>
      <c r="AW972" s="2"/>
      <c r="AX972" s="2"/>
      <c r="AY972" s="2"/>
      <c r="AZ972" s="2"/>
      <c r="BA972" s="2"/>
    </row>
    <row r="973" spans="3:53" x14ac:dyDescent="0.35">
      <c r="C973" s="1"/>
      <c r="AH973" s="2"/>
      <c r="AI973" s="2"/>
      <c r="AJ973" s="2"/>
      <c r="AK973" s="2"/>
      <c r="AL973" s="2"/>
      <c r="AM973" s="2"/>
      <c r="AN973" s="2"/>
      <c r="AO973" s="2"/>
      <c r="AP973" s="2"/>
      <c r="AQ973" s="2"/>
      <c r="AR973" s="2"/>
      <c r="AS973" s="2"/>
      <c r="AT973" s="2"/>
      <c r="AU973" s="2"/>
      <c r="AV973" s="2"/>
      <c r="AW973" s="2"/>
      <c r="AX973" s="2"/>
      <c r="AY973" s="2"/>
      <c r="AZ973" s="2"/>
      <c r="BA973" s="2"/>
    </row>
    <row r="974" spans="3:53" x14ac:dyDescent="0.35">
      <c r="C974" s="1"/>
      <c r="AH974" s="2"/>
      <c r="AI974" s="2"/>
      <c r="AJ974" s="2"/>
      <c r="AK974" s="2"/>
      <c r="AL974" s="2"/>
      <c r="AM974" s="2"/>
      <c r="AN974" s="2"/>
      <c r="AO974" s="2"/>
      <c r="AP974" s="2"/>
      <c r="AQ974" s="2"/>
      <c r="AR974" s="2"/>
      <c r="AS974" s="2"/>
      <c r="AT974" s="2"/>
      <c r="AU974" s="2"/>
      <c r="AV974" s="2"/>
      <c r="AW974" s="2"/>
      <c r="AX974" s="2"/>
      <c r="AY974" s="2"/>
      <c r="AZ974" s="2"/>
      <c r="BA974" s="2"/>
    </row>
    <row r="975" spans="3:53" x14ac:dyDescent="0.35">
      <c r="C975" s="1"/>
      <c r="AH975" s="2"/>
      <c r="AI975" s="2"/>
      <c r="AJ975" s="2"/>
      <c r="AK975" s="2"/>
      <c r="AL975" s="2"/>
      <c r="AM975" s="2"/>
      <c r="AN975" s="2"/>
      <c r="AO975" s="2"/>
      <c r="AP975" s="2"/>
      <c r="AQ975" s="2"/>
      <c r="AR975" s="2"/>
      <c r="AS975" s="2"/>
      <c r="AT975" s="2"/>
      <c r="AU975" s="2"/>
      <c r="AV975" s="2"/>
      <c r="AW975" s="2"/>
      <c r="AX975" s="2"/>
      <c r="AY975" s="2"/>
      <c r="AZ975" s="2"/>
      <c r="BA975" s="2"/>
    </row>
    <row r="976" spans="3:53" x14ac:dyDescent="0.35">
      <c r="C976" s="1"/>
      <c r="AH976" s="2"/>
      <c r="AI976" s="2"/>
      <c r="AJ976" s="2"/>
      <c r="AK976" s="2"/>
      <c r="AL976" s="2"/>
      <c r="AM976" s="2"/>
      <c r="AN976" s="2"/>
      <c r="AO976" s="2"/>
      <c r="AP976" s="2"/>
      <c r="AQ976" s="2"/>
      <c r="AR976" s="2"/>
      <c r="AS976" s="2"/>
      <c r="AT976" s="2"/>
      <c r="AU976" s="2"/>
      <c r="AV976" s="2"/>
      <c r="AW976" s="2"/>
      <c r="AX976" s="2"/>
      <c r="AY976" s="2"/>
      <c r="AZ976" s="2"/>
      <c r="BA976" s="2"/>
    </row>
    <row r="977" spans="3:53" x14ac:dyDescent="0.35">
      <c r="C977" s="1"/>
      <c r="AH977" s="2"/>
      <c r="AI977" s="2"/>
      <c r="AJ977" s="2"/>
      <c r="AK977" s="2"/>
      <c r="AL977" s="2"/>
      <c r="AM977" s="2"/>
      <c r="AN977" s="2"/>
      <c r="AO977" s="2"/>
      <c r="AP977" s="2"/>
      <c r="AQ977" s="2"/>
      <c r="AR977" s="2"/>
      <c r="AS977" s="2"/>
      <c r="AT977" s="2"/>
      <c r="AU977" s="2"/>
      <c r="AV977" s="2"/>
      <c r="AW977" s="2"/>
      <c r="AX977" s="2"/>
      <c r="AY977" s="2"/>
      <c r="AZ977" s="2"/>
      <c r="BA977" s="2"/>
    </row>
    <row r="978" spans="3:53" x14ac:dyDescent="0.35">
      <c r="C978" s="1"/>
      <c r="AH978" s="2"/>
      <c r="AI978" s="2"/>
      <c r="AJ978" s="2"/>
      <c r="AK978" s="2"/>
      <c r="AL978" s="2"/>
      <c r="AM978" s="2"/>
      <c r="AN978" s="2"/>
      <c r="AO978" s="2"/>
      <c r="AP978" s="2"/>
      <c r="AQ978" s="2"/>
      <c r="AR978" s="2"/>
      <c r="AS978" s="2"/>
      <c r="AT978" s="2"/>
      <c r="AU978" s="2"/>
      <c r="AV978" s="2"/>
      <c r="AW978" s="2"/>
      <c r="AX978" s="2"/>
      <c r="AY978" s="2"/>
      <c r="AZ978" s="2"/>
      <c r="BA978" s="2"/>
    </row>
    <row r="979" spans="3:53" x14ac:dyDescent="0.35">
      <c r="C979" s="1"/>
      <c r="AH979" s="2"/>
      <c r="AI979" s="2"/>
      <c r="AJ979" s="2"/>
      <c r="AK979" s="2"/>
      <c r="AL979" s="2"/>
      <c r="AM979" s="2"/>
      <c r="AN979" s="2"/>
      <c r="AO979" s="2"/>
      <c r="AP979" s="2"/>
      <c r="AQ979" s="2"/>
      <c r="AR979" s="2"/>
      <c r="AS979" s="2"/>
      <c r="AT979" s="2"/>
      <c r="AU979" s="2"/>
      <c r="AV979" s="2"/>
      <c r="AW979" s="2"/>
      <c r="AX979" s="2"/>
      <c r="AY979" s="2"/>
      <c r="AZ979" s="2"/>
      <c r="BA979" s="2"/>
    </row>
    <row r="980" spans="3:53" x14ac:dyDescent="0.35">
      <c r="C980" s="1"/>
      <c r="AH980" s="2"/>
      <c r="AI980" s="2"/>
      <c r="AJ980" s="2"/>
      <c r="AK980" s="2"/>
      <c r="AL980" s="2"/>
      <c r="AM980" s="2"/>
      <c r="AN980" s="2"/>
      <c r="AO980" s="2"/>
      <c r="AP980" s="2"/>
      <c r="AQ980" s="2"/>
      <c r="AR980" s="2"/>
      <c r="AS980" s="2"/>
      <c r="AT980" s="2"/>
      <c r="AU980" s="2"/>
      <c r="AV980" s="2"/>
      <c r="AW980" s="2"/>
      <c r="AX980" s="2"/>
      <c r="AY980" s="2"/>
      <c r="AZ980" s="2"/>
      <c r="BA980" s="2"/>
    </row>
    <row r="981" spans="3:53" x14ac:dyDescent="0.35">
      <c r="C981" s="1"/>
      <c r="AH981" s="2"/>
      <c r="AI981" s="2"/>
      <c r="AJ981" s="2"/>
      <c r="AK981" s="2"/>
      <c r="AL981" s="2"/>
      <c r="AM981" s="2"/>
      <c r="AN981" s="2"/>
      <c r="AO981" s="2"/>
      <c r="AP981" s="2"/>
      <c r="AQ981" s="2"/>
      <c r="AR981" s="2"/>
      <c r="AS981" s="2"/>
      <c r="AT981" s="2"/>
      <c r="AU981" s="2"/>
      <c r="AV981" s="2"/>
      <c r="AW981" s="2"/>
      <c r="AX981" s="2"/>
      <c r="AY981" s="2"/>
      <c r="AZ981" s="2"/>
      <c r="BA981" s="2"/>
    </row>
    <row r="982" spans="3:53" x14ac:dyDescent="0.35">
      <c r="C982" s="1"/>
      <c r="AH982" s="2"/>
      <c r="AI982" s="2"/>
      <c r="AJ982" s="2"/>
      <c r="AK982" s="2"/>
      <c r="AL982" s="2"/>
      <c r="AM982" s="2"/>
      <c r="AN982" s="2"/>
      <c r="AO982" s="2"/>
      <c r="AP982" s="2"/>
      <c r="AQ982" s="2"/>
      <c r="AR982" s="2"/>
      <c r="AS982" s="2"/>
      <c r="AT982" s="2"/>
      <c r="AU982" s="2"/>
      <c r="AV982" s="2"/>
      <c r="AW982" s="2"/>
      <c r="AX982" s="2"/>
      <c r="AY982" s="2"/>
      <c r="AZ982" s="2"/>
      <c r="BA982" s="2"/>
    </row>
    <row r="983" spans="3:53" x14ac:dyDescent="0.35">
      <c r="C983" s="1"/>
      <c r="AH983" s="2"/>
      <c r="AI983" s="2"/>
      <c r="AJ983" s="2"/>
      <c r="AK983" s="2"/>
      <c r="AL983" s="2"/>
      <c r="AM983" s="2"/>
      <c r="AN983" s="2"/>
      <c r="AO983" s="2"/>
      <c r="AP983" s="2"/>
      <c r="AQ983" s="2"/>
      <c r="AR983" s="2"/>
      <c r="AS983" s="2"/>
      <c r="AT983" s="2"/>
      <c r="AU983" s="2"/>
      <c r="AV983" s="2"/>
      <c r="AW983" s="2"/>
      <c r="AX983" s="2"/>
      <c r="AY983" s="2"/>
      <c r="AZ983" s="2"/>
      <c r="BA983" s="2"/>
    </row>
    <row r="984" spans="3:53" x14ac:dyDescent="0.35">
      <c r="C984" s="1"/>
      <c r="AH984" s="2"/>
      <c r="AI984" s="2"/>
      <c r="AJ984" s="2"/>
      <c r="AK984" s="2"/>
      <c r="AL984" s="2"/>
      <c r="AM984" s="2"/>
      <c r="AN984" s="2"/>
      <c r="AO984" s="2"/>
      <c r="AP984" s="2"/>
      <c r="AQ984" s="2"/>
      <c r="AR984" s="2"/>
      <c r="AS984" s="2"/>
      <c r="AT984" s="2"/>
      <c r="AU984" s="2"/>
      <c r="AV984" s="2"/>
      <c r="AW984" s="2"/>
      <c r="AX984" s="2"/>
      <c r="AY984" s="2"/>
      <c r="AZ984" s="2"/>
      <c r="BA984" s="2"/>
    </row>
    <row r="985" spans="3:53" x14ac:dyDescent="0.35">
      <c r="C985" s="1"/>
      <c r="AH985" s="2"/>
      <c r="AI985" s="2"/>
      <c r="AJ985" s="2"/>
      <c r="AK985" s="2"/>
      <c r="AL985" s="2"/>
      <c r="AM985" s="2"/>
      <c r="AN985" s="2"/>
      <c r="AO985" s="2"/>
      <c r="AP985" s="2"/>
      <c r="AQ985" s="2"/>
      <c r="AR985" s="2"/>
      <c r="AS985" s="2"/>
      <c r="AT985" s="2"/>
      <c r="AU985" s="2"/>
      <c r="AV985" s="2"/>
      <c r="AW985" s="2"/>
      <c r="AX985" s="2"/>
      <c r="AY985" s="2"/>
      <c r="AZ985" s="2"/>
      <c r="BA985" s="2"/>
    </row>
    <row r="986" spans="3:53" x14ac:dyDescent="0.35">
      <c r="C986" s="1"/>
      <c r="AH986" s="2"/>
      <c r="AI986" s="2"/>
      <c r="AJ986" s="2"/>
      <c r="AK986" s="2"/>
      <c r="AL986" s="2"/>
      <c r="AM986" s="2"/>
      <c r="AN986" s="2"/>
      <c r="AO986" s="2"/>
      <c r="AP986" s="2"/>
      <c r="AQ986" s="2"/>
      <c r="AR986" s="2"/>
      <c r="AS986" s="2"/>
      <c r="AT986" s="2"/>
      <c r="AU986" s="2"/>
      <c r="AV986" s="2"/>
      <c r="AW986" s="2"/>
      <c r="AX986" s="2"/>
      <c r="AY986" s="2"/>
      <c r="AZ986" s="2"/>
      <c r="BA986" s="2"/>
    </row>
    <row r="987" spans="3:53" x14ac:dyDescent="0.35">
      <c r="C987" s="1"/>
      <c r="AH987" s="2"/>
      <c r="AI987" s="2"/>
      <c r="AJ987" s="2"/>
      <c r="AK987" s="2"/>
      <c r="AL987" s="2"/>
      <c r="AM987" s="2"/>
      <c r="AN987" s="2"/>
      <c r="AO987" s="2"/>
      <c r="AP987" s="2"/>
      <c r="AQ987" s="2"/>
      <c r="AR987" s="2"/>
      <c r="AS987" s="2"/>
      <c r="AT987" s="2"/>
      <c r="AU987" s="2"/>
      <c r="AV987" s="2"/>
      <c r="AW987" s="2"/>
      <c r="AX987" s="2"/>
      <c r="AY987" s="2"/>
      <c r="AZ987" s="2"/>
      <c r="BA987" s="2"/>
    </row>
    <row r="988" spans="3:53" x14ac:dyDescent="0.35">
      <c r="C988" s="1"/>
      <c r="AH988" s="2"/>
      <c r="AI988" s="2"/>
      <c r="AJ988" s="2"/>
      <c r="AK988" s="2"/>
      <c r="AL988" s="2"/>
      <c r="AM988" s="2"/>
      <c r="AN988" s="2"/>
      <c r="AO988" s="2"/>
      <c r="AP988" s="2"/>
      <c r="AQ988" s="2"/>
      <c r="AR988" s="2"/>
      <c r="AS988" s="2"/>
      <c r="AT988" s="2"/>
      <c r="AU988" s="2"/>
      <c r="AV988" s="2"/>
      <c r="AW988" s="2"/>
      <c r="AX988" s="2"/>
      <c r="AY988" s="2"/>
      <c r="AZ988" s="2"/>
      <c r="BA988" s="2"/>
    </row>
    <row r="989" spans="3:53" x14ac:dyDescent="0.35">
      <c r="C989" s="1"/>
      <c r="AH989" s="2"/>
      <c r="AI989" s="2"/>
      <c r="AJ989" s="2"/>
      <c r="AK989" s="2"/>
      <c r="AL989" s="2"/>
      <c r="AM989" s="2"/>
      <c r="AN989" s="2"/>
      <c r="AO989" s="2"/>
      <c r="AP989" s="2"/>
      <c r="AQ989" s="2"/>
      <c r="AR989" s="2"/>
      <c r="AS989" s="2"/>
      <c r="AT989" s="2"/>
      <c r="AU989" s="2"/>
      <c r="AV989" s="2"/>
      <c r="AW989" s="2"/>
      <c r="AX989" s="2"/>
      <c r="AY989" s="2"/>
      <c r="AZ989" s="2"/>
      <c r="BA989" s="2"/>
    </row>
    <row r="990" spans="3:53" x14ac:dyDescent="0.35">
      <c r="C990" s="1"/>
      <c r="AH990" s="2"/>
      <c r="AI990" s="2"/>
      <c r="AJ990" s="2"/>
      <c r="AK990" s="2"/>
      <c r="AL990" s="2"/>
      <c r="AM990" s="2"/>
      <c r="AN990" s="2"/>
      <c r="AO990" s="2"/>
      <c r="AP990" s="2"/>
      <c r="AQ990" s="2"/>
      <c r="AR990" s="2"/>
      <c r="AS990" s="2"/>
      <c r="AT990" s="2"/>
      <c r="AU990" s="2"/>
      <c r="AV990" s="2"/>
      <c r="AW990" s="2"/>
      <c r="AX990" s="2"/>
      <c r="AY990" s="2"/>
      <c r="AZ990" s="2"/>
      <c r="BA990" s="2"/>
    </row>
    <row r="991" spans="3:53" x14ac:dyDescent="0.35">
      <c r="C991" s="1"/>
      <c r="AH991" s="2"/>
      <c r="AI991" s="2"/>
      <c r="AJ991" s="2"/>
      <c r="AK991" s="2"/>
      <c r="AL991" s="2"/>
      <c r="AM991" s="2"/>
      <c r="AN991" s="2"/>
      <c r="AO991" s="2"/>
      <c r="AP991" s="2"/>
      <c r="AQ991" s="2"/>
      <c r="AR991" s="2"/>
      <c r="AS991" s="2"/>
      <c r="AT991" s="2"/>
      <c r="AU991" s="2"/>
      <c r="AV991" s="2"/>
      <c r="AW991" s="2"/>
      <c r="AX991" s="2"/>
      <c r="AY991" s="2"/>
      <c r="AZ991" s="2"/>
      <c r="BA991" s="2"/>
    </row>
    <row r="992" spans="3:53" x14ac:dyDescent="0.35">
      <c r="C992" s="1"/>
      <c r="AH992" s="2"/>
      <c r="AI992" s="2"/>
      <c r="AJ992" s="2"/>
      <c r="AK992" s="2"/>
      <c r="AL992" s="2"/>
      <c r="AM992" s="2"/>
      <c r="AN992" s="2"/>
      <c r="AO992" s="2"/>
      <c r="AP992" s="2"/>
      <c r="AQ992" s="2"/>
      <c r="AR992" s="2"/>
      <c r="AS992" s="2"/>
      <c r="AT992" s="2"/>
      <c r="AU992" s="2"/>
      <c r="AV992" s="2"/>
      <c r="AW992" s="2"/>
      <c r="AX992" s="2"/>
      <c r="AY992" s="2"/>
      <c r="AZ992" s="2"/>
      <c r="BA992" s="2"/>
    </row>
    <row r="993" spans="3:53" x14ac:dyDescent="0.35">
      <c r="C993" s="1"/>
      <c r="AH993" s="2"/>
      <c r="AI993" s="2"/>
      <c r="AJ993" s="2"/>
      <c r="AK993" s="2"/>
      <c r="AL993" s="2"/>
      <c r="AM993" s="2"/>
      <c r="AN993" s="2"/>
      <c r="AO993" s="2"/>
      <c r="AP993" s="2"/>
      <c r="AQ993" s="2"/>
      <c r="AR993" s="2"/>
      <c r="AS993" s="2"/>
      <c r="AT993" s="2"/>
      <c r="AU993" s="2"/>
      <c r="AV993" s="2"/>
      <c r="AW993" s="2"/>
      <c r="AX993" s="2"/>
      <c r="AY993" s="2"/>
      <c r="AZ993" s="2"/>
      <c r="BA993" s="2"/>
    </row>
    <row r="994" spans="3:53" x14ac:dyDescent="0.35">
      <c r="C994" s="1"/>
      <c r="AH994" s="2"/>
      <c r="AI994" s="2"/>
      <c r="AJ994" s="2"/>
      <c r="AK994" s="2"/>
      <c r="AL994" s="2"/>
      <c r="AM994" s="2"/>
      <c r="AN994" s="2"/>
      <c r="AO994" s="2"/>
      <c r="AP994" s="2"/>
      <c r="AQ994" s="2"/>
      <c r="AR994" s="2"/>
      <c r="AS994" s="2"/>
      <c r="AT994" s="2"/>
      <c r="AU994" s="2"/>
      <c r="AV994" s="2"/>
      <c r="AW994" s="2"/>
      <c r="AX994" s="2"/>
      <c r="AY994" s="2"/>
      <c r="AZ994" s="2"/>
      <c r="BA994" s="2"/>
    </row>
    <row r="995" spans="3:53" x14ac:dyDescent="0.35">
      <c r="C995" s="1"/>
      <c r="AH995" s="2"/>
      <c r="AI995" s="2"/>
      <c r="AJ995" s="2"/>
      <c r="AK995" s="2"/>
      <c r="AL995" s="2"/>
      <c r="AM995" s="2"/>
      <c r="AN995" s="2"/>
      <c r="AO995" s="2"/>
      <c r="AP995" s="2"/>
      <c r="AQ995" s="2"/>
      <c r="AR995" s="2"/>
      <c r="AS995" s="2"/>
      <c r="AT995" s="2"/>
      <c r="AU995" s="2"/>
      <c r="AV995" s="2"/>
      <c r="AW995" s="2"/>
      <c r="AX995" s="2"/>
      <c r="AY995" s="2"/>
      <c r="AZ995" s="2"/>
      <c r="BA995" s="2"/>
    </row>
    <row r="996" spans="3:53" x14ac:dyDescent="0.35">
      <c r="C996" s="1"/>
      <c r="AH996" s="2"/>
      <c r="AI996" s="2"/>
      <c r="AJ996" s="2"/>
      <c r="AK996" s="2"/>
      <c r="AL996" s="2"/>
      <c r="AM996" s="2"/>
      <c r="AN996" s="2"/>
      <c r="AO996" s="2"/>
      <c r="AP996" s="2"/>
      <c r="AQ996" s="2"/>
      <c r="AR996" s="2"/>
      <c r="AS996" s="2"/>
      <c r="AT996" s="2"/>
      <c r="AU996" s="2"/>
      <c r="AV996" s="2"/>
      <c r="AW996" s="2"/>
      <c r="AX996" s="2"/>
      <c r="AY996" s="2"/>
      <c r="AZ996" s="2"/>
      <c r="BA996" s="2"/>
    </row>
    <row r="997" spans="3:53" x14ac:dyDescent="0.35">
      <c r="C997" s="1"/>
      <c r="AH997" s="2"/>
      <c r="AI997" s="2"/>
      <c r="AJ997" s="2"/>
      <c r="AK997" s="2"/>
      <c r="AL997" s="2"/>
      <c r="AM997" s="2"/>
      <c r="AN997" s="2"/>
      <c r="AO997" s="2"/>
      <c r="AP997" s="2"/>
      <c r="AQ997" s="2"/>
      <c r="AR997" s="2"/>
      <c r="AS997" s="2"/>
      <c r="AT997" s="2"/>
      <c r="AU997" s="2"/>
      <c r="AV997" s="2"/>
      <c r="AW997" s="2"/>
      <c r="AX997" s="2"/>
      <c r="AY997" s="2"/>
      <c r="AZ997" s="2"/>
      <c r="BA997" s="2"/>
    </row>
    <row r="998" spans="3:53" x14ac:dyDescent="0.35">
      <c r="C998" s="1"/>
      <c r="AH998" s="2"/>
      <c r="AI998" s="2"/>
      <c r="AJ998" s="2"/>
      <c r="AK998" s="2"/>
      <c r="AL998" s="2"/>
      <c r="AM998" s="2"/>
      <c r="AN998" s="2"/>
      <c r="AO998" s="2"/>
      <c r="AP998" s="2"/>
      <c r="AQ998" s="2"/>
      <c r="AR998" s="2"/>
      <c r="AS998" s="2"/>
      <c r="AT998" s="2"/>
      <c r="AU998" s="2"/>
      <c r="AV998" s="2"/>
      <c r="AW998" s="2"/>
      <c r="AX998" s="2"/>
      <c r="AY998" s="2"/>
      <c r="AZ998" s="2"/>
      <c r="BA998" s="2"/>
    </row>
    <row r="999" spans="3:53" x14ac:dyDescent="0.35">
      <c r="C999" s="1"/>
      <c r="AH999" s="2"/>
      <c r="AI999" s="2"/>
      <c r="AJ999" s="2"/>
      <c r="AK999" s="2"/>
      <c r="AL999" s="2"/>
      <c r="AM999" s="2"/>
      <c r="AN999" s="2"/>
      <c r="AO999" s="2"/>
      <c r="AP999" s="2"/>
      <c r="AQ999" s="2"/>
      <c r="AR999" s="2"/>
      <c r="AS999" s="2"/>
      <c r="AT999" s="2"/>
      <c r="AU999" s="2"/>
      <c r="AV999" s="2"/>
      <c r="AW999" s="2"/>
      <c r="AX999" s="2"/>
      <c r="AY999" s="2"/>
      <c r="AZ999" s="2"/>
      <c r="BA999" s="2"/>
    </row>
  </sheetData>
  <sortState xmlns:xlrd2="http://schemas.microsoft.com/office/spreadsheetml/2017/richdata2" ref="A2:BD48">
    <sortCondition ref="A2:A48"/>
    <sortCondition ref="B2:B48"/>
  </sortState>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A15F9A6-C243-4107-AE89-1FA2970A4679}">
          <x14:formula1>
            <xm:f>Notes!$F$21:$F$24</xm:f>
          </x14:formula1>
          <xm:sqref>K2:K999</xm:sqref>
        </x14:dataValidation>
        <x14:dataValidation type="list" allowBlank="1" showInputMessage="1" showErrorMessage="1" xr:uid="{46D20F9A-845F-4552-BAF1-3086E12F1343}">
          <x14:formula1>
            <xm:f>Notes!$G$21:$G$36</xm:f>
          </x14:formula1>
          <xm:sqref>AA2:AA999</xm:sqref>
        </x14:dataValidation>
        <x14:dataValidation type="list" allowBlank="1" showInputMessage="1" showErrorMessage="1" xr:uid="{95488F96-BAFD-4C00-B157-6F6A27356170}">
          <x14:formula1>
            <xm:f>Notes!$H$21:$H$34</xm:f>
          </x14:formula1>
          <xm:sqref>AC2:AC999</xm:sqref>
        </x14:dataValidation>
        <x14:dataValidation type="list" allowBlank="1" showInputMessage="1" showErrorMessage="1" xr:uid="{29B00506-03C1-4152-8EFC-993B10683C4B}">
          <x14:formula1>
            <xm:f>Notes!$O$21:$O$36</xm:f>
          </x14:formula1>
          <xm:sqref>M2:M999 N49:S999 L50:L999 T50:U999</xm:sqref>
        </x14:dataValidation>
        <x14:dataValidation type="list" allowBlank="1" showInputMessage="1" showErrorMessage="1" xr:uid="{6F22AB87-C724-4201-8F2C-6015E36D0382}">
          <x14:formula1>
            <xm:f>Notes!$A$21:$A$26</xm:f>
          </x14:formula1>
          <xm:sqref>A2:B999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3610-9108-475D-8990-BF0F1FE5FB30}">
  <dimension ref="A1:J195"/>
  <sheetViews>
    <sheetView workbookViewId="0">
      <pane ySplit="1" topLeftCell="A2" activePane="bottomLeft" state="frozen"/>
      <selection activeCell="G1" sqref="G1"/>
      <selection pane="bottomLeft"/>
    </sheetView>
  </sheetViews>
  <sheetFormatPr defaultRowHeight="14.5" x14ac:dyDescent="0.35"/>
  <cols>
    <col min="1" max="1" width="12.54296875" bestFit="1" customWidth="1"/>
    <col min="5" max="5" width="18" customWidth="1"/>
    <col min="6" max="6" width="12.6328125" customWidth="1"/>
    <col min="7" max="7" width="15.453125" bestFit="1" customWidth="1"/>
    <col min="8" max="8" width="15.453125" customWidth="1"/>
    <col min="9" max="9" width="17.6328125" bestFit="1" customWidth="1"/>
    <col min="10" max="10" width="12.08984375" customWidth="1"/>
  </cols>
  <sheetData>
    <row r="1" spans="1:10" x14ac:dyDescent="0.35">
      <c r="A1" s="4" t="s">
        <v>0</v>
      </c>
      <c r="B1" s="4" t="s">
        <v>2</v>
      </c>
      <c r="C1" s="4" t="s">
        <v>15</v>
      </c>
      <c r="D1" s="4" t="s">
        <v>67</v>
      </c>
      <c r="E1" s="4" t="s">
        <v>68</v>
      </c>
      <c r="F1" s="4" t="s">
        <v>69</v>
      </c>
      <c r="G1" t="s">
        <v>187</v>
      </c>
      <c r="H1" t="s">
        <v>496</v>
      </c>
      <c r="I1" t="s">
        <v>500</v>
      </c>
      <c r="J1" s="4" t="s">
        <v>8</v>
      </c>
    </row>
    <row r="2" spans="1:10" x14ac:dyDescent="0.35">
      <c r="A2" t="s">
        <v>494</v>
      </c>
      <c r="B2">
        <v>1</v>
      </c>
      <c r="C2" t="s">
        <v>35</v>
      </c>
      <c r="D2" t="s">
        <v>72</v>
      </c>
      <c r="E2" t="s">
        <v>148</v>
      </c>
      <c r="F2">
        <v>12</v>
      </c>
      <c r="G2">
        <v>17.84</v>
      </c>
      <c r="H2">
        <v>0.1</v>
      </c>
      <c r="I2">
        <f t="shared" ref="I2:I22" si="0">F2/H2</f>
        <v>120</v>
      </c>
    </row>
    <row r="3" spans="1:10" x14ac:dyDescent="0.35">
      <c r="A3" t="s">
        <v>494</v>
      </c>
      <c r="B3">
        <v>1</v>
      </c>
      <c r="C3" t="s">
        <v>35</v>
      </c>
      <c r="D3" t="s">
        <v>72</v>
      </c>
      <c r="E3" t="s">
        <v>76</v>
      </c>
      <c r="F3">
        <v>5</v>
      </c>
      <c r="G3">
        <v>17.84</v>
      </c>
      <c r="H3">
        <v>0.1</v>
      </c>
      <c r="I3">
        <f t="shared" si="0"/>
        <v>50</v>
      </c>
    </row>
    <row r="4" spans="1:10" x14ac:dyDescent="0.35">
      <c r="A4" t="s">
        <v>494</v>
      </c>
      <c r="B4">
        <v>1</v>
      </c>
      <c r="C4" t="s">
        <v>36</v>
      </c>
      <c r="D4" t="s">
        <v>72</v>
      </c>
      <c r="E4" t="s">
        <v>148</v>
      </c>
      <c r="F4">
        <v>17</v>
      </c>
      <c r="G4">
        <v>5.64</v>
      </c>
      <c r="H4">
        <v>0.01</v>
      </c>
      <c r="I4">
        <f t="shared" si="0"/>
        <v>1700</v>
      </c>
    </row>
    <row r="5" spans="1:10" x14ac:dyDescent="0.35">
      <c r="A5" t="s">
        <v>494</v>
      </c>
      <c r="B5">
        <v>1</v>
      </c>
      <c r="C5" t="s">
        <v>21</v>
      </c>
      <c r="D5" t="s">
        <v>72</v>
      </c>
      <c r="E5" t="s">
        <v>148</v>
      </c>
      <c r="F5">
        <v>16</v>
      </c>
      <c r="G5">
        <v>5.64</v>
      </c>
      <c r="H5">
        <v>0.01</v>
      </c>
      <c r="I5">
        <f t="shared" si="0"/>
        <v>1600</v>
      </c>
    </row>
    <row r="6" spans="1:10" x14ac:dyDescent="0.35">
      <c r="A6" t="s">
        <v>494</v>
      </c>
      <c r="B6">
        <v>2</v>
      </c>
      <c r="C6" t="s">
        <v>35</v>
      </c>
      <c r="D6" t="s">
        <v>72</v>
      </c>
      <c r="E6" t="s">
        <v>148</v>
      </c>
      <c r="F6">
        <v>304</v>
      </c>
      <c r="G6">
        <v>12.61</v>
      </c>
      <c r="H6">
        <v>0.05</v>
      </c>
      <c r="I6">
        <f t="shared" si="0"/>
        <v>6080</v>
      </c>
    </row>
    <row r="7" spans="1:10" x14ac:dyDescent="0.35">
      <c r="A7" t="s">
        <v>494</v>
      </c>
      <c r="B7">
        <v>2</v>
      </c>
      <c r="C7" t="s">
        <v>35</v>
      </c>
      <c r="D7" t="s">
        <v>72</v>
      </c>
      <c r="E7" t="s">
        <v>76</v>
      </c>
      <c r="F7">
        <v>66</v>
      </c>
      <c r="G7">
        <v>12.61</v>
      </c>
      <c r="H7">
        <v>0.05</v>
      </c>
      <c r="I7">
        <f t="shared" si="0"/>
        <v>1320</v>
      </c>
    </row>
    <row r="8" spans="1:10" x14ac:dyDescent="0.35">
      <c r="A8" t="s">
        <v>494</v>
      </c>
      <c r="B8">
        <v>2</v>
      </c>
      <c r="C8" t="s">
        <v>35</v>
      </c>
      <c r="D8" t="s">
        <v>72</v>
      </c>
      <c r="E8" t="s">
        <v>78</v>
      </c>
      <c r="F8">
        <v>6</v>
      </c>
      <c r="G8">
        <v>12.61</v>
      </c>
      <c r="H8">
        <v>0.05</v>
      </c>
      <c r="I8">
        <f t="shared" si="0"/>
        <v>120</v>
      </c>
    </row>
    <row r="9" spans="1:10" x14ac:dyDescent="0.35">
      <c r="A9" t="s">
        <v>494</v>
      </c>
      <c r="B9">
        <v>2</v>
      </c>
      <c r="C9" t="s">
        <v>36</v>
      </c>
      <c r="D9" t="s">
        <v>72</v>
      </c>
      <c r="E9" t="s">
        <v>148</v>
      </c>
      <c r="F9">
        <v>89</v>
      </c>
      <c r="G9">
        <v>5.64</v>
      </c>
      <c r="H9">
        <v>0.01</v>
      </c>
      <c r="I9">
        <f t="shared" si="0"/>
        <v>8900</v>
      </c>
    </row>
    <row r="10" spans="1:10" x14ac:dyDescent="0.35">
      <c r="A10" t="s">
        <v>494</v>
      </c>
      <c r="B10">
        <v>2</v>
      </c>
      <c r="C10" t="s">
        <v>21</v>
      </c>
      <c r="D10" t="s">
        <v>72</v>
      </c>
      <c r="E10" t="s">
        <v>148</v>
      </c>
      <c r="F10">
        <v>19</v>
      </c>
      <c r="G10">
        <v>5.64</v>
      </c>
      <c r="H10">
        <v>0.01</v>
      </c>
      <c r="I10">
        <f t="shared" si="0"/>
        <v>1900</v>
      </c>
    </row>
    <row r="11" spans="1:10" x14ac:dyDescent="0.35">
      <c r="A11" t="s">
        <v>494</v>
      </c>
      <c r="B11">
        <v>2</v>
      </c>
      <c r="C11" t="s">
        <v>21</v>
      </c>
      <c r="D11" t="s">
        <v>72</v>
      </c>
      <c r="E11" t="s">
        <v>76</v>
      </c>
      <c r="F11">
        <v>1</v>
      </c>
      <c r="G11">
        <v>5.64</v>
      </c>
      <c r="H11">
        <v>0.01</v>
      </c>
      <c r="I11">
        <f t="shared" si="0"/>
        <v>100</v>
      </c>
    </row>
    <row r="12" spans="1:10" x14ac:dyDescent="0.35">
      <c r="A12" t="s">
        <v>494</v>
      </c>
      <c r="B12">
        <v>2</v>
      </c>
      <c r="C12" t="s">
        <v>44</v>
      </c>
      <c r="D12" t="s">
        <v>72</v>
      </c>
      <c r="E12" t="s">
        <v>76</v>
      </c>
      <c r="F12">
        <v>2</v>
      </c>
      <c r="G12">
        <v>5.64</v>
      </c>
      <c r="H12">
        <v>0.01</v>
      </c>
      <c r="I12">
        <f t="shared" si="0"/>
        <v>200</v>
      </c>
    </row>
    <row r="13" spans="1:10" x14ac:dyDescent="0.35">
      <c r="A13" t="s">
        <v>494</v>
      </c>
      <c r="B13">
        <v>3</v>
      </c>
      <c r="C13" t="s">
        <v>35</v>
      </c>
      <c r="D13" t="s">
        <v>72</v>
      </c>
      <c r="E13" t="s">
        <v>148</v>
      </c>
      <c r="F13">
        <v>12</v>
      </c>
      <c r="G13">
        <v>12.61</v>
      </c>
      <c r="H13">
        <v>0.05</v>
      </c>
      <c r="I13">
        <f t="shared" si="0"/>
        <v>240</v>
      </c>
    </row>
    <row r="14" spans="1:10" x14ac:dyDescent="0.35">
      <c r="A14" t="s">
        <v>494</v>
      </c>
      <c r="B14">
        <v>3</v>
      </c>
      <c r="C14" t="s">
        <v>35</v>
      </c>
      <c r="D14" t="s">
        <v>72</v>
      </c>
      <c r="E14" t="s">
        <v>76</v>
      </c>
      <c r="F14">
        <v>4</v>
      </c>
      <c r="G14">
        <v>12.61</v>
      </c>
      <c r="H14">
        <v>0.05</v>
      </c>
      <c r="I14">
        <f t="shared" si="0"/>
        <v>80</v>
      </c>
    </row>
    <row r="15" spans="1:10" x14ac:dyDescent="0.35">
      <c r="A15" t="s">
        <v>494</v>
      </c>
      <c r="B15">
        <v>3</v>
      </c>
      <c r="C15" t="s">
        <v>36</v>
      </c>
      <c r="D15" t="s">
        <v>72</v>
      </c>
      <c r="E15" t="s">
        <v>148</v>
      </c>
      <c r="F15">
        <v>3</v>
      </c>
      <c r="G15">
        <v>5.64</v>
      </c>
      <c r="H15">
        <v>0.01</v>
      </c>
      <c r="I15">
        <f t="shared" si="0"/>
        <v>300</v>
      </c>
    </row>
    <row r="16" spans="1:10" x14ac:dyDescent="0.35">
      <c r="A16" t="s">
        <v>494</v>
      </c>
      <c r="B16">
        <v>3</v>
      </c>
      <c r="C16" t="s">
        <v>21</v>
      </c>
      <c r="D16" t="s">
        <v>72</v>
      </c>
      <c r="E16" t="s">
        <v>148</v>
      </c>
      <c r="F16">
        <v>21</v>
      </c>
      <c r="G16">
        <v>5.64</v>
      </c>
      <c r="H16">
        <v>0.01</v>
      </c>
      <c r="I16">
        <f t="shared" si="0"/>
        <v>2100</v>
      </c>
    </row>
    <row r="17" spans="1:10" x14ac:dyDescent="0.35">
      <c r="A17" t="s">
        <v>494</v>
      </c>
      <c r="B17">
        <v>4</v>
      </c>
      <c r="C17" t="s">
        <v>35</v>
      </c>
      <c r="D17" t="s">
        <v>72</v>
      </c>
      <c r="F17">
        <v>0</v>
      </c>
      <c r="G17">
        <v>17.84</v>
      </c>
      <c r="H17">
        <v>0.1</v>
      </c>
      <c r="I17">
        <f t="shared" si="0"/>
        <v>0</v>
      </c>
    </row>
    <row r="18" spans="1:10" x14ac:dyDescent="0.35">
      <c r="A18" t="s">
        <v>494</v>
      </c>
      <c r="B18">
        <v>4</v>
      </c>
      <c r="C18" t="s">
        <v>36</v>
      </c>
      <c r="D18" t="s">
        <v>72</v>
      </c>
      <c r="E18" t="s">
        <v>148</v>
      </c>
      <c r="F18">
        <v>9</v>
      </c>
      <c r="G18">
        <v>5.64</v>
      </c>
      <c r="H18">
        <v>0.01</v>
      </c>
      <c r="I18">
        <f t="shared" si="0"/>
        <v>900</v>
      </c>
    </row>
    <row r="19" spans="1:10" x14ac:dyDescent="0.35">
      <c r="A19" t="s">
        <v>494</v>
      </c>
      <c r="B19">
        <v>4</v>
      </c>
      <c r="C19" t="s">
        <v>21</v>
      </c>
      <c r="D19" t="s">
        <v>72</v>
      </c>
      <c r="E19" t="s">
        <v>148</v>
      </c>
      <c r="F19">
        <v>112</v>
      </c>
      <c r="G19">
        <v>5.64</v>
      </c>
      <c r="H19">
        <v>0.01</v>
      </c>
      <c r="I19">
        <f t="shared" si="0"/>
        <v>11200</v>
      </c>
    </row>
    <row r="20" spans="1:10" x14ac:dyDescent="0.35">
      <c r="A20" t="s">
        <v>494</v>
      </c>
      <c r="B20">
        <v>4</v>
      </c>
      <c r="C20" t="s">
        <v>21</v>
      </c>
      <c r="D20" t="s">
        <v>72</v>
      </c>
      <c r="E20" t="s">
        <v>76</v>
      </c>
      <c r="F20">
        <v>1</v>
      </c>
      <c r="G20">
        <v>5.64</v>
      </c>
      <c r="H20">
        <v>0.01</v>
      </c>
      <c r="I20">
        <f t="shared" si="0"/>
        <v>100</v>
      </c>
    </row>
    <row r="21" spans="1:10" x14ac:dyDescent="0.35">
      <c r="A21" t="s">
        <v>494</v>
      </c>
      <c r="B21">
        <v>4</v>
      </c>
      <c r="C21" t="s">
        <v>44</v>
      </c>
      <c r="D21" t="s">
        <v>72</v>
      </c>
      <c r="E21" t="s">
        <v>148</v>
      </c>
      <c r="F21">
        <v>2</v>
      </c>
      <c r="G21">
        <v>5.64</v>
      </c>
      <c r="H21">
        <v>0.01</v>
      </c>
      <c r="I21">
        <f t="shared" si="0"/>
        <v>200</v>
      </c>
    </row>
    <row r="22" spans="1:10" x14ac:dyDescent="0.35">
      <c r="A22" t="s">
        <v>494</v>
      </c>
      <c r="B22">
        <v>4</v>
      </c>
      <c r="C22" t="s">
        <v>44</v>
      </c>
      <c r="D22" t="s">
        <v>72</v>
      </c>
      <c r="E22" t="s">
        <v>76</v>
      </c>
      <c r="F22">
        <v>1</v>
      </c>
      <c r="G22">
        <v>5.64</v>
      </c>
      <c r="H22">
        <v>0.01</v>
      </c>
      <c r="I22">
        <f t="shared" si="0"/>
        <v>100</v>
      </c>
    </row>
    <row r="23" spans="1:10" x14ac:dyDescent="0.35">
      <c r="A23" s="14" t="s">
        <v>494</v>
      </c>
      <c r="B23" s="14">
        <v>5</v>
      </c>
      <c r="C23" s="14"/>
      <c r="D23" s="14"/>
      <c r="E23" s="14"/>
      <c r="F23" s="14"/>
      <c r="G23" s="14"/>
      <c r="H23" s="14"/>
      <c r="I23" s="14"/>
      <c r="J23" s="14" t="s">
        <v>529</v>
      </c>
    </row>
    <row r="24" spans="1:10" x14ac:dyDescent="0.35">
      <c r="A24" t="s">
        <v>494</v>
      </c>
      <c r="B24">
        <v>6</v>
      </c>
      <c r="C24" t="s">
        <v>35</v>
      </c>
      <c r="D24" t="s">
        <v>72</v>
      </c>
      <c r="E24" t="s">
        <v>148</v>
      </c>
      <c r="F24">
        <v>1</v>
      </c>
      <c r="G24">
        <v>12.61</v>
      </c>
      <c r="H24">
        <v>0.05</v>
      </c>
      <c r="I24">
        <f t="shared" ref="I24:I55" si="1">F24/H24</f>
        <v>20</v>
      </c>
    </row>
    <row r="25" spans="1:10" x14ac:dyDescent="0.35">
      <c r="A25" t="s">
        <v>494</v>
      </c>
      <c r="B25">
        <v>6</v>
      </c>
      <c r="C25" t="s">
        <v>35</v>
      </c>
      <c r="D25" t="s">
        <v>72</v>
      </c>
      <c r="E25" t="s">
        <v>80</v>
      </c>
      <c r="F25">
        <v>1</v>
      </c>
      <c r="G25">
        <v>12.61</v>
      </c>
      <c r="H25">
        <v>0.05</v>
      </c>
      <c r="I25">
        <f t="shared" si="1"/>
        <v>20</v>
      </c>
    </row>
    <row r="26" spans="1:10" x14ac:dyDescent="0.35">
      <c r="A26" t="s">
        <v>494</v>
      </c>
      <c r="B26">
        <v>6</v>
      </c>
      <c r="C26" t="s">
        <v>36</v>
      </c>
      <c r="D26" t="s">
        <v>72</v>
      </c>
      <c r="E26" t="s">
        <v>148</v>
      </c>
      <c r="F26">
        <v>1</v>
      </c>
      <c r="G26">
        <v>5.64</v>
      </c>
      <c r="H26">
        <v>0.01</v>
      </c>
      <c r="I26">
        <f t="shared" si="1"/>
        <v>100</v>
      </c>
    </row>
    <row r="27" spans="1:10" x14ac:dyDescent="0.35">
      <c r="A27" t="s">
        <v>494</v>
      </c>
      <c r="B27">
        <v>6</v>
      </c>
      <c r="C27" t="s">
        <v>44</v>
      </c>
      <c r="D27" t="s">
        <v>72</v>
      </c>
      <c r="E27" t="s">
        <v>76</v>
      </c>
      <c r="F27">
        <v>1</v>
      </c>
      <c r="G27">
        <v>5.64</v>
      </c>
      <c r="H27">
        <v>0.01</v>
      </c>
      <c r="I27">
        <f t="shared" si="1"/>
        <v>100</v>
      </c>
    </row>
    <row r="28" spans="1:10" x14ac:dyDescent="0.35">
      <c r="A28" t="s">
        <v>494</v>
      </c>
      <c r="B28">
        <v>8</v>
      </c>
      <c r="C28" t="s">
        <v>35</v>
      </c>
      <c r="D28" t="s">
        <v>72</v>
      </c>
      <c r="E28" t="s">
        <v>148</v>
      </c>
      <c r="F28">
        <v>6</v>
      </c>
      <c r="G28">
        <v>12.61</v>
      </c>
      <c r="H28">
        <v>0.05</v>
      </c>
      <c r="I28">
        <f t="shared" si="1"/>
        <v>120</v>
      </c>
    </row>
    <row r="29" spans="1:10" x14ac:dyDescent="0.35">
      <c r="A29" t="s">
        <v>494</v>
      </c>
      <c r="B29">
        <v>8</v>
      </c>
      <c r="C29" t="s">
        <v>35</v>
      </c>
      <c r="D29" t="s">
        <v>72</v>
      </c>
      <c r="E29" t="s">
        <v>76</v>
      </c>
      <c r="F29">
        <v>4</v>
      </c>
      <c r="G29">
        <v>12.61</v>
      </c>
      <c r="H29">
        <v>0.05</v>
      </c>
      <c r="I29">
        <f t="shared" si="1"/>
        <v>80</v>
      </c>
    </row>
    <row r="30" spans="1:10" x14ac:dyDescent="0.35">
      <c r="A30" t="s">
        <v>494</v>
      </c>
      <c r="B30">
        <v>8</v>
      </c>
      <c r="C30" t="s">
        <v>36</v>
      </c>
      <c r="D30" t="s">
        <v>72</v>
      </c>
      <c r="E30" t="s">
        <v>148</v>
      </c>
      <c r="F30">
        <v>29</v>
      </c>
      <c r="G30">
        <v>5.64</v>
      </c>
      <c r="H30">
        <v>0.01</v>
      </c>
      <c r="I30">
        <f t="shared" si="1"/>
        <v>2900</v>
      </c>
    </row>
    <row r="31" spans="1:10" x14ac:dyDescent="0.35">
      <c r="A31" t="s">
        <v>494</v>
      </c>
      <c r="B31">
        <v>8</v>
      </c>
      <c r="C31" t="s">
        <v>21</v>
      </c>
      <c r="D31" t="s">
        <v>72</v>
      </c>
      <c r="E31" t="s">
        <v>148</v>
      </c>
      <c r="F31">
        <v>213</v>
      </c>
      <c r="G31">
        <v>5.64</v>
      </c>
      <c r="H31">
        <v>0.01</v>
      </c>
      <c r="I31">
        <f t="shared" si="1"/>
        <v>21300</v>
      </c>
    </row>
    <row r="32" spans="1:10" x14ac:dyDescent="0.35">
      <c r="A32" t="s">
        <v>494</v>
      </c>
      <c r="B32">
        <v>8</v>
      </c>
      <c r="C32" t="s">
        <v>21</v>
      </c>
      <c r="D32" t="s">
        <v>72</v>
      </c>
      <c r="E32" t="s">
        <v>76</v>
      </c>
      <c r="F32">
        <v>1</v>
      </c>
      <c r="G32">
        <v>5.64</v>
      </c>
      <c r="H32">
        <v>0.01</v>
      </c>
      <c r="I32">
        <f t="shared" si="1"/>
        <v>100</v>
      </c>
    </row>
    <row r="33" spans="1:9" x14ac:dyDescent="0.35">
      <c r="A33" t="s">
        <v>494</v>
      </c>
      <c r="B33">
        <v>9</v>
      </c>
      <c r="C33" t="s">
        <v>35</v>
      </c>
      <c r="D33" t="s">
        <v>72</v>
      </c>
      <c r="E33" t="s">
        <v>148</v>
      </c>
      <c r="F33">
        <v>195</v>
      </c>
      <c r="G33">
        <v>12.61</v>
      </c>
      <c r="H33">
        <v>0.05</v>
      </c>
      <c r="I33">
        <f t="shared" si="1"/>
        <v>3900</v>
      </c>
    </row>
    <row r="34" spans="1:9" x14ac:dyDescent="0.35">
      <c r="A34" t="s">
        <v>494</v>
      </c>
      <c r="B34">
        <v>9</v>
      </c>
      <c r="C34" t="s">
        <v>35</v>
      </c>
      <c r="D34" t="s">
        <v>72</v>
      </c>
      <c r="E34" t="s">
        <v>76</v>
      </c>
      <c r="F34">
        <v>46</v>
      </c>
      <c r="G34">
        <v>12.61</v>
      </c>
      <c r="H34">
        <v>0.05</v>
      </c>
      <c r="I34">
        <f t="shared" si="1"/>
        <v>920</v>
      </c>
    </row>
    <row r="35" spans="1:9" x14ac:dyDescent="0.35">
      <c r="A35" t="s">
        <v>494</v>
      </c>
      <c r="B35">
        <v>9</v>
      </c>
      <c r="C35" t="s">
        <v>36</v>
      </c>
      <c r="D35" t="s">
        <v>72</v>
      </c>
      <c r="E35" t="s">
        <v>148</v>
      </c>
      <c r="F35">
        <v>130</v>
      </c>
      <c r="G35">
        <v>5.64</v>
      </c>
      <c r="H35">
        <v>0.01</v>
      </c>
      <c r="I35">
        <f t="shared" si="1"/>
        <v>13000</v>
      </c>
    </row>
    <row r="36" spans="1:9" x14ac:dyDescent="0.35">
      <c r="A36" t="s">
        <v>494</v>
      </c>
      <c r="B36">
        <v>9</v>
      </c>
      <c r="C36" t="s">
        <v>21</v>
      </c>
      <c r="D36" t="s">
        <v>72</v>
      </c>
      <c r="E36" t="s">
        <v>148</v>
      </c>
      <c r="F36">
        <v>128</v>
      </c>
      <c r="G36">
        <v>5.64</v>
      </c>
      <c r="H36">
        <v>0.01</v>
      </c>
      <c r="I36">
        <f t="shared" si="1"/>
        <v>12800</v>
      </c>
    </row>
    <row r="37" spans="1:9" x14ac:dyDescent="0.35">
      <c r="A37" t="s">
        <v>494</v>
      </c>
      <c r="B37">
        <v>10</v>
      </c>
      <c r="C37" t="s">
        <v>35</v>
      </c>
      <c r="D37" t="s">
        <v>72</v>
      </c>
      <c r="E37" t="s">
        <v>148</v>
      </c>
      <c r="F37">
        <v>43</v>
      </c>
      <c r="G37">
        <v>12.61</v>
      </c>
      <c r="H37">
        <v>0.05</v>
      </c>
      <c r="I37">
        <f t="shared" si="1"/>
        <v>860</v>
      </c>
    </row>
    <row r="38" spans="1:9" x14ac:dyDescent="0.35">
      <c r="A38" t="s">
        <v>494</v>
      </c>
      <c r="B38">
        <v>10</v>
      </c>
      <c r="C38" t="s">
        <v>36</v>
      </c>
      <c r="D38" t="s">
        <v>72</v>
      </c>
      <c r="E38" t="s">
        <v>148</v>
      </c>
      <c r="F38">
        <v>14</v>
      </c>
      <c r="G38">
        <v>5.64</v>
      </c>
      <c r="H38">
        <v>0.01</v>
      </c>
      <c r="I38">
        <f t="shared" si="1"/>
        <v>1400</v>
      </c>
    </row>
    <row r="39" spans="1:9" x14ac:dyDescent="0.35">
      <c r="A39" t="s">
        <v>494</v>
      </c>
      <c r="B39">
        <v>10</v>
      </c>
      <c r="C39" t="s">
        <v>21</v>
      </c>
      <c r="D39" t="s">
        <v>72</v>
      </c>
      <c r="E39" t="s">
        <v>148</v>
      </c>
      <c r="F39">
        <v>53</v>
      </c>
      <c r="G39">
        <v>5.64</v>
      </c>
      <c r="H39">
        <v>0.01</v>
      </c>
      <c r="I39">
        <f t="shared" si="1"/>
        <v>5300</v>
      </c>
    </row>
    <row r="40" spans="1:9" x14ac:dyDescent="0.35">
      <c r="A40" t="s">
        <v>494</v>
      </c>
      <c r="B40">
        <v>11</v>
      </c>
      <c r="C40" t="s">
        <v>35</v>
      </c>
      <c r="D40" t="s">
        <v>72</v>
      </c>
      <c r="E40" t="s">
        <v>148</v>
      </c>
      <c r="F40">
        <v>2</v>
      </c>
      <c r="G40">
        <v>12.61</v>
      </c>
      <c r="H40">
        <v>0.05</v>
      </c>
      <c r="I40">
        <f t="shared" si="1"/>
        <v>40</v>
      </c>
    </row>
    <row r="41" spans="1:9" x14ac:dyDescent="0.35">
      <c r="A41" t="s">
        <v>494</v>
      </c>
      <c r="B41">
        <v>11</v>
      </c>
      <c r="C41" t="s">
        <v>35</v>
      </c>
      <c r="D41" t="s">
        <v>72</v>
      </c>
      <c r="E41" t="s">
        <v>76</v>
      </c>
      <c r="F41">
        <v>1</v>
      </c>
      <c r="G41">
        <v>12.61</v>
      </c>
      <c r="H41">
        <v>0.05</v>
      </c>
      <c r="I41">
        <f t="shared" si="1"/>
        <v>20</v>
      </c>
    </row>
    <row r="42" spans="1:9" x14ac:dyDescent="0.35">
      <c r="A42" t="s">
        <v>494</v>
      </c>
      <c r="B42">
        <v>11</v>
      </c>
      <c r="C42" t="s">
        <v>36</v>
      </c>
      <c r="D42" t="s">
        <v>72</v>
      </c>
      <c r="E42" t="s">
        <v>148</v>
      </c>
      <c r="F42">
        <v>25</v>
      </c>
      <c r="G42">
        <v>5.64</v>
      </c>
      <c r="H42">
        <v>0.01</v>
      </c>
      <c r="I42">
        <f t="shared" si="1"/>
        <v>2500</v>
      </c>
    </row>
    <row r="43" spans="1:9" x14ac:dyDescent="0.35">
      <c r="A43" t="s">
        <v>494</v>
      </c>
      <c r="B43">
        <v>11</v>
      </c>
      <c r="C43" t="s">
        <v>21</v>
      </c>
      <c r="D43" t="s">
        <v>72</v>
      </c>
      <c r="E43" t="s">
        <v>148</v>
      </c>
      <c r="F43">
        <v>2</v>
      </c>
      <c r="G43">
        <v>5.64</v>
      </c>
      <c r="H43">
        <v>0.01</v>
      </c>
      <c r="I43">
        <f t="shared" si="1"/>
        <v>200</v>
      </c>
    </row>
    <row r="44" spans="1:9" x14ac:dyDescent="0.35">
      <c r="A44" t="s">
        <v>494</v>
      </c>
      <c r="B44">
        <v>11</v>
      </c>
      <c r="C44" t="s">
        <v>21</v>
      </c>
      <c r="D44" t="s">
        <v>72</v>
      </c>
      <c r="E44" t="s">
        <v>76</v>
      </c>
      <c r="F44">
        <v>1</v>
      </c>
      <c r="G44">
        <v>5.64</v>
      </c>
      <c r="H44">
        <v>0.01</v>
      </c>
      <c r="I44">
        <f t="shared" si="1"/>
        <v>100</v>
      </c>
    </row>
    <row r="45" spans="1:9" x14ac:dyDescent="0.35">
      <c r="A45" t="s">
        <v>494</v>
      </c>
      <c r="B45">
        <v>13</v>
      </c>
      <c r="C45" t="s">
        <v>35</v>
      </c>
      <c r="D45" t="s">
        <v>72</v>
      </c>
      <c r="E45" t="s">
        <v>148</v>
      </c>
      <c r="F45">
        <v>145</v>
      </c>
      <c r="G45">
        <v>12.61</v>
      </c>
      <c r="H45">
        <v>0.05</v>
      </c>
      <c r="I45">
        <f t="shared" si="1"/>
        <v>2900</v>
      </c>
    </row>
    <row r="46" spans="1:9" x14ac:dyDescent="0.35">
      <c r="A46" t="s">
        <v>494</v>
      </c>
      <c r="B46">
        <v>13</v>
      </c>
      <c r="C46" t="s">
        <v>35</v>
      </c>
      <c r="D46" t="s">
        <v>72</v>
      </c>
      <c r="E46" t="s">
        <v>76</v>
      </c>
      <c r="F46">
        <v>9</v>
      </c>
      <c r="G46">
        <v>12.61</v>
      </c>
      <c r="H46">
        <v>0.05</v>
      </c>
      <c r="I46">
        <f t="shared" si="1"/>
        <v>180</v>
      </c>
    </row>
    <row r="47" spans="1:9" x14ac:dyDescent="0.35">
      <c r="A47" t="s">
        <v>494</v>
      </c>
      <c r="B47">
        <v>13</v>
      </c>
      <c r="C47" t="s">
        <v>36</v>
      </c>
      <c r="D47" t="s">
        <v>72</v>
      </c>
      <c r="E47" t="s">
        <v>148</v>
      </c>
      <c r="F47">
        <v>109</v>
      </c>
      <c r="G47">
        <v>5.64</v>
      </c>
      <c r="H47">
        <v>0.01</v>
      </c>
      <c r="I47">
        <f t="shared" si="1"/>
        <v>10900</v>
      </c>
    </row>
    <row r="48" spans="1:9" x14ac:dyDescent="0.35">
      <c r="A48" t="s">
        <v>494</v>
      </c>
      <c r="B48">
        <v>13</v>
      </c>
      <c r="C48" t="s">
        <v>21</v>
      </c>
      <c r="D48" t="s">
        <v>72</v>
      </c>
      <c r="E48" t="s">
        <v>148</v>
      </c>
      <c r="F48">
        <v>1</v>
      </c>
      <c r="G48">
        <v>5.64</v>
      </c>
      <c r="H48">
        <v>0.01</v>
      </c>
      <c r="I48">
        <f t="shared" si="1"/>
        <v>100</v>
      </c>
    </row>
    <row r="49" spans="1:9" x14ac:dyDescent="0.35">
      <c r="A49" t="s">
        <v>494</v>
      </c>
      <c r="B49">
        <v>14</v>
      </c>
      <c r="C49" t="s">
        <v>35</v>
      </c>
      <c r="D49" t="s">
        <v>72</v>
      </c>
      <c r="E49" t="s">
        <v>148</v>
      </c>
      <c r="F49">
        <v>1</v>
      </c>
      <c r="G49">
        <v>12.61</v>
      </c>
      <c r="H49">
        <v>0.05</v>
      </c>
      <c r="I49">
        <f t="shared" si="1"/>
        <v>20</v>
      </c>
    </row>
    <row r="50" spans="1:9" x14ac:dyDescent="0.35">
      <c r="A50" t="s">
        <v>494</v>
      </c>
      <c r="B50">
        <v>14</v>
      </c>
      <c r="C50" t="s">
        <v>35</v>
      </c>
      <c r="D50" t="s">
        <v>72</v>
      </c>
      <c r="E50" t="s">
        <v>76</v>
      </c>
      <c r="F50">
        <v>1</v>
      </c>
      <c r="G50">
        <v>12.61</v>
      </c>
      <c r="H50">
        <v>0.05</v>
      </c>
      <c r="I50">
        <f t="shared" si="1"/>
        <v>20</v>
      </c>
    </row>
    <row r="51" spans="1:9" x14ac:dyDescent="0.35">
      <c r="A51" t="s">
        <v>494</v>
      </c>
      <c r="B51">
        <v>15</v>
      </c>
      <c r="C51" t="s">
        <v>35</v>
      </c>
      <c r="D51" t="s">
        <v>72</v>
      </c>
      <c r="E51" t="s">
        <v>148</v>
      </c>
      <c r="F51">
        <v>4</v>
      </c>
      <c r="G51">
        <v>17.84</v>
      </c>
      <c r="H51">
        <v>0.1</v>
      </c>
      <c r="I51">
        <f t="shared" si="1"/>
        <v>40</v>
      </c>
    </row>
    <row r="52" spans="1:9" x14ac:dyDescent="0.35">
      <c r="A52" t="s">
        <v>494</v>
      </c>
      <c r="B52">
        <v>15</v>
      </c>
      <c r="C52" t="s">
        <v>35</v>
      </c>
      <c r="D52" t="s">
        <v>72</v>
      </c>
      <c r="E52" t="s">
        <v>76</v>
      </c>
      <c r="F52">
        <v>3</v>
      </c>
      <c r="G52">
        <v>17.84</v>
      </c>
      <c r="H52">
        <v>0.1</v>
      </c>
      <c r="I52">
        <f t="shared" si="1"/>
        <v>30</v>
      </c>
    </row>
    <row r="53" spans="1:9" x14ac:dyDescent="0.35">
      <c r="A53" t="s">
        <v>494</v>
      </c>
      <c r="B53">
        <v>15</v>
      </c>
      <c r="C53" t="s">
        <v>36</v>
      </c>
      <c r="D53" t="s">
        <v>72</v>
      </c>
      <c r="E53" t="s">
        <v>148</v>
      </c>
      <c r="F53">
        <v>5</v>
      </c>
      <c r="G53">
        <v>5.64</v>
      </c>
      <c r="H53">
        <v>0.01</v>
      </c>
      <c r="I53">
        <f t="shared" si="1"/>
        <v>500</v>
      </c>
    </row>
    <row r="54" spans="1:9" x14ac:dyDescent="0.35">
      <c r="A54" t="s">
        <v>494</v>
      </c>
      <c r="B54">
        <v>15</v>
      </c>
      <c r="C54" t="s">
        <v>21</v>
      </c>
      <c r="D54" t="s">
        <v>72</v>
      </c>
      <c r="E54" t="s">
        <v>148</v>
      </c>
      <c r="F54">
        <v>6</v>
      </c>
      <c r="G54">
        <v>5.64</v>
      </c>
      <c r="H54">
        <v>0.01</v>
      </c>
      <c r="I54">
        <f t="shared" si="1"/>
        <v>600</v>
      </c>
    </row>
    <row r="55" spans="1:9" x14ac:dyDescent="0.35">
      <c r="A55" t="s">
        <v>494</v>
      </c>
      <c r="B55">
        <v>15</v>
      </c>
      <c r="C55" t="s">
        <v>34</v>
      </c>
      <c r="D55" t="s">
        <v>72</v>
      </c>
      <c r="E55" t="s">
        <v>148</v>
      </c>
      <c r="F55">
        <v>1</v>
      </c>
      <c r="G55">
        <v>5.64</v>
      </c>
      <c r="H55">
        <v>0.01</v>
      </c>
      <c r="I55">
        <f t="shared" si="1"/>
        <v>100</v>
      </c>
    </row>
    <row r="56" spans="1:9" x14ac:dyDescent="0.35">
      <c r="A56" t="s">
        <v>494</v>
      </c>
      <c r="B56">
        <v>20</v>
      </c>
      <c r="C56" t="s">
        <v>35</v>
      </c>
      <c r="D56" t="s">
        <v>72</v>
      </c>
      <c r="E56" t="s">
        <v>76</v>
      </c>
      <c r="F56">
        <v>2</v>
      </c>
      <c r="G56">
        <v>12.61</v>
      </c>
      <c r="H56">
        <v>0.05</v>
      </c>
      <c r="I56">
        <f t="shared" ref="I56:I87" si="2">F56/H56</f>
        <v>40</v>
      </c>
    </row>
    <row r="57" spans="1:9" x14ac:dyDescent="0.35">
      <c r="A57" t="s">
        <v>494</v>
      </c>
      <c r="B57">
        <v>20</v>
      </c>
      <c r="C57" t="s">
        <v>36</v>
      </c>
      <c r="D57" t="s">
        <v>72</v>
      </c>
      <c r="E57" t="s">
        <v>148</v>
      </c>
      <c r="F57">
        <v>8</v>
      </c>
      <c r="G57">
        <v>5.64</v>
      </c>
      <c r="H57">
        <v>0.01</v>
      </c>
      <c r="I57">
        <f t="shared" si="2"/>
        <v>800</v>
      </c>
    </row>
    <row r="58" spans="1:9" x14ac:dyDescent="0.35">
      <c r="A58" t="s">
        <v>494</v>
      </c>
      <c r="B58">
        <v>20</v>
      </c>
      <c r="C58" t="s">
        <v>21</v>
      </c>
      <c r="D58" t="s">
        <v>72</v>
      </c>
      <c r="E58" t="s">
        <v>148</v>
      </c>
      <c r="F58">
        <v>13</v>
      </c>
      <c r="G58">
        <v>5.64</v>
      </c>
      <c r="H58">
        <v>0.01</v>
      </c>
      <c r="I58">
        <f t="shared" si="2"/>
        <v>1300</v>
      </c>
    </row>
    <row r="59" spans="1:9" x14ac:dyDescent="0.35">
      <c r="A59" t="s">
        <v>494</v>
      </c>
      <c r="B59">
        <v>20</v>
      </c>
      <c r="C59" t="s">
        <v>21</v>
      </c>
      <c r="D59" t="s">
        <v>72</v>
      </c>
      <c r="E59" t="s">
        <v>76</v>
      </c>
      <c r="F59">
        <v>9</v>
      </c>
      <c r="G59">
        <v>5.64</v>
      </c>
      <c r="H59">
        <v>0.01</v>
      </c>
      <c r="I59">
        <f t="shared" si="2"/>
        <v>900</v>
      </c>
    </row>
    <row r="60" spans="1:9" x14ac:dyDescent="0.35">
      <c r="A60" t="s">
        <v>494</v>
      </c>
      <c r="B60">
        <v>21</v>
      </c>
      <c r="C60" t="s">
        <v>35</v>
      </c>
      <c r="D60" t="s">
        <v>72</v>
      </c>
      <c r="E60" t="s">
        <v>148</v>
      </c>
      <c r="F60">
        <v>100</v>
      </c>
      <c r="G60">
        <v>12.61</v>
      </c>
      <c r="H60">
        <v>0.05</v>
      </c>
      <c r="I60">
        <f t="shared" si="2"/>
        <v>2000</v>
      </c>
    </row>
    <row r="61" spans="1:9" x14ac:dyDescent="0.35">
      <c r="A61" t="s">
        <v>494</v>
      </c>
      <c r="B61">
        <v>21</v>
      </c>
      <c r="C61" t="s">
        <v>35</v>
      </c>
      <c r="D61" t="s">
        <v>72</v>
      </c>
      <c r="E61" t="s">
        <v>76</v>
      </c>
      <c r="F61">
        <v>14</v>
      </c>
      <c r="G61">
        <v>12.61</v>
      </c>
      <c r="H61">
        <v>0.05</v>
      </c>
      <c r="I61">
        <f t="shared" si="2"/>
        <v>280</v>
      </c>
    </row>
    <row r="62" spans="1:9" x14ac:dyDescent="0.35">
      <c r="A62" t="s">
        <v>494</v>
      </c>
      <c r="B62">
        <v>21</v>
      </c>
      <c r="C62" t="s">
        <v>36</v>
      </c>
      <c r="D62" t="s">
        <v>72</v>
      </c>
      <c r="E62" t="s">
        <v>148</v>
      </c>
      <c r="F62">
        <v>2</v>
      </c>
      <c r="G62">
        <v>5.64</v>
      </c>
      <c r="H62">
        <v>0.01</v>
      </c>
      <c r="I62">
        <f t="shared" si="2"/>
        <v>200</v>
      </c>
    </row>
    <row r="63" spans="1:9" x14ac:dyDescent="0.35">
      <c r="A63" t="s">
        <v>494</v>
      </c>
      <c r="B63">
        <v>21</v>
      </c>
      <c r="C63" t="s">
        <v>21</v>
      </c>
      <c r="D63" t="s">
        <v>72</v>
      </c>
      <c r="E63" t="s">
        <v>148</v>
      </c>
      <c r="F63">
        <v>15</v>
      </c>
      <c r="G63">
        <v>5.64</v>
      </c>
      <c r="H63">
        <v>0.01</v>
      </c>
      <c r="I63">
        <f t="shared" si="2"/>
        <v>1500</v>
      </c>
    </row>
    <row r="64" spans="1:9" x14ac:dyDescent="0.35">
      <c r="A64" t="s">
        <v>494</v>
      </c>
      <c r="B64">
        <v>22</v>
      </c>
      <c r="C64" t="s">
        <v>35</v>
      </c>
      <c r="D64" t="s">
        <v>72</v>
      </c>
      <c r="E64" t="s">
        <v>148</v>
      </c>
      <c r="F64">
        <v>11</v>
      </c>
      <c r="G64">
        <v>12.61</v>
      </c>
      <c r="H64">
        <v>0.05</v>
      </c>
      <c r="I64">
        <f t="shared" si="2"/>
        <v>220</v>
      </c>
    </row>
    <row r="65" spans="1:9" x14ac:dyDescent="0.35">
      <c r="A65" t="s">
        <v>494</v>
      </c>
      <c r="B65">
        <v>22</v>
      </c>
      <c r="C65" t="s">
        <v>35</v>
      </c>
      <c r="D65" t="s">
        <v>72</v>
      </c>
      <c r="E65" t="s">
        <v>76</v>
      </c>
      <c r="F65">
        <v>3</v>
      </c>
      <c r="G65">
        <v>12.61</v>
      </c>
      <c r="H65">
        <v>0.05</v>
      </c>
      <c r="I65">
        <f t="shared" si="2"/>
        <v>60</v>
      </c>
    </row>
    <row r="66" spans="1:9" x14ac:dyDescent="0.35">
      <c r="A66" t="s">
        <v>494</v>
      </c>
      <c r="B66">
        <v>22</v>
      </c>
      <c r="C66" t="s">
        <v>21</v>
      </c>
      <c r="D66" t="s">
        <v>72</v>
      </c>
      <c r="E66" t="s">
        <v>148</v>
      </c>
      <c r="F66">
        <v>1</v>
      </c>
      <c r="G66">
        <v>5.64</v>
      </c>
      <c r="H66">
        <v>0.01</v>
      </c>
      <c r="I66">
        <f t="shared" si="2"/>
        <v>100</v>
      </c>
    </row>
    <row r="67" spans="1:9" x14ac:dyDescent="0.35">
      <c r="A67" t="s">
        <v>494</v>
      </c>
      <c r="B67">
        <v>23</v>
      </c>
      <c r="C67" t="s">
        <v>35</v>
      </c>
      <c r="D67" t="s">
        <v>72</v>
      </c>
      <c r="E67" t="s">
        <v>148</v>
      </c>
      <c r="F67">
        <v>1</v>
      </c>
      <c r="G67">
        <v>12.61</v>
      </c>
      <c r="H67">
        <v>0.05</v>
      </c>
      <c r="I67">
        <f t="shared" si="2"/>
        <v>20</v>
      </c>
    </row>
    <row r="68" spans="1:9" x14ac:dyDescent="0.35">
      <c r="A68" t="s">
        <v>494</v>
      </c>
      <c r="B68">
        <v>23</v>
      </c>
      <c r="C68" t="s">
        <v>35</v>
      </c>
      <c r="D68" t="s">
        <v>72</v>
      </c>
      <c r="E68" t="s">
        <v>76</v>
      </c>
      <c r="F68">
        <v>1</v>
      </c>
      <c r="G68">
        <v>12.61</v>
      </c>
      <c r="H68">
        <v>0.05</v>
      </c>
      <c r="I68">
        <f t="shared" si="2"/>
        <v>20</v>
      </c>
    </row>
    <row r="69" spans="1:9" x14ac:dyDescent="0.35">
      <c r="A69" t="s">
        <v>494</v>
      </c>
      <c r="B69">
        <v>23</v>
      </c>
      <c r="C69" t="s">
        <v>43</v>
      </c>
      <c r="D69" t="s">
        <v>72</v>
      </c>
      <c r="E69" t="s">
        <v>148</v>
      </c>
      <c r="F69">
        <v>1</v>
      </c>
      <c r="G69">
        <v>5.64</v>
      </c>
      <c r="H69">
        <v>0.01</v>
      </c>
      <c r="I69">
        <f t="shared" si="2"/>
        <v>100</v>
      </c>
    </row>
    <row r="70" spans="1:9" x14ac:dyDescent="0.35">
      <c r="A70" t="s">
        <v>494</v>
      </c>
      <c r="B70">
        <v>24</v>
      </c>
      <c r="C70" t="s">
        <v>35</v>
      </c>
      <c r="D70" t="s">
        <v>72</v>
      </c>
      <c r="E70" t="s">
        <v>148</v>
      </c>
      <c r="F70">
        <v>24</v>
      </c>
      <c r="G70">
        <v>12.61</v>
      </c>
      <c r="H70">
        <v>0.05</v>
      </c>
      <c r="I70">
        <f t="shared" si="2"/>
        <v>480</v>
      </c>
    </row>
    <row r="71" spans="1:9" x14ac:dyDescent="0.35">
      <c r="A71" t="s">
        <v>494</v>
      </c>
      <c r="B71">
        <v>24</v>
      </c>
      <c r="C71" t="s">
        <v>35</v>
      </c>
      <c r="D71" t="s">
        <v>72</v>
      </c>
      <c r="E71" t="s">
        <v>76</v>
      </c>
      <c r="F71">
        <v>7</v>
      </c>
      <c r="G71">
        <v>12.61</v>
      </c>
      <c r="H71">
        <v>0.05</v>
      </c>
      <c r="I71">
        <f t="shared" si="2"/>
        <v>140</v>
      </c>
    </row>
    <row r="72" spans="1:9" x14ac:dyDescent="0.35">
      <c r="A72" t="s">
        <v>494</v>
      </c>
      <c r="B72">
        <v>24</v>
      </c>
      <c r="C72" t="s">
        <v>36</v>
      </c>
      <c r="D72" t="s">
        <v>72</v>
      </c>
      <c r="E72" t="s">
        <v>148</v>
      </c>
      <c r="F72">
        <v>65</v>
      </c>
      <c r="G72">
        <v>5.64</v>
      </c>
      <c r="H72">
        <v>0.01</v>
      </c>
      <c r="I72">
        <f t="shared" si="2"/>
        <v>6500</v>
      </c>
    </row>
    <row r="73" spans="1:9" x14ac:dyDescent="0.35">
      <c r="A73" t="s">
        <v>494</v>
      </c>
      <c r="B73">
        <v>25</v>
      </c>
      <c r="C73" t="s">
        <v>35</v>
      </c>
      <c r="D73" t="s">
        <v>72</v>
      </c>
      <c r="E73" t="s">
        <v>148</v>
      </c>
      <c r="F73">
        <v>63</v>
      </c>
      <c r="G73">
        <v>12.61</v>
      </c>
      <c r="H73">
        <v>0.05</v>
      </c>
      <c r="I73">
        <f t="shared" si="2"/>
        <v>1260</v>
      </c>
    </row>
    <row r="74" spans="1:9" x14ac:dyDescent="0.35">
      <c r="A74" t="s">
        <v>494</v>
      </c>
      <c r="B74">
        <v>25</v>
      </c>
      <c r="C74" t="s">
        <v>36</v>
      </c>
      <c r="D74" t="s">
        <v>72</v>
      </c>
      <c r="E74" t="s">
        <v>148</v>
      </c>
      <c r="F74">
        <v>1</v>
      </c>
      <c r="G74">
        <v>5.64</v>
      </c>
      <c r="H74">
        <v>0.01</v>
      </c>
      <c r="I74">
        <f t="shared" si="2"/>
        <v>100</v>
      </c>
    </row>
    <row r="75" spans="1:9" x14ac:dyDescent="0.35">
      <c r="A75" t="s">
        <v>494</v>
      </c>
      <c r="B75">
        <v>30</v>
      </c>
      <c r="C75" t="s">
        <v>35</v>
      </c>
      <c r="D75" t="s">
        <v>72</v>
      </c>
      <c r="E75" t="s">
        <v>148</v>
      </c>
      <c r="F75">
        <v>6</v>
      </c>
      <c r="G75">
        <v>12.61</v>
      </c>
      <c r="H75">
        <v>0.05</v>
      </c>
      <c r="I75">
        <f t="shared" si="2"/>
        <v>120</v>
      </c>
    </row>
    <row r="76" spans="1:9" x14ac:dyDescent="0.35">
      <c r="A76" t="s">
        <v>494</v>
      </c>
      <c r="B76">
        <v>30</v>
      </c>
      <c r="C76" t="s">
        <v>36</v>
      </c>
      <c r="D76" t="s">
        <v>72</v>
      </c>
      <c r="E76" t="s">
        <v>148</v>
      </c>
      <c r="F76">
        <v>2</v>
      </c>
      <c r="G76">
        <v>5.64</v>
      </c>
      <c r="H76">
        <v>0.01</v>
      </c>
      <c r="I76">
        <f t="shared" si="2"/>
        <v>200</v>
      </c>
    </row>
    <row r="77" spans="1:9" x14ac:dyDescent="0.35">
      <c r="A77" t="s">
        <v>494</v>
      </c>
      <c r="B77">
        <v>32</v>
      </c>
      <c r="C77" t="s">
        <v>35</v>
      </c>
      <c r="D77" t="s">
        <v>72</v>
      </c>
      <c r="E77" t="s">
        <v>148</v>
      </c>
      <c r="F77">
        <v>6</v>
      </c>
      <c r="G77">
        <v>12.61</v>
      </c>
      <c r="H77">
        <v>0.05</v>
      </c>
      <c r="I77">
        <f t="shared" si="2"/>
        <v>120</v>
      </c>
    </row>
    <row r="78" spans="1:9" x14ac:dyDescent="0.35">
      <c r="A78" t="s">
        <v>494</v>
      </c>
      <c r="B78">
        <v>32</v>
      </c>
      <c r="C78" t="s">
        <v>36</v>
      </c>
      <c r="D78" t="s">
        <v>72</v>
      </c>
      <c r="E78" t="s">
        <v>148</v>
      </c>
      <c r="F78">
        <v>1</v>
      </c>
      <c r="G78">
        <v>5.64</v>
      </c>
      <c r="H78">
        <v>0.01</v>
      </c>
      <c r="I78">
        <f t="shared" si="2"/>
        <v>100</v>
      </c>
    </row>
    <row r="79" spans="1:9" x14ac:dyDescent="0.35">
      <c r="A79" t="s">
        <v>494</v>
      </c>
      <c r="B79">
        <v>47</v>
      </c>
      <c r="C79" t="s">
        <v>35</v>
      </c>
      <c r="D79" t="s">
        <v>72</v>
      </c>
      <c r="E79" t="s">
        <v>148</v>
      </c>
      <c r="F79">
        <v>2</v>
      </c>
      <c r="G79">
        <v>12.61</v>
      </c>
      <c r="H79">
        <v>0.05</v>
      </c>
      <c r="I79">
        <f t="shared" si="2"/>
        <v>40</v>
      </c>
    </row>
    <row r="80" spans="1:9" x14ac:dyDescent="0.35">
      <c r="A80" t="s">
        <v>494</v>
      </c>
      <c r="B80">
        <v>47</v>
      </c>
      <c r="C80" t="s">
        <v>35</v>
      </c>
      <c r="D80" t="s">
        <v>72</v>
      </c>
      <c r="E80" t="s">
        <v>76</v>
      </c>
      <c r="F80">
        <v>12</v>
      </c>
      <c r="G80">
        <v>12.61</v>
      </c>
      <c r="H80">
        <v>0.05</v>
      </c>
      <c r="I80">
        <f t="shared" si="2"/>
        <v>240</v>
      </c>
    </row>
    <row r="81" spans="1:9" x14ac:dyDescent="0.35">
      <c r="A81" t="s">
        <v>494</v>
      </c>
      <c r="B81">
        <v>47</v>
      </c>
      <c r="C81" t="s">
        <v>35</v>
      </c>
      <c r="D81" t="s">
        <v>72</v>
      </c>
      <c r="E81" t="s">
        <v>78</v>
      </c>
      <c r="F81">
        <v>5</v>
      </c>
      <c r="G81">
        <v>12.61</v>
      </c>
      <c r="H81">
        <v>0.05</v>
      </c>
      <c r="I81">
        <f t="shared" si="2"/>
        <v>100</v>
      </c>
    </row>
    <row r="82" spans="1:9" x14ac:dyDescent="0.35">
      <c r="A82" t="s">
        <v>494</v>
      </c>
      <c r="B82">
        <v>48</v>
      </c>
      <c r="C82" t="s">
        <v>35</v>
      </c>
      <c r="D82" t="s">
        <v>72</v>
      </c>
      <c r="E82" t="s">
        <v>148</v>
      </c>
      <c r="F82">
        <v>52</v>
      </c>
      <c r="G82">
        <v>12.61</v>
      </c>
      <c r="H82">
        <v>0.05</v>
      </c>
      <c r="I82">
        <f t="shared" si="2"/>
        <v>1040</v>
      </c>
    </row>
    <row r="83" spans="1:9" x14ac:dyDescent="0.35">
      <c r="A83" t="s">
        <v>494</v>
      </c>
      <c r="B83">
        <v>48</v>
      </c>
      <c r="C83" t="s">
        <v>35</v>
      </c>
      <c r="D83" t="s">
        <v>72</v>
      </c>
      <c r="E83" t="s">
        <v>76</v>
      </c>
      <c r="F83">
        <v>170</v>
      </c>
      <c r="G83">
        <v>12.61</v>
      </c>
      <c r="H83">
        <v>0.05</v>
      </c>
      <c r="I83">
        <f t="shared" si="2"/>
        <v>3400</v>
      </c>
    </row>
    <row r="84" spans="1:9" x14ac:dyDescent="0.35">
      <c r="A84" t="s">
        <v>494</v>
      </c>
      <c r="B84">
        <v>48</v>
      </c>
      <c r="C84" t="s">
        <v>35</v>
      </c>
      <c r="D84" t="s">
        <v>72</v>
      </c>
      <c r="E84" t="s">
        <v>78</v>
      </c>
      <c r="F84">
        <v>61</v>
      </c>
      <c r="G84">
        <v>12.61</v>
      </c>
      <c r="H84">
        <v>0.05</v>
      </c>
      <c r="I84">
        <f t="shared" si="2"/>
        <v>1220</v>
      </c>
    </row>
    <row r="85" spans="1:9" x14ac:dyDescent="0.35">
      <c r="A85" t="s">
        <v>494</v>
      </c>
      <c r="B85">
        <v>49</v>
      </c>
      <c r="C85" t="s">
        <v>35</v>
      </c>
      <c r="D85" t="s">
        <v>72</v>
      </c>
      <c r="E85" t="s">
        <v>148</v>
      </c>
      <c r="F85">
        <v>13</v>
      </c>
      <c r="G85">
        <v>12.61</v>
      </c>
      <c r="H85">
        <v>0.05</v>
      </c>
      <c r="I85">
        <f t="shared" si="2"/>
        <v>260</v>
      </c>
    </row>
    <row r="86" spans="1:9" x14ac:dyDescent="0.35">
      <c r="A86" t="s">
        <v>494</v>
      </c>
      <c r="B86">
        <v>49</v>
      </c>
      <c r="C86" t="s">
        <v>35</v>
      </c>
      <c r="D86" t="s">
        <v>72</v>
      </c>
      <c r="E86" t="s">
        <v>76</v>
      </c>
      <c r="F86">
        <v>34</v>
      </c>
      <c r="G86">
        <v>12.61</v>
      </c>
      <c r="H86">
        <v>0.05</v>
      </c>
      <c r="I86">
        <f t="shared" si="2"/>
        <v>680</v>
      </c>
    </row>
    <row r="87" spans="1:9" x14ac:dyDescent="0.35">
      <c r="A87" t="s">
        <v>494</v>
      </c>
      <c r="B87">
        <v>49</v>
      </c>
      <c r="C87" t="s">
        <v>35</v>
      </c>
      <c r="D87" t="s">
        <v>72</v>
      </c>
      <c r="E87" t="s">
        <v>78</v>
      </c>
      <c r="F87">
        <v>59</v>
      </c>
      <c r="G87">
        <v>12.61</v>
      </c>
      <c r="H87">
        <v>0.05</v>
      </c>
      <c r="I87">
        <f t="shared" si="2"/>
        <v>1180</v>
      </c>
    </row>
    <row r="88" spans="1:9" x14ac:dyDescent="0.35">
      <c r="A88" t="s">
        <v>494</v>
      </c>
      <c r="B88">
        <v>49</v>
      </c>
      <c r="C88" t="s">
        <v>36</v>
      </c>
      <c r="D88" t="s">
        <v>72</v>
      </c>
      <c r="E88" t="s">
        <v>148</v>
      </c>
      <c r="F88">
        <v>10</v>
      </c>
      <c r="G88">
        <v>5.64</v>
      </c>
      <c r="H88">
        <v>0.01</v>
      </c>
      <c r="I88">
        <f t="shared" ref="I88:I119" si="3">F88/H88</f>
        <v>1000</v>
      </c>
    </row>
    <row r="89" spans="1:9" x14ac:dyDescent="0.35">
      <c r="A89" t="s">
        <v>494</v>
      </c>
      <c r="B89">
        <v>49</v>
      </c>
      <c r="C89" t="s">
        <v>36</v>
      </c>
      <c r="D89" t="s">
        <v>72</v>
      </c>
      <c r="E89" t="s">
        <v>76</v>
      </c>
      <c r="F89">
        <v>2</v>
      </c>
      <c r="G89">
        <v>5.64</v>
      </c>
      <c r="H89">
        <v>0.01</v>
      </c>
      <c r="I89">
        <f t="shared" si="3"/>
        <v>200</v>
      </c>
    </row>
    <row r="90" spans="1:9" x14ac:dyDescent="0.35">
      <c r="A90" t="s">
        <v>494</v>
      </c>
      <c r="B90">
        <v>49</v>
      </c>
      <c r="C90" t="s">
        <v>21</v>
      </c>
      <c r="D90" t="s">
        <v>72</v>
      </c>
      <c r="E90" t="s">
        <v>148</v>
      </c>
      <c r="F90">
        <v>6</v>
      </c>
      <c r="G90">
        <v>5.64</v>
      </c>
      <c r="H90">
        <v>0.01</v>
      </c>
      <c r="I90">
        <f t="shared" si="3"/>
        <v>600</v>
      </c>
    </row>
    <row r="91" spans="1:9" x14ac:dyDescent="0.35">
      <c r="A91" t="s">
        <v>494</v>
      </c>
      <c r="B91">
        <v>49</v>
      </c>
      <c r="C91" t="s">
        <v>21</v>
      </c>
      <c r="D91" t="s">
        <v>72</v>
      </c>
      <c r="E91" t="s">
        <v>76</v>
      </c>
      <c r="F91">
        <v>8</v>
      </c>
      <c r="G91">
        <v>5.64</v>
      </c>
      <c r="H91">
        <v>0.01</v>
      </c>
      <c r="I91">
        <f t="shared" si="3"/>
        <v>800</v>
      </c>
    </row>
    <row r="92" spans="1:9" x14ac:dyDescent="0.35">
      <c r="A92" t="s">
        <v>494</v>
      </c>
      <c r="B92">
        <v>49</v>
      </c>
      <c r="C92" t="s">
        <v>44</v>
      </c>
      <c r="D92" t="s">
        <v>72</v>
      </c>
      <c r="E92" t="s">
        <v>148</v>
      </c>
      <c r="F92">
        <v>2</v>
      </c>
      <c r="G92">
        <v>5.64</v>
      </c>
      <c r="H92">
        <v>0.01</v>
      </c>
      <c r="I92">
        <f t="shared" si="3"/>
        <v>200</v>
      </c>
    </row>
    <row r="93" spans="1:9" x14ac:dyDescent="0.35">
      <c r="A93" t="s">
        <v>494</v>
      </c>
      <c r="B93">
        <v>50</v>
      </c>
      <c r="C93" t="s">
        <v>35</v>
      </c>
      <c r="D93" t="s">
        <v>72</v>
      </c>
      <c r="E93" t="s">
        <v>76</v>
      </c>
      <c r="F93">
        <v>11</v>
      </c>
      <c r="G93">
        <v>12.61</v>
      </c>
      <c r="H93">
        <v>0.05</v>
      </c>
      <c r="I93">
        <f t="shared" si="3"/>
        <v>220</v>
      </c>
    </row>
    <row r="94" spans="1:9" x14ac:dyDescent="0.35">
      <c r="A94" t="s">
        <v>494</v>
      </c>
      <c r="B94">
        <v>51</v>
      </c>
      <c r="C94" t="s">
        <v>35</v>
      </c>
      <c r="D94" t="s">
        <v>72</v>
      </c>
      <c r="F94">
        <v>0</v>
      </c>
      <c r="G94">
        <v>17.84</v>
      </c>
      <c r="H94">
        <v>0.1</v>
      </c>
      <c r="I94">
        <f t="shared" si="3"/>
        <v>0</v>
      </c>
    </row>
    <row r="95" spans="1:9" x14ac:dyDescent="0.35">
      <c r="A95" t="s">
        <v>494</v>
      </c>
      <c r="B95">
        <v>51</v>
      </c>
      <c r="C95" t="s">
        <v>36</v>
      </c>
      <c r="D95" t="s">
        <v>72</v>
      </c>
      <c r="E95" t="s">
        <v>76</v>
      </c>
      <c r="F95">
        <v>1</v>
      </c>
      <c r="G95">
        <v>5.64</v>
      </c>
      <c r="H95">
        <v>0.01</v>
      </c>
      <c r="I95">
        <f t="shared" si="3"/>
        <v>100</v>
      </c>
    </row>
    <row r="96" spans="1:9" x14ac:dyDescent="0.35">
      <c r="A96" t="s">
        <v>494</v>
      </c>
      <c r="B96">
        <v>61</v>
      </c>
      <c r="C96" t="s">
        <v>35</v>
      </c>
      <c r="D96" t="s">
        <v>72</v>
      </c>
      <c r="E96" t="s">
        <v>148</v>
      </c>
      <c r="F96">
        <v>1</v>
      </c>
      <c r="G96">
        <v>17.84</v>
      </c>
      <c r="H96">
        <v>0.1</v>
      </c>
      <c r="I96">
        <f t="shared" si="3"/>
        <v>10</v>
      </c>
    </row>
    <row r="97" spans="1:10" x14ac:dyDescent="0.35">
      <c r="A97" t="s">
        <v>494</v>
      </c>
      <c r="B97">
        <v>61</v>
      </c>
      <c r="C97" t="s">
        <v>35</v>
      </c>
      <c r="D97" t="s">
        <v>72</v>
      </c>
      <c r="E97" t="s">
        <v>76</v>
      </c>
      <c r="F97">
        <v>3</v>
      </c>
      <c r="G97">
        <v>17.84</v>
      </c>
      <c r="H97">
        <v>0.1</v>
      </c>
      <c r="I97">
        <f t="shared" si="3"/>
        <v>30</v>
      </c>
    </row>
    <row r="98" spans="1:10" x14ac:dyDescent="0.35">
      <c r="A98" t="s">
        <v>494</v>
      </c>
      <c r="B98">
        <v>61</v>
      </c>
      <c r="C98" t="s">
        <v>44</v>
      </c>
      <c r="D98" t="s">
        <v>72</v>
      </c>
      <c r="E98" t="s">
        <v>76</v>
      </c>
      <c r="F98">
        <v>1</v>
      </c>
      <c r="G98">
        <v>5.64</v>
      </c>
      <c r="H98">
        <v>0.01</v>
      </c>
      <c r="I98">
        <f t="shared" si="3"/>
        <v>100</v>
      </c>
    </row>
    <row r="99" spans="1:10" x14ac:dyDescent="0.35">
      <c r="A99" t="s">
        <v>494</v>
      </c>
      <c r="B99">
        <v>62</v>
      </c>
      <c r="C99" t="s">
        <v>35</v>
      </c>
      <c r="D99" t="s">
        <v>72</v>
      </c>
      <c r="E99" t="s">
        <v>148</v>
      </c>
      <c r="F99">
        <v>0</v>
      </c>
      <c r="G99">
        <v>17.84</v>
      </c>
      <c r="H99">
        <v>0.1</v>
      </c>
      <c r="I99">
        <f t="shared" si="3"/>
        <v>0</v>
      </c>
    </row>
    <row r="100" spans="1:10" x14ac:dyDescent="0.35">
      <c r="A100" t="s">
        <v>494</v>
      </c>
      <c r="B100">
        <v>62</v>
      </c>
      <c r="C100" t="s">
        <v>44</v>
      </c>
      <c r="D100" t="s">
        <v>72</v>
      </c>
      <c r="E100" t="s">
        <v>148</v>
      </c>
      <c r="F100">
        <v>2</v>
      </c>
      <c r="G100">
        <v>12.61</v>
      </c>
      <c r="H100">
        <v>0.05</v>
      </c>
      <c r="I100">
        <f t="shared" si="3"/>
        <v>40</v>
      </c>
    </row>
    <row r="101" spans="1:10" x14ac:dyDescent="0.35">
      <c r="A101" t="s">
        <v>494</v>
      </c>
      <c r="B101">
        <v>66</v>
      </c>
      <c r="C101" t="s">
        <v>35</v>
      </c>
      <c r="D101" t="s">
        <v>72</v>
      </c>
      <c r="E101" t="s">
        <v>148</v>
      </c>
      <c r="F101">
        <v>2</v>
      </c>
      <c r="G101">
        <v>12.61</v>
      </c>
      <c r="H101">
        <v>0.05</v>
      </c>
      <c r="I101">
        <f t="shared" si="3"/>
        <v>40</v>
      </c>
    </row>
    <row r="102" spans="1:10" x14ac:dyDescent="0.35">
      <c r="A102" t="s">
        <v>494</v>
      </c>
      <c r="B102">
        <v>66</v>
      </c>
      <c r="C102" t="s">
        <v>44</v>
      </c>
      <c r="D102" t="s">
        <v>72</v>
      </c>
      <c r="E102" t="s">
        <v>148</v>
      </c>
      <c r="F102">
        <v>2</v>
      </c>
      <c r="G102">
        <v>5.64</v>
      </c>
      <c r="H102">
        <v>0.01</v>
      </c>
      <c r="I102">
        <f t="shared" si="3"/>
        <v>200</v>
      </c>
    </row>
    <row r="103" spans="1:10" x14ac:dyDescent="0.35">
      <c r="A103" t="s">
        <v>494</v>
      </c>
      <c r="B103">
        <v>69</v>
      </c>
      <c r="C103" t="s">
        <v>35</v>
      </c>
      <c r="D103" t="s">
        <v>72</v>
      </c>
      <c r="E103" t="s">
        <v>148</v>
      </c>
      <c r="F103">
        <v>5</v>
      </c>
      <c r="G103">
        <v>12.61</v>
      </c>
      <c r="H103">
        <v>0.05</v>
      </c>
      <c r="I103">
        <f t="shared" si="3"/>
        <v>100</v>
      </c>
    </row>
    <row r="104" spans="1:10" x14ac:dyDescent="0.35">
      <c r="A104" t="s">
        <v>494</v>
      </c>
      <c r="B104">
        <v>69</v>
      </c>
      <c r="C104" t="s">
        <v>35</v>
      </c>
      <c r="D104" t="s">
        <v>72</v>
      </c>
      <c r="E104" t="s">
        <v>80</v>
      </c>
      <c r="F104">
        <v>1</v>
      </c>
      <c r="G104">
        <v>12.61</v>
      </c>
      <c r="H104">
        <v>0.05</v>
      </c>
      <c r="I104">
        <f t="shared" si="3"/>
        <v>20</v>
      </c>
    </row>
    <row r="105" spans="1:10" x14ac:dyDescent="0.35">
      <c r="A105" t="s">
        <v>494</v>
      </c>
      <c r="B105">
        <v>69</v>
      </c>
      <c r="C105" t="s">
        <v>44</v>
      </c>
      <c r="D105" t="s">
        <v>72</v>
      </c>
      <c r="E105" t="s">
        <v>148</v>
      </c>
      <c r="F105">
        <v>1</v>
      </c>
      <c r="G105">
        <v>5.64</v>
      </c>
      <c r="H105">
        <v>0.01</v>
      </c>
      <c r="I105">
        <f t="shared" si="3"/>
        <v>100</v>
      </c>
    </row>
    <row r="106" spans="1:10" x14ac:dyDescent="0.35">
      <c r="A106" t="s">
        <v>494</v>
      </c>
      <c r="B106">
        <v>69</v>
      </c>
      <c r="C106" t="s">
        <v>34</v>
      </c>
      <c r="D106" t="s">
        <v>72</v>
      </c>
      <c r="E106" t="s">
        <v>148</v>
      </c>
      <c r="F106">
        <v>1</v>
      </c>
      <c r="G106">
        <v>5.64</v>
      </c>
      <c r="H106">
        <v>0.01</v>
      </c>
      <c r="I106">
        <f t="shared" si="3"/>
        <v>100</v>
      </c>
    </row>
    <row r="107" spans="1:10" x14ac:dyDescent="0.35">
      <c r="A107" t="s">
        <v>494</v>
      </c>
      <c r="B107">
        <v>70</v>
      </c>
      <c r="C107" t="s">
        <v>35</v>
      </c>
      <c r="D107" t="s">
        <v>72</v>
      </c>
      <c r="F107">
        <v>0</v>
      </c>
      <c r="G107">
        <v>17.84</v>
      </c>
      <c r="H107">
        <v>0.1</v>
      </c>
      <c r="I107">
        <f t="shared" si="3"/>
        <v>0</v>
      </c>
    </row>
    <row r="108" spans="1:10" x14ac:dyDescent="0.35">
      <c r="A108" t="s">
        <v>494</v>
      </c>
      <c r="B108">
        <v>70</v>
      </c>
      <c r="C108" t="s">
        <v>44</v>
      </c>
      <c r="D108" t="s">
        <v>72</v>
      </c>
      <c r="E108" t="s">
        <v>76</v>
      </c>
      <c r="F108">
        <v>2</v>
      </c>
      <c r="G108">
        <v>5.64</v>
      </c>
      <c r="H108">
        <v>0.01</v>
      </c>
      <c r="I108">
        <f t="shared" si="3"/>
        <v>200</v>
      </c>
    </row>
    <row r="109" spans="1:10" x14ac:dyDescent="0.35">
      <c r="A109" t="s">
        <v>494</v>
      </c>
      <c r="B109">
        <v>71</v>
      </c>
      <c r="C109" t="s">
        <v>35</v>
      </c>
      <c r="D109" t="s">
        <v>72</v>
      </c>
      <c r="E109" t="s">
        <v>76</v>
      </c>
      <c r="F109">
        <v>2</v>
      </c>
      <c r="G109">
        <v>12.61</v>
      </c>
      <c r="H109">
        <v>0.05</v>
      </c>
      <c r="I109">
        <f t="shared" si="3"/>
        <v>40</v>
      </c>
    </row>
    <row r="110" spans="1:10" x14ac:dyDescent="0.35">
      <c r="A110" t="s">
        <v>494</v>
      </c>
      <c r="B110">
        <v>71</v>
      </c>
      <c r="C110" t="s">
        <v>35</v>
      </c>
      <c r="D110" t="s">
        <v>72</v>
      </c>
      <c r="E110" t="s">
        <v>80</v>
      </c>
      <c r="F110">
        <v>1</v>
      </c>
      <c r="G110">
        <v>12.61</v>
      </c>
      <c r="H110">
        <v>0.05</v>
      </c>
      <c r="I110">
        <f t="shared" si="3"/>
        <v>20</v>
      </c>
    </row>
    <row r="111" spans="1:10" x14ac:dyDescent="0.35">
      <c r="A111" t="s">
        <v>494</v>
      </c>
      <c r="B111">
        <v>71</v>
      </c>
      <c r="C111" t="s">
        <v>44</v>
      </c>
      <c r="D111" t="s">
        <v>72</v>
      </c>
      <c r="E111" t="s">
        <v>76</v>
      </c>
      <c r="F111">
        <v>4</v>
      </c>
      <c r="G111">
        <v>5.64</v>
      </c>
      <c r="H111">
        <v>0.01</v>
      </c>
      <c r="I111">
        <f t="shared" si="3"/>
        <v>400</v>
      </c>
    </row>
    <row r="112" spans="1:10" x14ac:dyDescent="0.35">
      <c r="A112" t="s">
        <v>494</v>
      </c>
      <c r="B112">
        <v>72</v>
      </c>
      <c r="C112" t="s">
        <v>35</v>
      </c>
      <c r="D112" t="s">
        <v>72</v>
      </c>
      <c r="E112" t="s">
        <v>76</v>
      </c>
      <c r="F112">
        <v>5</v>
      </c>
      <c r="G112">
        <v>12.61</v>
      </c>
      <c r="H112">
        <v>0.05</v>
      </c>
      <c r="I112">
        <f t="shared" si="3"/>
        <v>100</v>
      </c>
      <c r="J112" t="s">
        <v>553</v>
      </c>
    </row>
    <row r="113" spans="1:10" x14ac:dyDescent="0.35">
      <c r="A113" t="s">
        <v>494</v>
      </c>
      <c r="B113">
        <v>72</v>
      </c>
      <c r="C113" t="s">
        <v>44</v>
      </c>
      <c r="D113" t="s">
        <v>72</v>
      </c>
      <c r="E113" t="s">
        <v>76</v>
      </c>
      <c r="F113">
        <v>2</v>
      </c>
      <c r="G113">
        <v>5.64</v>
      </c>
      <c r="H113">
        <v>0.01</v>
      </c>
      <c r="I113">
        <f t="shared" si="3"/>
        <v>200</v>
      </c>
    </row>
    <row r="114" spans="1:10" x14ac:dyDescent="0.35">
      <c r="A114" t="s">
        <v>494</v>
      </c>
      <c r="B114">
        <v>75</v>
      </c>
      <c r="C114" t="s">
        <v>35</v>
      </c>
      <c r="D114" t="s">
        <v>72</v>
      </c>
      <c r="E114" t="s">
        <v>148</v>
      </c>
      <c r="F114">
        <v>4</v>
      </c>
      <c r="G114" s="14">
        <v>12.61</v>
      </c>
      <c r="H114" s="14">
        <v>0.05</v>
      </c>
      <c r="I114" s="14">
        <f t="shared" si="3"/>
        <v>80</v>
      </c>
      <c r="J114" s="14" t="s">
        <v>522</v>
      </c>
    </row>
    <row r="115" spans="1:10" x14ac:dyDescent="0.35">
      <c r="A115" t="s">
        <v>494</v>
      </c>
      <c r="B115">
        <v>75</v>
      </c>
      <c r="C115" t="s">
        <v>44</v>
      </c>
      <c r="D115" t="s">
        <v>72</v>
      </c>
      <c r="E115" t="s">
        <v>148</v>
      </c>
      <c r="F115">
        <v>2</v>
      </c>
      <c r="G115">
        <v>5.64</v>
      </c>
      <c r="H115">
        <v>0.01</v>
      </c>
      <c r="I115">
        <f t="shared" si="3"/>
        <v>200</v>
      </c>
    </row>
    <row r="116" spans="1:10" x14ac:dyDescent="0.35">
      <c r="A116" t="s">
        <v>494</v>
      </c>
      <c r="B116">
        <v>76</v>
      </c>
      <c r="C116" t="s">
        <v>35</v>
      </c>
      <c r="D116" t="s">
        <v>72</v>
      </c>
      <c r="E116" t="s">
        <v>76</v>
      </c>
      <c r="F116">
        <v>2</v>
      </c>
      <c r="G116">
        <v>12.61</v>
      </c>
      <c r="H116">
        <v>0.05</v>
      </c>
      <c r="I116">
        <f t="shared" si="3"/>
        <v>40</v>
      </c>
    </row>
    <row r="117" spans="1:10" x14ac:dyDescent="0.35">
      <c r="A117" t="s">
        <v>494</v>
      </c>
      <c r="B117">
        <v>77</v>
      </c>
      <c r="C117" t="s">
        <v>35</v>
      </c>
      <c r="D117" t="s">
        <v>72</v>
      </c>
      <c r="E117" t="s">
        <v>148</v>
      </c>
      <c r="F117">
        <v>2</v>
      </c>
      <c r="G117">
        <v>12.61</v>
      </c>
      <c r="H117">
        <v>0.05</v>
      </c>
      <c r="I117">
        <f t="shared" si="3"/>
        <v>40</v>
      </c>
    </row>
    <row r="118" spans="1:10" x14ac:dyDescent="0.35">
      <c r="A118" t="s">
        <v>494</v>
      </c>
      <c r="B118">
        <v>77</v>
      </c>
      <c r="C118" t="s">
        <v>44</v>
      </c>
      <c r="D118" t="s">
        <v>72</v>
      </c>
      <c r="E118" t="s">
        <v>148</v>
      </c>
      <c r="F118">
        <v>4</v>
      </c>
      <c r="G118">
        <v>5.64</v>
      </c>
      <c r="H118">
        <v>0.01</v>
      </c>
      <c r="I118">
        <f t="shared" si="3"/>
        <v>400</v>
      </c>
    </row>
    <row r="119" spans="1:10" x14ac:dyDescent="0.35">
      <c r="A119" t="s">
        <v>494</v>
      </c>
      <c r="B119">
        <v>77</v>
      </c>
      <c r="C119" t="s">
        <v>44</v>
      </c>
      <c r="D119" t="s">
        <v>72</v>
      </c>
      <c r="E119" t="s">
        <v>76</v>
      </c>
      <c r="F119">
        <v>1</v>
      </c>
      <c r="G119">
        <v>5.64</v>
      </c>
      <c r="H119">
        <v>0.01</v>
      </c>
      <c r="I119">
        <f t="shared" si="3"/>
        <v>100</v>
      </c>
    </row>
    <row r="120" spans="1:10" x14ac:dyDescent="0.35">
      <c r="A120" t="s">
        <v>147</v>
      </c>
      <c r="B120">
        <v>2</v>
      </c>
      <c r="C120" t="s">
        <v>35</v>
      </c>
      <c r="D120" t="s">
        <v>72</v>
      </c>
      <c r="E120" t="s">
        <v>148</v>
      </c>
      <c r="F120">
        <v>10</v>
      </c>
      <c r="G120">
        <v>5.64</v>
      </c>
      <c r="H120">
        <v>0.01</v>
      </c>
      <c r="I120">
        <f t="shared" ref="I120:I153" si="4">F120/H120</f>
        <v>1000</v>
      </c>
      <c r="J120" s="3"/>
    </row>
    <row r="121" spans="1:10" x14ac:dyDescent="0.35">
      <c r="A121" t="s">
        <v>147</v>
      </c>
      <c r="B121">
        <v>2</v>
      </c>
      <c r="C121" t="s">
        <v>35</v>
      </c>
      <c r="D121" t="s">
        <v>72</v>
      </c>
      <c r="E121" t="s">
        <v>76</v>
      </c>
      <c r="F121">
        <v>1</v>
      </c>
      <c r="G121">
        <v>5.64</v>
      </c>
      <c r="H121">
        <v>0.01</v>
      </c>
      <c r="I121">
        <f t="shared" si="4"/>
        <v>100</v>
      </c>
    </row>
    <row r="122" spans="1:10" x14ac:dyDescent="0.35">
      <c r="A122" t="s">
        <v>147</v>
      </c>
      <c r="B122">
        <v>2</v>
      </c>
      <c r="C122" t="s">
        <v>35</v>
      </c>
      <c r="D122" t="s">
        <v>72</v>
      </c>
      <c r="E122" t="s">
        <v>148</v>
      </c>
      <c r="F122">
        <v>29</v>
      </c>
      <c r="G122">
        <v>12.61</v>
      </c>
      <c r="H122">
        <v>0.05</v>
      </c>
      <c r="I122">
        <f t="shared" si="4"/>
        <v>580</v>
      </c>
    </row>
    <row r="123" spans="1:10" x14ac:dyDescent="0.35">
      <c r="A123" t="s">
        <v>147</v>
      </c>
      <c r="B123">
        <v>2</v>
      </c>
      <c r="C123" t="s">
        <v>35</v>
      </c>
      <c r="D123" t="s">
        <v>72</v>
      </c>
      <c r="E123" t="s">
        <v>76</v>
      </c>
      <c r="F123">
        <v>8</v>
      </c>
      <c r="G123">
        <v>12.61</v>
      </c>
      <c r="H123">
        <v>0.05</v>
      </c>
      <c r="I123">
        <f t="shared" si="4"/>
        <v>160</v>
      </c>
    </row>
    <row r="124" spans="1:10" x14ac:dyDescent="0.35">
      <c r="A124" t="s">
        <v>147</v>
      </c>
      <c r="B124">
        <v>2</v>
      </c>
      <c r="C124" t="s">
        <v>21</v>
      </c>
      <c r="D124" t="s">
        <v>72</v>
      </c>
      <c r="E124" t="s">
        <v>148</v>
      </c>
      <c r="F124">
        <v>2</v>
      </c>
      <c r="G124">
        <v>5.64</v>
      </c>
      <c r="H124">
        <v>0.01</v>
      </c>
      <c r="I124">
        <f t="shared" si="4"/>
        <v>200</v>
      </c>
    </row>
    <row r="125" spans="1:10" x14ac:dyDescent="0.35">
      <c r="A125" t="s">
        <v>147</v>
      </c>
      <c r="B125">
        <v>3</v>
      </c>
      <c r="C125" t="s">
        <v>35</v>
      </c>
      <c r="D125" t="s">
        <v>72</v>
      </c>
      <c r="E125" t="s">
        <v>148</v>
      </c>
      <c r="F125">
        <v>6</v>
      </c>
      <c r="G125">
        <v>5.64</v>
      </c>
      <c r="H125">
        <v>0.01</v>
      </c>
      <c r="I125">
        <f t="shared" si="4"/>
        <v>600</v>
      </c>
    </row>
    <row r="126" spans="1:10" x14ac:dyDescent="0.35">
      <c r="A126" t="s">
        <v>147</v>
      </c>
      <c r="B126">
        <v>3</v>
      </c>
      <c r="C126" t="s">
        <v>35</v>
      </c>
      <c r="D126" t="s">
        <v>72</v>
      </c>
      <c r="E126" t="s">
        <v>148</v>
      </c>
      <c r="F126">
        <v>31</v>
      </c>
      <c r="G126">
        <v>12.61</v>
      </c>
      <c r="H126">
        <v>0.05</v>
      </c>
      <c r="I126">
        <f t="shared" si="4"/>
        <v>620</v>
      </c>
    </row>
    <row r="127" spans="1:10" x14ac:dyDescent="0.35">
      <c r="A127" t="s">
        <v>147</v>
      </c>
      <c r="B127">
        <v>3</v>
      </c>
      <c r="C127" t="s">
        <v>35</v>
      </c>
      <c r="D127" t="s">
        <v>72</v>
      </c>
      <c r="E127" t="s">
        <v>76</v>
      </c>
      <c r="F127">
        <v>8</v>
      </c>
      <c r="G127">
        <v>12.61</v>
      </c>
      <c r="H127">
        <v>0.05</v>
      </c>
      <c r="I127">
        <f t="shared" si="4"/>
        <v>160</v>
      </c>
    </row>
    <row r="128" spans="1:10" x14ac:dyDescent="0.35">
      <c r="A128" t="s">
        <v>147</v>
      </c>
      <c r="B128">
        <v>5</v>
      </c>
      <c r="C128" t="s">
        <v>35</v>
      </c>
      <c r="D128" t="s">
        <v>72</v>
      </c>
      <c r="E128" t="s">
        <v>148</v>
      </c>
      <c r="F128">
        <v>8</v>
      </c>
      <c r="G128">
        <v>5.64</v>
      </c>
      <c r="H128">
        <v>0.01</v>
      </c>
      <c r="I128">
        <f t="shared" si="4"/>
        <v>800</v>
      </c>
    </row>
    <row r="129" spans="1:10" x14ac:dyDescent="0.35">
      <c r="A129" t="s">
        <v>147</v>
      </c>
      <c r="B129">
        <v>5</v>
      </c>
      <c r="C129" t="s">
        <v>35</v>
      </c>
      <c r="D129" t="s">
        <v>72</v>
      </c>
      <c r="E129" t="s">
        <v>148</v>
      </c>
      <c r="F129">
        <v>79</v>
      </c>
      <c r="G129">
        <v>12.61</v>
      </c>
      <c r="H129">
        <v>0.05</v>
      </c>
      <c r="I129">
        <f t="shared" si="4"/>
        <v>1580</v>
      </c>
    </row>
    <row r="130" spans="1:10" x14ac:dyDescent="0.35">
      <c r="A130" t="s">
        <v>147</v>
      </c>
      <c r="B130">
        <v>5</v>
      </c>
      <c r="C130" t="s">
        <v>35</v>
      </c>
      <c r="D130" t="s">
        <v>72</v>
      </c>
      <c r="E130" t="s">
        <v>76</v>
      </c>
      <c r="F130">
        <v>24</v>
      </c>
      <c r="G130">
        <v>12.61</v>
      </c>
      <c r="H130">
        <v>0.05</v>
      </c>
      <c r="I130">
        <f t="shared" si="4"/>
        <v>480</v>
      </c>
    </row>
    <row r="131" spans="1:10" x14ac:dyDescent="0.35">
      <c r="A131" t="s">
        <v>147</v>
      </c>
      <c r="B131">
        <v>5</v>
      </c>
      <c r="C131" t="s">
        <v>21</v>
      </c>
      <c r="D131" t="s">
        <v>72</v>
      </c>
      <c r="E131" t="s">
        <v>148</v>
      </c>
      <c r="F131">
        <v>12</v>
      </c>
      <c r="G131">
        <v>5.64</v>
      </c>
      <c r="H131">
        <v>0.01</v>
      </c>
      <c r="I131">
        <f t="shared" si="4"/>
        <v>1200</v>
      </c>
    </row>
    <row r="132" spans="1:10" x14ac:dyDescent="0.35">
      <c r="A132" t="s">
        <v>147</v>
      </c>
      <c r="B132">
        <v>7</v>
      </c>
      <c r="C132" t="s">
        <v>35</v>
      </c>
      <c r="D132" t="s">
        <v>72</v>
      </c>
      <c r="E132" t="s">
        <v>148</v>
      </c>
      <c r="F132">
        <v>3</v>
      </c>
      <c r="G132">
        <v>5.64</v>
      </c>
      <c r="H132">
        <v>0.01</v>
      </c>
      <c r="I132">
        <f t="shared" si="4"/>
        <v>300</v>
      </c>
    </row>
    <row r="133" spans="1:10" x14ac:dyDescent="0.35">
      <c r="A133" t="s">
        <v>147</v>
      </c>
      <c r="B133">
        <v>7</v>
      </c>
      <c r="C133" t="s">
        <v>35</v>
      </c>
      <c r="D133" t="s">
        <v>72</v>
      </c>
      <c r="E133" t="s">
        <v>148</v>
      </c>
      <c r="F133">
        <v>48</v>
      </c>
      <c r="G133">
        <v>12.61</v>
      </c>
      <c r="H133">
        <v>0.05</v>
      </c>
      <c r="I133">
        <f t="shared" si="4"/>
        <v>960</v>
      </c>
    </row>
    <row r="134" spans="1:10" x14ac:dyDescent="0.35">
      <c r="A134" t="s">
        <v>147</v>
      </c>
      <c r="B134">
        <v>7</v>
      </c>
      <c r="C134" t="s">
        <v>36</v>
      </c>
      <c r="D134" t="s">
        <v>72</v>
      </c>
      <c r="E134" t="s">
        <v>148</v>
      </c>
      <c r="F134">
        <v>11</v>
      </c>
      <c r="G134">
        <v>5.64</v>
      </c>
      <c r="H134">
        <v>0.01</v>
      </c>
      <c r="I134">
        <f t="shared" si="4"/>
        <v>1100</v>
      </c>
    </row>
    <row r="135" spans="1:10" x14ac:dyDescent="0.35">
      <c r="A135" t="s">
        <v>147</v>
      </c>
      <c r="B135">
        <v>7</v>
      </c>
      <c r="C135" t="s">
        <v>36</v>
      </c>
      <c r="D135" t="s">
        <v>72</v>
      </c>
      <c r="E135" t="s">
        <v>76</v>
      </c>
      <c r="F135">
        <v>22</v>
      </c>
      <c r="G135">
        <v>5.64</v>
      </c>
      <c r="H135">
        <v>0.01</v>
      </c>
      <c r="I135">
        <f t="shared" si="4"/>
        <v>2200</v>
      </c>
      <c r="J135" t="s">
        <v>556</v>
      </c>
    </row>
    <row r="136" spans="1:10" x14ac:dyDescent="0.35">
      <c r="A136" t="s">
        <v>147</v>
      </c>
      <c r="B136">
        <v>7</v>
      </c>
      <c r="C136" t="s">
        <v>21</v>
      </c>
      <c r="D136" t="s">
        <v>72</v>
      </c>
      <c r="E136" t="s">
        <v>148</v>
      </c>
      <c r="F136">
        <v>275</v>
      </c>
      <c r="G136">
        <v>5.64</v>
      </c>
      <c r="H136">
        <v>0.01</v>
      </c>
      <c r="I136">
        <f t="shared" si="4"/>
        <v>27500</v>
      </c>
    </row>
    <row r="137" spans="1:10" x14ac:dyDescent="0.35">
      <c r="A137" t="s">
        <v>147</v>
      </c>
      <c r="B137">
        <v>7</v>
      </c>
      <c r="C137" t="s">
        <v>43</v>
      </c>
      <c r="D137" t="s">
        <v>72</v>
      </c>
      <c r="E137" t="s">
        <v>148</v>
      </c>
      <c r="F137">
        <v>6</v>
      </c>
      <c r="G137">
        <v>5.64</v>
      </c>
      <c r="H137">
        <v>0.01</v>
      </c>
      <c r="I137">
        <f t="shared" si="4"/>
        <v>600</v>
      </c>
    </row>
    <row r="138" spans="1:10" x14ac:dyDescent="0.35">
      <c r="A138" t="s">
        <v>147</v>
      </c>
      <c r="B138">
        <v>8</v>
      </c>
      <c r="C138" t="s">
        <v>35</v>
      </c>
      <c r="D138" t="s">
        <v>72</v>
      </c>
      <c r="E138" t="s">
        <v>148</v>
      </c>
      <c r="F138">
        <v>3</v>
      </c>
      <c r="G138">
        <v>5.64</v>
      </c>
      <c r="H138">
        <v>0.01</v>
      </c>
      <c r="I138">
        <f t="shared" si="4"/>
        <v>300</v>
      </c>
    </row>
    <row r="139" spans="1:10" x14ac:dyDescent="0.35">
      <c r="A139" t="s">
        <v>147</v>
      </c>
      <c r="B139">
        <v>8</v>
      </c>
      <c r="C139" t="s">
        <v>35</v>
      </c>
      <c r="D139" t="s">
        <v>72</v>
      </c>
      <c r="E139" t="s">
        <v>76</v>
      </c>
      <c r="F139">
        <v>49</v>
      </c>
      <c r="G139">
        <v>5.64</v>
      </c>
      <c r="H139">
        <v>0.01</v>
      </c>
      <c r="I139">
        <f t="shared" si="4"/>
        <v>4900</v>
      </c>
    </row>
    <row r="140" spans="1:10" x14ac:dyDescent="0.35">
      <c r="A140" t="s">
        <v>147</v>
      </c>
      <c r="B140">
        <v>8</v>
      </c>
      <c r="C140" t="s">
        <v>35</v>
      </c>
      <c r="D140" t="s">
        <v>72</v>
      </c>
      <c r="E140" t="s">
        <v>80</v>
      </c>
      <c r="F140">
        <v>3</v>
      </c>
      <c r="G140">
        <v>5.64</v>
      </c>
      <c r="H140">
        <v>0.01</v>
      </c>
      <c r="I140">
        <f t="shared" si="4"/>
        <v>300</v>
      </c>
    </row>
    <row r="141" spans="1:10" x14ac:dyDescent="0.35">
      <c r="A141" t="s">
        <v>147</v>
      </c>
      <c r="B141">
        <v>8</v>
      </c>
      <c r="C141" t="s">
        <v>35</v>
      </c>
      <c r="D141" t="s">
        <v>72</v>
      </c>
      <c r="E141" t="s">
        <v>78</v>
      </c>
      <c r="F141">
        <v>24</v>
      </c>
      <c r="G141">
        <v>5.64</v>
      </c>
      <c r="H141">
        <v>0.01</v>
      </c>
      <c r="I141">
        <f t="shared" si="4"/>
        <v>2400</v>
      </c>
    </row>
    <row r="142" spans="1:10" x14ac:dyDescent="0.35">
      <c r="A142" t="s">
        <v>147</v>
      </c>
      <c r="B142">
        <v>8</v>
      </c>
      <c r="C142" t="s">
        <v>35</v>
      </c>
      <c r="D142" t="s">
        <v>72</v>
      </c>
      <c r="E142" t="s">
        <v>148</v>
      </c>
      <c r="F142">
        <v>3</v>
      </c>
      <c r="G142">
        <v>12.61</v>
      </c>
      <c r="H142">
        <v>0.01</v>
      </c>
      <c r="I142">
        <f t="shared" si="4"/>
        <v>300</v>
      </c>
    </row>
    <row r="143" spans="1:10" x14ac:dyDescent="0.35">
      <c r="A143" t="s">
        <v>147</v>
      </c>
      <c r="B143">
        <v>8</v>
      </c>
      <c r="C143" t="s">
        <v>35</v>
      </c>
      <c r="D143" t="s">
        <v>72</v>
      </c>
      <c r="E143" t="s">
        <v>76</v>
      </c>
      <c r="F143">
        <v>191</v>
      </c>
      <c r="G143">
        <v>12.61</v>
      </c>
      <c r="H143">
        <v>0.05</v>
      </c>
      <c r="I143">
        <f t="shared" si="4"/>
        <v>3820</v>
      </c>
    </row>
    <row r="144" spans="1:10" x14ac:dyDescent="0.35">
      <c r="A144" t="s">
        <v>147</v>
      </c>
      <c r="B144">
        <v>8</v>
      </c>
      <c r="C144" t="s">
        <v>35</v>
      </c>
      <c r="D144" t="s">
        <v>72</v>
      </c>
      <c r="E144" t="s">
        <v>78</v>
      </c>
      <c r="F144">
        <v>171</v>
      </c>
      <c r="G144">
        <v>12.61</v>
      </c>
      <c r="H144">
        <v>0.05</v>
      </c>
      <c r="I144">
        <f t="shared" si="4"/>
        <v>3420</v>
      </c>
    </row>
    <row r="145" spans="1:10" x14ac:dyDescent="0.35">
      <c r="A145" t="s">
        <v>147</v>
      </c>
      <c r="B145">
        <v>8</v>
      </c>
      <c r="C145" t="s">
        <v>35</v>
      </c>
      <c r="D145" t="s">
        <v>72</v>
      </c>
      <c r="E145" t="s">
        <v>80</v>
      </c>
      <c r="F145">
        <v>3</v>
      </c>
      <c r="G145">
        <v>12.61</v>
      </c>
      <c r="H145">
        <v>0.01</v>
      </c>
      <c r="I145">
        <f>F145/H145</f>
        <v>300</v>
      </c>
    </row>
    <row r="146" spans="1:10" x14ac:dyDescent="0.35">
      <c r="A146" t="s">
        <v>147</v>
      </c>
      <c r="B146">
        <v>8</v>
      </c>
      <c r="C146" t="s">
        <v>21</v>
      </c>
      <c r="D146" t="s">
        <v>72</v>
      </c>
      <c r="E146" t="s">
        <v>148</v>
      </c>
      <c r="F146">
        <v>3</v>
      </c>
      <c r="G146">
        <v>5.64</v>
      </c>
      <c r="H146">
        <v>0.01</v>
      </c>
      <c r="I146">
        <f t="shared" si="4"/>
        <v>300</v>
      </c>
    </row>
    <row r="147" spans="1:10" x14ac:dyDescent="0.35">
      <c r="A147" t="s">
        <v>147</v>
      </c>
      <c r="B147">
        <v>8</v>
      </c>
      <c r="C147" t="s">
        <v>21</v>
      </c>
      <c r="D147" t="s">
        <v>72</v>
      </c>
      <c r="E147" t="s">
        <v>76</v>
      </c>
      <c r="F147">
        <v>41</v>
      </c>
      <c r="G147">
        <v>5.64</v>
      </c>
      <c r="H147">
        <v>0.01</v>
      </c>
      <c r="I147">
        <f t="shared" si="4"/>
        <v>4100</v>
      </c>
    </row>
    <row r="148" spans="1:10" x14ac:dyDescent="0.35">
      <c r="A148" t="s">
        <v>147</v>
      </c>
      <c r="B148">
        <v>8</v>
      </c>
      <c r="C148" t="s">
        <v>21</v>
      </c>
      <c r="D148" t="s">
        <v>72</v>
      </c>
      <c r="E148" t="s">
        <v>78</v>
      </c>
      <c r="F148">
        <v>41</v>
      </c>
      <c r="G148">
        <v>5.64</v>
      </c>
      <c r="H148">
        <v>0.01</v>
      </c>
      <c r="I148">
        <f t="shared" si="4"/>
        <v>4100</v>
      </c>
    </row>
    <row r="149" spans="1:10" x14ac:dyDescent="0.35">
      <c r="A149" t="s">
        <v>147</v>
      </c>
      <c r="B149">
        <v>9</v>
      </c>
      <c r="C149" t="s">
        <v>35</v>
      </c>
      <c r="D149" t="s">
        <v>72</v>
      </c>
      <c r="E149" t="s">
        <v>76</v>
      </c>
      <c r="F149">
        <v>5</v>
      </c>
      <c r="G149">
        <v>5.64</v>
      </c>
      <c r="H149">
        <v>0.01</v>
      </c>
      <c r="I149">
        <f t="shared" si="4"/>
        <v>500</v>
      </c>
    </row>
    <row r="150" spans="1:10" x14ac:dyDescent="0.35">
      <c r="A150" t="s">
        <v>147</v>
      </c>
      <c r="B150">
        <v>9</v>
      </c>
      <c r="C150" t="s">
        <v>35</v>
      </c>
      <c r="D150" t="s">
        <v>72</v>
      </c>
      <c r="E150" t="s">
        <v>76</v>
      </c>
      <c r="F150">
        <v>14</v>
      </c>
      <c r="G150">
        <v>12.61</v>
      </c>
      <c r="H150" s="14">
        <v>0.05</v>
      </c>
      <c r="I150" s="14">
        <f t="shared" si="4"/>
        <v>280</v>
      </c>
      <c r="J150" s="14" t="s">
        <v>502</v>
      </c>
    </row>
    <row r="151" spans="1:10" x14ac:dyDescent="0.35">
      <c r="A151" t="s">
        <v>147</v>
      </c>
      <c r="B151">
        <v>9</v>
      </c>
      <c r="C151" t="s">
        <v>35</v>
      </c>
      <c r="D151" t="s">
        <v>72</v>
      </c>
      <c r="E151" t="s">
        <v>78</v>
      </c>
      <c r="F151">
        <v>12</v>
      </c>
      <c r="G151">
        <v>12.61</v>
      </c>
      <c r="H151">
        <v>0.05</v>
      </c>
      <c r="I151">
        <f t="shared" si="4"/>
        <v>240</v>
      </c>
    </row>
    <row r="152" spans="1:10" x14ac:dyDescent="0.35">
      <c r="A152" t="s">
        <v>147</v>
      </c>
      <c r="B152">
        <v>9</v>
      </c>
      <c r="C152" t="s">
        <v>21</v>
      </c>
      <c r="D152" t="s">
        <v>72</v>
      </c>
      <c r="E152" t="s">
        <v>148</v>
      </c>
      <c r="F152">
        <v>1</v>
      </c>
      <c r="G152">
        <v>5.64</v>
      </c>
      <c r="H152">
        <v>0.01</v>
      </c>
      <c r="I152">
        <f t="shared" si="4"/>
        <v>100</v>
      </c>
    </row>
    <row r="153" spans="1:10" x14ac:dyDescent="0.35">
      <c r="A153" t="s">
        <v>147</v>
      </c>
      <c r="B153">
        <v>9</v>
      </c>
      <c r="C153" t="s">
        <v>21</v>
      </c>
      <c r="D153" t="s">
        <v>72</v>
      </c>
      <c r="E153" t="s">
        <v>76</v>
      </c>
      <c r="F153">
        <v>11</v>
      </c>
      <c r="G153">
        <v>5.64</v>
      </c>
      <c r="H153">
        <v>0.01</v>
      </c>
      <c r="I153">
        <f t="shared" si="4"/>
        <v>1100</v>
      </c>
    </row>
    <row r="154" spans="1:10" x14ac:dyDescent="0.35">
      <c r="A154" t="s">
        <v>147</v>
      </c>
      <c r="B154">
        <v>9</v>
      </c>
      <c r="C154" t="s">
        <v>21</v>
      </c>
      <c r="D154" t="s">
        <v>72</v>
      </c>
      <c r="E154" t="s">
        <v>78</v>
      </c>
      <c r="F154">
        <v>8</v>
      </c>
      <c r="G154">
        <v>5.64</v>
      </c>
      <c r="H154">
        <v>0.01</v>
      </c>
      <c r="I154">
        <f t="shared" ref="I154:I186" si="5">F154/H154</f>
        <v>800</v>
      </c>
    </row>
    <row r="155" spans="1:10" x14ac:dyDescent="0.35">
      <c r="A155" t="s">
        <v>147</v>
      </c>
      <c r="B155">
        <v>9</v>
      </c>
      <c r="C155" t="s">
        <v>43</v>
      </c>
      <c r="D155" t="s">
        <v>72</v>
      </c>
      <c r="E155" t="s">
        <v>148</v>
      </c>
      <c r="F155">
        <v>3</v>
      </c>
      <c r="G155">
        <v>5.64</v>
      </c>
      <c r="H155">
        <v>0.01</v>
      </c>
      <c r="I155">
        <f t="shared" si="5"/>
        <v>300</v>
      </c>
    </row>
    <row r="156" spans="1:10" x14ac:dyDescent="0.35">
      <c r="A156" t="s">
        <v>147</v>
      </c>
      <c r="B156">
        <v>9</v>
      </c>
      <c r="C156" t="s">
        <v>43</v>
      </c>
      <c r="D156" t="s">
        <v>72</v>
      </c>
      <c r="E156" t="s">
        <v>76</v>
      </c>
      <c r="F156">
        <v>1</v>
      </c>
      <c r="G156">
        <v>5.64</v>
      </c>
      <c r="H156">
        <v>0.01</v>
      </c>
      <c r="I156">
        <f t="shared" si="5"/>
        <v>100</v>
      </c>
    </row>
    <row r="157" spans="1:10" x14ac:dyDescent="0.35">
      <c r="A157" t="s">
        <v>147</v>
      </c>
      <c r="B157">
        <v>10</v>
      </c>
      <c r="C157" t="s">
        <v>35</v>
      </c>
      <c r="D157" t="s">
        <v>72</v>
      </c>
      <c r="E157" t="s">
        <v>148</v>
      </c>
      <c r="F157">
        <v>6</v>
      </c>
      <c r="G157">
        <v>5.64</v>
      </c>
      <c r="H157">
        <v>0.01</v>
      </c>
      <c r="I157">
        <f t="shared" si="5"/>
        <v>600</v>
      </c>
    </row>
    <row r="158" spans="1:10" x14ac:dyDescent="0.35">
      <c r="A158" t="s">
        <v>147</v>
      </c>
      <c r="B158">
        <v>10</v>
      </c>
      <c r="C158" t="s">
        <v>35</v>
      </c>
      <c r="D158" t="s">
        <v>72</v>
      </c>
      <c r="E158" t="s">
        <v>76</v>
      </c>
      <c r="F158">
        <v>142</v>
      </c>
      <c r="G158">
        <v>5.64</v>
      </c>
      <c r="H158">
        <v>0.01</v>
      </c>
      <c r="I158">
        <f t="shared" si="5"/>
        <v>14200</v>
      </c>
    </row>
    <row r="159" spans="1:10" x14ac:dyDescent="0.35">
      <c r="A159" t="s">
        <v>147</v>
      </c>
      <c r="B159">
        <v>10</v>
      </c>
      <c r="C159" t="s">
        <v>35</v>
      </c>
      <c r="D159" t="s">
        <v>72</v>
      </c>
      <c r="E159" t="s">
        <v>78</v>
      </c>
      <c r="F159">
        <v>3</v>
      </c>
      <c r="G159">
        <v>5.64</v>
      </c>
      <c r="H159">
        <v>0.01</v>
      </c>
      <c r="I159">
        <f t="shared" si="5"/>
        <v>300</v>
      </c>
    </row>
    <row r="160" spans="1:10" x14ac:dyDescent="0.35">
      <c r="A160" t="s">
        <v>147</v>
      </c>
      <c r="B160">
        <v>10</v>
      </c>
      <c r="C160" t="s">
        <v>35</v>
      </c>
      <c r="D160" t="s">
        <v>72</v>
      </c>
      <c r="E160" t="s">
        <v>148</v>
      </c>
      <c r="F160">
        <v>16</v>
      </c>
      <c r="G160">
        <v>12.61</v>
      </c>
      <c r="H160">
        <v>0.05</v>
      </c>
      <c r="I160">
        <f t="shared" si="5"/>
        <v>320</v>
      </c>
    </row>
    <row r="161" spans="1:10" x14ac:dyDescent="0.35">
      <c r="A161" t="s">
        <v>147</v>
      </c>
      <c r="B161">
        <v>10</v>
      </c>
      <c r="C161" t="s">
        <v>35</v>
      </c>
      <c r="D161" t="s">
        <v>72</v>
      </c>
      <c r="E161" t="s">
        <v>76</v>
      </c>
      <c r="F161">
        <v>506</v>
      </c>
      <c r="G161">
        <v>12.61</v>
      </c>
      <c r="H161">
        <v>0.05</v>
      </c>
      <c r="I161">
        <f t="shared" si="5"/>
        <v>10120</v>
      </c>
    </row>
    <row r="162" spans="1:10" x14ac:dyDescent="0.35">
      <c r="A162" t="s">
        <v>147</v>
      </c>
      <c r="B162">
        <v>10</v>
      </c>
      <c r="C162" t="s">
        <v>35</v>
      </c>
      <c r="D162" t="s">
        <v>72</v>
      </c>
      <c r="E162" t="s">
        <v>78</v>
      </c>
      <c r="F162">
        <v>30</v>
      </c>
      <c r="G162">
        <v>12.61</v>
      </c>
      <c r="H162">
        <v>0.05</v>
      </c>
      <c r="I162">
        <f t="shared" si="5"/>
        <v>600</v>
      </c>
    </row>
    <row r="163" spans="1:10" x14ac:dyDescent="0.35">
      <c r="A163" t="s">
        <v>147</v>
      </c>
      <c r="B163">
        <v>10</v>
      </c>
      <c r="C163" t="s">
        <v>21</v>
      </c>
      <c r="D163" t="s">
        <v>72</v>
      </c>
      <c r="E163" t="s">
        <v>148</v>
      </c>
      <c r="F163">
        <v>49</v>
      </c>
      <c r="G163">
        <v>5.64</v>
      </c>
      <c r="H163">
        <v>0.01</v>
      </c>
      <c r="I163">
        <f t="shared" si="5"/>
        <v>4900</v>
      </c>
    </row>
    <row r="164" spans="1:10" x14ac:dyDescent="0.35">
      <c r="A164" t="s">
        <v>147</v>
      </c>
      <c r="B164">
        <v>10</v>
      </c>
      <c r="C164" t="s">
        <v>21</v>
      </c>
      <c r="D164" t="s">
        <v>72</v>
      </c>
      <c r="E164" t="s">
        <v>76</v>
      </c>
      <c r="F164">
        <v>456</v>
      </c>
      <c r="G164">
        <v>5.64</v>
      </c>
      <c r="H164">
        <v>0.01</v>
      </c>
      <c r="I164">
        <f t="shared" si="5"/>
        <v>45600</v>
      </c>
    </row>
    <row r="165" spans="1:10" x14ac:dyDescent="0.35">
      <c r="A165" t="s">
        <v>147</v>
      </c>
      <c r="B165">
        <v>10</v>
      </c>
      <c r="C165" t="s">
        <v>43</v>
      </c>
      <c r="D165" t="s">
        <v>72</v>
      </c>
      <c r="E165" t="s">
        <v>148</v>
      </c>
      <c r="F165">
        <v>48</v>
      </c>
      <c r="G165">
        <v>5.64</v>
      </c>
      <c r="H165">
        <v>0.01</v>
      </c>
      <c r="I165">
        <f t="shared" si="5"/>
        <v>4800</v>
      </c>
    </row>
    <row r="166" spans="1:10" x14ac:dyDescent="0.35">
      <c r="A166" t="s">
        <v>147</v>
      </c>
      <c r="B166">
        <v>10</v>
      </c>
      <c r="C166" t="s">
        <v>43</v>
      </c>
      <c r="D166" t="s">
        <v>72</v>
      </c>
      <c r="E166" t="s">
        <v>76</v>
      </c>
      <c r="F166">
        <v>101</v>
      </c>
      <c r="G166">
        <v>5.64</v>
      </c>
      <c r="H166">
        <v>0.01</v>
      </c>
      <c r="I166">
        <f t="shared" si="5"/>
        <v>10100</v>
      </c>
    </row>
    <row r="167" spans="1:10" x14ac:dyDescent="0.35">
      <c r="A167" t="s">
        <v>147</v>
      </c>
      <c r="B167">
        <v>11</v>
      </c>
      <c r="C167" t="s">
        <v>35</v>
      </c>
      <c r="D167" t="s">
        <v>72</v>
      </c>
      <c r="E167" t="s">
        <v>148</v>
      </c>
      <c r="F167">
        <v>63</v>
      </c>
      <c r="G167">
        <v>5.64</v>
      </c>
      <c r="H167">
        <v>0.01</v>
      </c>
      <c r="I167">
        <f t="shared" si="5"/>
        <v>6300</v>
      </c>
    </row>
    <row r="168" spans="1:10" x14ac:dyDescent="0.35">
      <c r="A168" t="s">
        <v>147</v>
      </c>
      <c r="B168">
        <v>11</v>
      </c>
      <c r="C168" t="s">
        <v>35</v>
      </c>
      <c r="D168" t="s">
        <v>72</v>
      </c>
      <c r="E168" t="s">
        <v>148</v>
      </c>
      <c r="F168">
        <v>176</v>
      </c>
      <c r="G168">
        <v>12.61</v>
      </c>
      <c r="H168">
        <v>0.05</v>
      </c>
      <c r="I168">
        <f t="shared" si="5"/>
        <v>3520</v>
      </c>
    </row>
    <row r="169" spans="1:10" x14ac:dyDescent="0.35">
      <c r="A169" t="s">
        <v>147</v>
      </c>
      <c r="B169">
        <v>11</v>
      </c>
      <c r="C169" t="s">
        <v>36</v>
      </c>
      <c r="D169" t="s">
        <v>72</v>
      </c>
      <c r="E169" t="s">
        <v>148</v>
      </c>
      <c r="F169">
        <v>154</v>
      </c>
      <c r="G169">
        <v>5.64</v>
      </c>
      <c r="H169">
        <v>0.01</v>
      </c>
      <c r="I169">
        <f t="shared" si="5"/>
        <v>15400</v>
      </c>
    </row>
    <row r="170" spans="1:10" x14ac:dyDescent="0.35">
      <c r="A170" t="s">
        <v>147</v>
      </c>
      <c r="B170">
        <v>11</v>
      </c>
      <c r="C170" t="s">
        <v>21</v>
      </c>
      <c r="D170" t="s">
        <v>72</v>
      </c>
      <c r="E170" t="s">
        <v>148</v>
      </c>
      <c r="F170">
        <v>61</v>
      </c>
      <c r="G170">
        <v>5.64</v>
      </c>
      <c r="H170">
        <v>0.01</v>
      </c>
      <c r="I170">
        <f t="shared" si="5"/>
        <v>6100</v>
      </c>
    </row>
    <row r="171" spans="1:10" x14ac:dyDescent="0.35">
      <c r="A171" t="s">
        <v>147</v>
      </c>
      <c r="B171">
        <v>11</v>
      </c>
      <c r="C171" t="s">
        <v>43</v>
      </c>
      <c r="D171" t="s">
        <v>72</v>
      </c>
      <c r="E171" t="s">
        <v>148</v>
      </c>
      <c r="F171">
        <v>5</v>
      </c>
      <c r="G171">
        <v>5.64</v>
      </c>
      <c r="H171">
        <v>0.01</v>
      </c>
      <c r="I171">
        <f t="shared" si="5"/>
        <v>500</v>
      </c>
    </row>
    <row r="172" spans="1:10" x14ac:dyDescent="0.35">
      <c r="A172" t="s">
        <v>147</v>
      </c>
      <c r="B172">
        <v>12</v>
      </c>
      <c r="C172" t="s">
        <v>36</v>
      </c>
      <c r="D172" t="s">
        <v>74</v>
      </c>
      <c r="E172" t="s">
        <v>81</v>
      </c>
      <c r="F172">
        <v>2</v>
      </c>
      <c r="G172" s="14"/>
      <c r="H172" s="14">
        <v>0.01</v>
      </c>
      <c r="I172">
        <f t="shared" si="5"/>
        <v>200</v>
      </c>
      <c r="J172" t="s">
        <v>497</v>
      </c>
    </row>
    <row r="173" spans="1:10" x14ac:dyDescent="0.35">
      <c r="A173" t="s">
        <v>147</v>
      </c>
      <c r="B173">
        <v>12</v>
      </c>
      <c r="C173" t="s">
        <v>36</v>
      </c>
      <c r="D173" t="s">
        <v>74</v>
      </c>
      <c r="E173" t="s">
        <v>83</v>
      </c>
      <c r="F173">
        <v>13</v>
      </c>
      <c r="G173" s="14"/>
      <c r="H173" s="14">
        <v>0.01</v>
      </c>
      <c r="I173">
        <f t="shared" si="5"/>
        <v>1300</v>
      </c>
      <c r="J173" t="s">
        <v>498</v>
      </c>
    </row>
    <row r="174" spans="1:10" x14ac:dyDescent="0.35">
      <c r="A174" t="s">
        <v>147</v>
      </c>
      <c r="B174">
        <v>12</v>
      </c>
      <c r="C174" t="s">
        <v>36</v>
      </c>
      <c r="D174" t="s">
        <v>74</v>
      </c>
      <c r="E174" t="s">
        <v>84</v>
      </c>
      <c r="F174">
        <v>19</v>
      </c>
      <c r="G174" s="14"/>
      <c r="H174" s="14">
        <v>0.01</v>
      </c>
      <c r="I174">
        <f t="shared" si="5"/>
        <v>1900</v>
      </c>
      <c r="J174" t="s">
        <v>499</v>
      </c>
    </row>
    <row r="175" spans="1:10" x14ac:dyDescent="0.35">
      <c r="A175" t="s">
        <v>147</v>
      </c>
      <c r="B175">
        <v>12</v>
      </c>
      <c r="C175" t="s">
        <v>21</v>
      </c>
      <c r="D175" t="s">
        <v>74</v>
      </c>
      <c r="E175" t="s">
        <v>81</v>
      </c>
      <c r="F175">
        <v>1</v>
      </c>
      <c r="G175" s="14"/>
      <c r="H175" s="14">
        <v>0.01</v>
      </c>
      <c r="I175">
        <f t="shared" si="5"/>
        <v>100</v>
      </c>
      <c r="J175" t="s">
        <v>497</v>
      </c>
    </row>
    <row r="176" spans="1:10" x14ac:dyDescent="0.35">
      <c r="A176" t="s">
        <v>147</v>
      </c>
      <c r="B176">
        <v>12</v>
      </c>
      <c r="C176" t="s">
        <v>21</v>
      </c>
      <c r="D176" t="s">
        <v>74</v>
      </c>
      <c r="E176" t="s">
        <v>83</v>
      </c>
      <c r="F176">
        <v>9</v>
      </c>
      <c r="G176" s="14"/>
      <c r="H176" s="14">
        <v>0.01</v>
      </c>
      <c r="I176">
        <f t="shared" si="5"/>
        <v>900</v>
      </c>
      <c r="J176" t="s">
        <v>497</v>
      </c>
    </row>
    <row r="177" spans="1:10" x14ac:dyDescent="0.35">
      <c r="A177" t="s">
        <v>147</v>
      </c>
      <c r="B177">
        <v>12</v>
      </c>
      <c r="C177" t="s">
        <v>21</v>
      </c>
      <c r="D177" t="s">
        <v>74</v>
      </c>
      <c r="E177" t="s">
        <v>84</v>
      </c>
      <c r="F177">
        <v>5</v>
      </c>
      <c r="G177" s="14"/>
      <c r="H177" s="14">
        <v>0.01</v>
      </c>
      <c r="I177">
        <f t="shared" si="5"/>
        <v>500</v>
      </c>
      <c r="J177" t="s">
        <v>497</v>
      </c>
    </row>
    <row r="178" spans="1:10" x14ac:dyDescent="0.35">
      <c r="A178" t="s">
        <v>147</v>
      </c>
      <c r="B178">
        <v>12</v>
      </c>
      <c r="C178" t="s">
        <v>95</v>
      </c>
      <c r="D178" t="s">
        <v>74</v>
      </c>
      <c r="E178" t="s">
        <v>84</v>
      </c>
      <c r="F178">
        <v>5</v>
      </c>
      <c r="G178">
        <v>12.61</v>
      </c>
      <c r="H178">
        <v>0.05</v>
      </c>
      <c r="I178">
        <f t="shared" si="5"/>
        <v>100</v>
      </c>
      <c r="J178" t="s">
        <v>396</v>
      </c>
    </row>
    <row r="179" spans="1:10" x14ac:dyDescent="0.35">
      <c r="A179" t="s">
        <v>147</v>
      </c>
      <c r="B179">
        <v>13</v>
      </c>
      <c r="C179" t="s">
        <v>35</v>
      </c>
      <c r="D179" t="s">
        <v>72</v>
      </c>
      <c r="E179" t="s">
        <v>148</v>
      </c>
      <c r="F179">
        <v>1</v>
      </c>
      <c r="G179">
        <v>5.64</v>
      </c>
      <c r="H179">
        <v>0.01</v>
      </c>
      <c r="I179">
        <f t="shared" si="5"/>
        <v>100</v>
      </c>
    </row>
    <row r="180" spans="1:10" x14ac:dyDescent="0.35">
      <c r="A180" t="s">
        <v>147</v>
      </c>
      <c r="B180">
        <v>13</v>
      </c>
      <c r="C180" t="s">
        <v>35</v>
      </c>
      <c r="D180" t="s">
        <v>72</v>
      </c>
      <c r="E180" t="s">
        <v>76</v>
      </c>
      <c r="F180">
        <v>3</v>
      </c>
      <c r="G180">
        <v>5.64</v>
      </c>
      <c r="H180">
        <v>0.01</v>
      </c>
      <c r="I180">
        <f t="shared" si="5"/>
        <v>300</v>
      </c>
    </row>
    <row r="181" spans="1:10" x14ac:dyDescent="0.35">
      <c r="A181" t="s">
        <v>147</v>
      </c>
      <c r="B181">
        <v>13</v>
      </c>
      <c r="C181" t="s">
        <v>35</v>
      </c>
      <c r="D181" t="s">
        <v>72</v>
      </c>
      <c r="E181" t="s">
        <v>78</v>
      </c>
      <c r="F181">
        <v>1</v>
      </c>
      <c r="G181">
        <v>5.64</v>
      </c>
      <c r="H181">
        <v>0.01</v>
      </c>
      <c r="I181">
        <f t="shared" si="5"/>
        <v>100</v>
      </c>
    </row>
    <row r="182" spans="1:10" x14ac:dyDescent="0.35">
      <c r="A182" t="s">
        <v>147</v>
      </c>
      <c r="B182">
        <v>13</v>
      </c>
      <c r="C182" t="s">
        <v>35</v>
      </c>
      <c r="D182" t="s">
        <v>72</v>
      </c>
      <c r="E182" t="s">
        <v>148</v>
      </c>
      <c r="F182">
        <v>10</v>
      </c>
      <c r="G182">
        <v>12.61</v>
      </c>
      <c r="H182">
        <v>0.05</v>
      </c>
      <c r="I182">
        <f t="shared" si="5"/>
        <v>200</v>
      </c>
    </row>
    <row r="183" spans="1:10" x14ac:dyDescent="0.35">
      <c r="A183" t="s">
        <v>147</v>
      </c>
      <c r="B183">
        <v>13</v>
      </c>
      <c r="C183" t="s">
        <v>35</v>
      </c>
      <c r="D183" t="s">
        <v>72</v>
      </c>
      <c r="E183" t="s">
        <v>76</v>
      </c>
      <c r="F183">
        <v>17</v>
      </c>
      <c r="G183">
        <v>12.61</v>
      </c>
      <c r="H183">
        <v>0.05</v>
      </c>
      <c r="I183">
        <f t="shared" si="5"/>
        <v>340</v>
      </c>
    </row>
    <row r="184" spans="1:10" x14ac:dyDescent="0.35">
      <c r="A184" t="s">
        <v>147</v>
      </c>
      <c r="B184">
        <v>13</v>
      </c>
      <c r="C184" t="s">
        <v>35</v>
      </c>
      <c r="D184" t="s">
        <v>72</v>
      </c>
      <c r="E184" t="s">
        <v>78</v>
      </c>
      <c r="F184">
        <v>1</v>
      </c>
      <c r="G184">
        <v>12.61</v>
      </c>
      <c r="H184">
        <v>0.05</v>
      </c>
      <c r="I184">
        <f t="shared" si="5"/>
        <v>20</v>
      </c>
    </row>
    <row r="185" spans="1:10" x14ac:dyDescent="0.35">
      <c r="A185" t="s">
        <v>147</v>
      </c>
      <c r="B185">
        <v>13</v>
      </c>
      <c r="C185" t="s">
        <v>21</v>
      </c>
      <c r="D185" t="s">
        <v>72</v>
      </c>
      <c r="E185" t="s">
        <v>76</v>
      </c>
      <c r="F185">
        <v>5</v>
      </c>
      <c r="G185">
        <v>5.64</v>
      </c>
      <c r="H185">
        <v>0.01</v>
      </c>
      <c r="I185">
        <f t="shared" si="5"/>
        <v>500</v>
      </c>
    </row>
    <row r="186" spans="1:10" x14ac:dyDescent="0.35">
      <c r="A186" t="s">
        <v>147</v>
      </c>
      <c r="B186">
        <v>13</v>
      </c>
      <c r="C186" t="s">
        <v>21</v>
      </c>
      <c r="D186" t="s">
        <v>72</v>
      </c>
      <c r="E186" t="s">
        <v>78</v>
      </c>
      <c r="F186">
        <v>1</v>
      </c>
      <c r="G186">
        <v>5.64</v>
      </c>
      <c r="H186">
        <v>0.01</v>
      </c>
      <c r="I186">
        <f t="shared" si="5"/>
        <v>100</v>
      </c>
    </row>
    <row r="187" spans="1:10" x14ac:dyDescent="0.35">
      <c r="A187" t="s">
        <v>147</v>
      </c>
      <c r="B187">
        <v>15</v>
      </c>
      <c r="C187" t="s">
        <v>35</v>
      </c>
      <c r="D187" t="s">
        <v>72</v>
      </c>
      <c r="E187" t="s">
        <v>148</v>
      </c>
      <c r="F187">
        <v>169</v>
      </c>
      <c r="G187">
        <v>5.64</v>
      </c>
      <c r="H187">
        <v>0.01</v>
      </c>
      <c r="I187">
        <f t="shared" ref="I187:I195" si="6">F187/H187</f>
        <v>16900</v>
      </c>
    </row>
    <row r="188" spans="1:10" x14ac:dyDescent="0.35">
      <c r="A188" t="s">
        <v>147</v>
      </c>
      <c r="B188">
        <v>15</v>
      </c>
      <c r="C188" t="s">
        <v>35</v>
      </c>
      <c r="D188" t="s">
        <v>72</v>
      </c>
      <c r="E188" t="s">
        <v>148</v>
      </c>
      <c r="F188">
        <v>1003</v>
      </c>
      <c r="G188">
        <v>12.61</v>
      </c>
      <c r="H188">
        <v>0.05</v>
      </c>
      <c r="I188">
        <f t="shared" si="6"/>
        <v>20060</v>
      </c>
    </row>
    <row r="189" spans="1:10" x14ac:dyDescent="0.35">
      <c r="A189" t="s">
        <v>147</v>
      </c>
      <c r="B189">
        <v>15</v>
      </c>
      <c r="C189" t="s">
        <v>35</v>
      </c>
      <c r="D189" t="s">
        <v>72</v>
      </c>
      <c r="E189" t="s">
        <v>76</v>
      </c>
      <c r="F189">
        <v>5</v>
      </c>
      <c r="G189">
        <v>12.61</v>
      </c>
      <c r="H189">
        <v>0.05</v>
      </c>
      <c r="I189">
        <f t="shared" si="6"/>
        <v>100</v>
      </c>
    </row>
    <row r="190" spans="1:10" x14ac:dyDescent="0.35">
      <c r="A190" t="s">
        <v>147</v>
      </c>
      <c r="B190">
        <v>15</v>
      </c>
      <c r="C190" t="s">
        <v>36</v>
      </c>
      <c r="D190" t="s">
        <v>72</v>
      </c>
      <c r="E190" t="s">
        <v>148</v>
      </c>
      <c r="F190">
        <v>37</v>
      </c>
      <c r="G190">
        <v>5.64</v>
      </c>
      <c r="H190">
        <v>0.01</v>
      </c>
      <c r="I190">
        <f t="shared" si="6"/>
        <v>3700</v>
      </c>
    </row>
    <row r="191" spans="1:10" x14ac:dyDescent="0.35">
      <c r="A191" t="s">
        <v>147</v>
      </c>
      <c r="B191">
        <v>15</v>
      </c>
      <c r="C191" t="s">
        <v>21</v>
      </c>
      <c r="D191" t="s">
        <v>72</v>
      </c>
      <c r="E191" t="s">
        <v>148</v>
      </c>
      <c r="F191">
        <v>506</v>
      </c>
      <c r="G191">
        <v>5.64</v>
      </c>
      <c r="H191">
        <v>0.01</v>
      </c>
      <c r="I191">
        <f t="shared" si="6"/>
        <v>50600</v>
      </c>
    </row>
    <row r="192" spans="1:10" x14ac:dyDescent="0.35">
      <c r="A192" t="s">
        <v>147</v>
      </c>
      <c r="B192">
        <v>15</v>
      </c>
      <c r="C192" t="s">
        <v>21</v>
      </c>
      <c r="D192" t="s">
        <v>72</v>
      </c>
      <c r="E192" t="s">
        <v>76</v>
      </c>
      <c r="F192">
        <v>2</v>
      </c>
      <c r="G192">
        <v>5.64</v>
      </c>
      <c r="H192">
        <v>0.01</v>
      </c>
      <c r="I192">
        <f t="shared" si="6"/>
        <v>200</v>
      </c>
    </row>
    <row r="193" spans="1:9" x14ac:dyDescent="0.35">
      <c r="A193" t="s">
        <v>147</v>
      </c>
      <c r="B193">
        <v>15</v>
      </c>
      <c r="C193" t="s">
        <v>21</v>
      </c>
      <c r="D193" t="s">
        <v>72</v>
      </c>
      <c r="E193" t="s">
        <v>80</v>
      </c>
      <c r="F193">
        <v>1</v>
      </c>
      <c r="G193">
        <v>5.64</v>
      </c>
      <c r="H193">
        <v>0.01</v>
      </c>
      <c r="I193">
        <f t="shared" si="6"/>
        <v>100</v>
      </c>
    </row>
    <row r="194" spans="1:9" x14ac:dyDescent="0.35">
      <c r="A194" t="s">
        <v>147</v>
      </c>
      <c r="B194">
        <v>15</v>
      </c>
      <c r="C194" t="s">
        <v>21</v>
      </c>
      <c r="D194" t="s">
        <v>72</v>
      </c>
      <c r="E194" t="s">
        <v>78</v>
      </c>
      <c r="F194">
        <v>1</v>
      </c>
      <c r="G194">
        <v>5.64</v>
      </c>
      <c r="H194">
        <v>0.01</v>
      </c>
      <c r="I194">
        <f t="shared" si="6"/>
        <v>100</v>
      </c>
    </row>
    <row r="195" spans="1:9" x14ac:dyDescent="0.35">
      <c r="A195" t="s">
        <v>147</v>
      </c>
      <c r="B195">
        <v>15</v>
      </c>
      <c r="C195" t="s">
        <v>34</v>
      </c>
      <c r="D195" t="s">
        <v>72</v>
      </c>
      <c r="E195" t="s">
        <v>76</v>
      </c>
      <c r="F195">
        <v>1</v>
      </c>
      <c r="G195">
        <v>5.64</v>
      </c>
      <c r="H195">
        <v>0.01</v>
      </c>
      <c r="I195">
        <f t="shared" si="6"/>
        <v>100</v>
      </c>
    </row>
  </sheetData>
  <sortState xmlns:xlrd2="http://schemas.microsoft.com/office/spreadsheetml/2017/richdata2" ref="A2:J195">
    <sortCondition ref="A2:A195"/>
    <sortCondition ref="B2:B195"/>
    <sortCondition ref="C2:C195" customList="SEGI,ABCO,CADE,PILA,PIPO,QUKE,CONU"/>
    <sortCondition ref="G2:G195"/>
    <sortCondition ref="E2:E195"/>
  </sortState>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0E3E288-82EF-472E-B62A-FB0FBC3E0646}">
          <x14:formula1>
            <xm:f>Notes!$E$21:$E$28</xm:f>
          </x14:formula1>
          <xm:sqref>E5008:E10007</xm:sqref>
        </x14:dataValidation>
        <x14:dataValidation type="list" allowBlank="1" showInputMessage="1" showErrorMessage="1" xr:uid="{1BFCA1F6-73C0-428F-BA69-97D3B36E62BE}">
          <x14:formula1>
            <xm:f>Notes!$T$21:$T$22</xm:f>
          </x14:formula1>
          <xm:sqref>G1008:I10007</xm:sqref>
        </x14:dataValidation>
        <x14:dataValidation type="list" allowBlank="1" showInputMessage="1" showErrorMessage="1" xr:uid="{48C86765-65BA-472A-877B-D1BB4B3A624F}">
          <x14:formula1>
            <xm:f>Notes!$C$21:$C$31</xm:f>
          </x14:formula1>
          <xm:sqref>C2:C23 C25:C142 C143:C10007</xm:sqref>
        </x14:dataValidation>
        <x14:dataValidation type="list" allowBlank="1" showInputMessage="1" showErrorMessage="1" xr:uid="{90ABC7F0-3199-4941-9364-B86497087D8F}">
          <x14:formula1>
            <xm:f>Notes!$D$21:$D$22</xm:f>
          </x14:formula1>
          <xm:sqref>D2:D23 D25:D142 D143:D10007</xm:sqref>
        </x14:dataValidation>
        <x14:dataValidation type="list" allowBlank="1" showInputMessage="1" showErrorMessage="1" xr:uid="{467E16E4-930B-489F-862C-11020435907F}">
          <x14:formula1>
            <xm:f>Notes!$E$21:$E$27</xm:f>
          </x14:formula1>
          <xm:sqref>E2:E23 E25:E142 E143:E5007</xm:sqref>
        </x14:dataValidation>
        <x14:dataValidation type="list" allowBlank="1" showInputMessage="1" showErrorMessage="1" xr:uid="{B428E4A4-9A17-4D0D-B623-062D71CE0E14}">
          <x14:formula1>
            <xm:f>Notes!$T$21:$T$23</xm:f>
          </x14:formula1>
          <xm:sqref>H196:I1007 G2:G23 G25:G142 G143:G1007</xm:sqref>
        </x14:dataValidation>
        <x14:dataValidation type="list" allowBlank="1" showInputMessage="1" showErrorMessage="1" xr:uid="{1C97F5D2-8AE0-47E4-9CE4-9A6404860C70}">
          <x14:formula1>
            <xm:f>Notes!$A$21:$A$26</xm:f>
          </x14:formula1>
          <xm:sqref>A2:A142 A143:A10007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0AD78-3848-487F-81C9-2D061745DF9D}">
  <dimension ref="A1:X189"/>
  <sheetViews>
    <sheetView workbookViewId="0">
      <pane ySplit="1" topLeftCell="A2" activePane="bottomLeft" state="frozen"/>
      <selection activeCell="B1" sqref="B1"/>
      <selection pane="bottomLeft" activeCell="Y1" sqref="Y1"/>
    </sheetView>
  </sheetViews>
  <sheetFormatPr defaultRowHeight="14.5" x14ac:dyDescent="0.35"/>
  <cols>
    <col min="1" max="1" width="12.54296875" bestFit="1" customWidth="1"/>
    <col min="2" max="2" width="6.6328125" bestFit="1" customWidth="1"/>
    <col min="3" max="3" width="7.54296875" bestFit="1" customWidth="1"/>
    <col min="4" max="4" width="7.54296875" customWidth="1"/>
    <col min="5" max="5" width="11.6328125" bestFit="1" customWidth="1"/>
    <col min="6" max="7" width="6.81640625" bestFit="1" customWidth="1"/>
    <col min="8" max="8" width="7.6328125" bestFit="1" customWidth="1"/>
    <col min="9" max="10" width="5.90625" bestFit="1" customWidth="1"/>
    <col min="11" max="11" width="6.81640625" bestFit="1" customWidth="1"/>
    <col min="12" max="13" width="5.90625" bestFit="1" customWidth="1"/>
    <col min="14" max="14" width="6.81640625" bestFit="1" customWidth="1"/>
    <col min="15" max="15" width="8.1796875" bestFit="1" customWidth="1"/>
    <col min="16" max="16" width="7.453125" bestFit="1" customWidth="1"/>
    <col min="17" max="17" width="7.1796875" bestFit="1" customWidth="1"/>
    <col min="18" max="18" width="13.08984375" bestFit="1" customWidth="1"/>
    <col min="19" max="19" width="14.08984375" bestFit="1" customWidth="1"/>
    <col min="20" max="20" width="15.08984375" bestFit="1" customWidth="1"/>
  </cols>
  <sheetData>
    <row r="1" spans="1:24" x14ac:dyDescent="0.35">
      <c r="A1" t="s">
        <v>0</v>
      </c>
      <c r="B1" t="s">
        <v>2</v>
      </c>
      <c r="C1" t="s">
        <v>20</v>
      </c>
      <c r="D1" t="s">
        <v>143</v>
      </c>
      <c r="E1" t="s">
        <v>540</v>
      </c>
      <c r="F1" t="s">
        <v>23</v>
      </c>
      <c r="G1" t="s">
        <v>24</v>
      </c>
      <c r="H1" t="s">
        <v>25</v>
      </c>
      <c r="I1" t="s">
        <v>26</v>
      </c>
      <c r="J1" t="s">
        <v>27</v>
      </c>
      <c r="K1" t="s">
        <v>28</v>
      </c>
      <c r="L1" t="s">
        <v>29</v>
      </c>
      <c r="M1" t="s">
        <v>30</v>
      </c>
      <c r="N1" t="s">
        <v>31</v>
      </c>
      <c r="O1" t="s">
        <v>333</v>
      </c>
      <c r="P1" t="s">
        <v>335</v>
      </c>
      <c r="Q1" t="s">
        <v>535</v>
      </c>
      <c r="R1" t="s">
        <v>339</v>
      </c>
      <c r="S1" t="s">
        <v>340</v>
      </c>
      <c r="T1" t="s">
        <v>341</v>
      </c>
      <c r="U1" t="s">
        <v>52</v>
      </c>
      <c r="V1" t="s">
        <v>53</v>
      </c>
      <c r="W1" t="s">
        <v>54</v>
      </c>
      <c r="X1" t="s">
        <v>8</v>
      </c>
    </row>
    <row r="2" spans="1:24" x14ac:dyDescent="0.35">
      <c r="A2" t="s">
        <v>494</v>
      </c>
      <c r="B2">
        <v>1</v>
      </c>
      <c r="C2" t="s">
        <v>166</v>
      </c>
      <c r="D2">
        <v>26</v>
      </c>
      <c r="E2" s="21">
        <f>SQRT(1+((D2/100)^2))</f>
        <v>1.0332473082471592</v>
      </c>
      <c r="F2">
        <v>8</v>
      </c>
      <c r="G2">
        <v>2</v>
      </c>
      <c r="H2">
        <v>2</v>
      </c>
      <c r="I2">
        <v>1</v>
      </c>
      <c r="J2">
        <v>2</v>
      </c>
      <c r="K2">
        <v>2</v>
      </c>
      <c r="L2">
        <v>0</v>
      </c>
      <c r="M2">
        <v>4</v>
      </c>
      <c r="N2">
        <v>0</v>
      </c>
      <c r="O2" s="20">
        <f>AVERAGE(F2:H2)</f>
        <v>4</v>
      </c>
      <c r="P2" s="20">
        <f>AVERAGE(I2:K2)</f>
        <v>1.6666666666666667</v>
      </c>
      <c r="Q2" s="20">
        <f>AVERAGE(L2:N2)</f>
        <v>1.3333333333333333</v>
      </c>
      <c r="R2" s="17">
        <f t="shared" ref="R2:R33" si="0">(11.64*U2*0.0122*0.48*1.13*E2)/9.843</f>
        <v>1.6171089656763737E-2</v>
      </c>
      <c r="S2" s="17">
        <f t="shared" ref="S2:S33" si="1">(11.64*V2*0.304*0.48*1.13*E2)/9.843</f>
        <v>0.40295174226689967</v>
      </c>
      <c r="T2" s="17">
        <f t="shared" ref="T2:T33" si="2">(11.64*W2*2.87*0.4*1.13*E2)/19.686</f>
        <v>2.3776141042475381</v>
      </c>
      <c r="U2">
        <v>2</v>
      </c>
      <c r="V2">
        <v>2</v>
      </c>
      <c r="W2">
        <v>3</v>
      </c>
    </row>
    <row r="3" spans="1:24" x14ac:dyDescent="0.35">
      <c r="A3" t="s">
        <v>494</v>
      </c>
      <c r="B3">
        <v>1</v>
      </c>
      <c r="C3" t="s">
        <v>165</v>
      </c>
      <c r="D3">
        <v>26</v>
      </c>
      <c r="E3" s="21">
        <f t="shared" ref="E3:E66" si="3">SQRT(1+((D3/100)^2))</f>
        <v>1.0332473082471592</v>
      </c>
      <c r="F3">
        <v>2</v>
      </c>
      <c r="G3">
        <v>3</v>
      </c>
      <c r="H3">
        <v>4</v>
      </c>
      <c r="I3">
        <v>3</v>
      </c>
      <c r="J3">
        <v>2</v>
      </c>
      <c r="K3">
        <v>10</v>
      </c>
      <c r="L3">
        <v>3</v>
      </c>
      <c r="M3">
        <v>4</v>
      </c>
      <c r="N3">
        <v>24</v>
      </c>
      <c r="O3" s="20">
        <f t="shared" ref="O3:O66" si="4">AVERAGE(F3:H3)</f>
        <v>3</v>
      </c>
      <c r="P3" s="20">
        <f t="shared" ref="P3:P66" si="5">AVERAGE(I3:K3)</f>
        <v>5</v>
      </c>
      <c r="Q3" s="20">
        <f t="shared" ref="Q3:Q66" si="6">AVERAGE(L3:N3)</f>
        <v>10.333333333333334</v>
      </c>
      <c r="R3" s="17">
        <f t="shared" si="0"/>
        <v>0.13745426208249178</v>
      </c>
      <c r="S3" s="17">
        <f t="shared" si="1"/>
        <v>0.60442761340034967</v>
      </c>
      <c r="T3" s="17">
        <f t="shared" si="2"/>
        <v>1.5850760694983586</v>
      </c>
      <c r="U3">
        <v>17</v>
      </c>
      <c r="V3">
        <v>3</v>
      </c>
      <c r="W3">
        <v>2</v>
      </c>
    </row>
    <row r="4" spans="1:24" x14ac:dyDescent="0.35">
      <c r="A4" t="s">
        <v>494</v>
      </c>
      <c r="B4">
        <v>1</v>
      </c>
      <c r="C4" t="s">
        <v>167</v>
      </c>
      <c r="D4">
        <v>26</v>
      </c>
      <c r="E4" s="21">
        <f t="shared" si="3"/>
        <v>1.0332473082471592</v>
      </c>
      <c r="F4">
        <v>4</v>
      </c>
      <c r="G4">
        <v>0.8</v>
      </c>
      <c r="H4">
        <v>3</v>
      </c>
      <c r="I4">
        <v>1.6</v>
      </c>
      <c r="J4">
        <v>1.1000000000000001</v>
      </c>
      <c r="K4">
        <v>2</v>
      </c>
      <c r="L4">
        <v>2</v>
      </c>
      <c r="M4">
        <v>1.6</v>
      </c>
      <c r="N4">
        <v>3</v>
      </c>
      <c r="O4" s="20">
        <f t="shared" si="4"/>
        <v>2.6</v>
      </c>
      <c r="P4" s="20">
        <f t="shared" si="5"/>
        <v>1.5666666666666667</v>
      </c>
      <c r="Q4" s="20">
        <f t="shared" si="6"/>
        <v>2.1999999999999997</v>
      </c>
      <c r="R4" s="17">
        <f t="shared" si="0"/>
        <v>4.0427724141909351E-2</v>
      </c>
      <c r="S4" s="17">
        <f t="shared" si="1"/>
        <v>0.80590348453379934</v>
      </c>
      <c r="T4" s="17">
        <f t="shared" si="2"/>
        <v>2.3776141042475381</v>
      </c>
      <c r="U4">
        <v>5</v>
      </c>
      <c r="V4">
        <v>4</v>
      </c>
      <c r="W4">
        <v>3</v>
      </c>
    </row>
    <row r="5" spans="1:24" x14ac:dyDescent="0.35">
      <c r="A5" t="s">
        <v>494</v>
      </c>
      <c r="B5">
        <v>1</v>
      </c>
      <c r="C5" t="s">
        <v>168</v>
      </c>
      <c r="D5">
        <v>26</v>
      </c>
      <c r="E5" s="21">
        <f t="shared" si="3"/>
        <v>1.0332473082471592</v>
      </c>
      <c r="F5">
        <v>2</v>
      </c>
      <c r="G5">
        <v>2</v>
      </c>
      <c r="H5">
        <v>1</v>
      </c>
      <c r="I5">
        <v>4</v>
      </c>
      <c r="J5">
        <v>1</v>
      </c>
      <c r="K5">
        <v>3</v>
      </c>
      <c r="L5">
        <v>2</v>
      </c>
      <c r="M5">
        <v>4</v>
      </c>
      <c r="N5">
        <v>2</v>
      </c>
      <c r="O5" s="20">
        <f t="shared" si="4"/>
        <v>1.6666666666666667</v>
      </c>
      <c r="P5" s="20">
        <f t="shared" si="5"/>
        <v>2.6666666666666665</v>
      </c>
      <c r="Q5" s="20">
        <f t="shared" si="6"/>
        <v>2.6666666666666665</v>
      </c>
      <c r="R5" s="17">
        <f t="shared" si="0"/>
        <v>0.2991651586501291</v>
      </c>
      <c r="S5" s="17">
        <f t="shared" si="1"/>
        <v>0.60442761340034967</v>
      </c>
      <c r="T5" s="17">
        <f t="shared" si="2"/>
        <v>0.79253803474917928</v>
      </c>
      <c r="U5">
        <v>37</v>
      </c>
      <c r="V5">
        <v>3</v>
      </c>
      <c r="W5">
        <v>1</v>
      </c>
    </row>
    <row r="6" spans="1:24" x14ac:dyDescent="0.35">
      <c r="A6" t="s">
        <v>494</v>
      </c>
      <c r="B6">
        <v>2</v>
      </c>
      <c r="C6" t="s">
        <v>166</v>
      </c>
      <c r="D6">
        <v>17</v>
      </c>
      <c r="E6" s="21">
        <f t="shared" si="3"/>
        <v>1.014347080638575</v>
      </c>
      <c r="F6">
        <v>1</v>
      </c>
      <c r="G6">
        <v>2</v>
      </c>
      <c r="H6">
        <v>2</v>
      </c>
      <c r="I6">
        <v>2</v>
      </c>
      <c r="J6">
        <v>7</v>
      </c>
      <c r="K6">
        <v>2</v>
      </c>
      <c r="L6">
        <v>5</v>
      </c>
      <c r="M6">
        <v>2</v>
      </c>
      <c r="N6">
        <v>5</v>
      </c>
      <c r="O6" s="20">
        <f t="shared" si="4"/>
        <v>1.6666666666666667</v>
      </c>
      <c r="P6" s="20">
        <f t="shared" si="5"/>
        <v>3.6666666666666665</v>
      </c>
      <c r="Q6" s="20">
        <f t="shared" si="6"/>
        <v>4</v>
      </c>
      <c r="R6" s="17">
        <f t="shared" si="0"/>
        <v>0.3730692450386156</v>
      </c>
      <c r="S6" s="17">
        <f t="shared" si="1"/>
        <v>0.39558092253832972</v>
      </c>
      <c r="T6" s="17">
        <f t="shared" si="2"/>
        <v>0.77804087697711533</v>
      </c>
      <c r="U6">
        <v>47</v>
      </c>
      <c r="V6">
        <v>2</v>
      </c>
      <c r="W6">
        <v>1</v>
      </c>
    </row>
    <row r="7" spans="1:24" x14ac:dyDescent="0.35">
      <c r="A7" t="s">
        <v>494</v>
      </c>
      <c r="B7">
        <v>2</v>
      </c>
      <c r="C7" t="s">
        <v>165</v>
      </c>
      <c r="D7">
        <v>17</v>
      </c>
      <c r="E7" s="21">
        <f t="shared" si="3"/>
        <v>1.014347080638575</v>
      </c>
      <c r="F7">
        <v>1</v>
      </c>
      <c r="G7">
        <v>6</v>
      </c>
      <c r="H7">
        <v>4</v>
      </c>
      <c r="I7">
        <v>1.2</v>
      </c>
      <c r="J7">
        <v>8</v>
      </c>
      <c r="K7">
        <v>1</v>
      </c>
      <c r="L7">
        <v>4</v>
      </c>
      <c r="M7">
        <v>1.5</v>
      </c>
      <c r="N7">
        <v>1.6</v>
      </c>
      <c r="O7" s="20">
        <f t="shared" si="4"/>
        <v>3.6666666666666665</v>
      </c>
      <c r="P7" s="20">
        <f t="shared" si="5"/>
        <v>3.4</v>
      </c>
      <c r="Q7" s="20">
        <f t="shared" si="6"/>
        <v>2.3666666666666667</v>
      </c>
      <c r="R7" s="17">
        <f t="shared" si="0"/>
        <v>2.3812930534379724E-2</v>
      </c>
      <c r="S7" s="17">
        <f t="shared" si="1"/>
        <v>0.39558092253832972</v>
      </c>
      <c r="T7" s="17">
        <f t="shared" si="2"/>
        <v>2.3341226309313461</v>
      </c>
      <c r="U7">
        <v>3</v>
      </c>
      <c r="V7">
        <v>2</v>
      </c>
      <c r="W7">
        <v>3</v>
      </c>
    </row>
    <row r="8" spans="1:24" x14ac:dyDescent="0.35">
      <c r="A8" t="s">
        <v>494</v>
      </c>
      <c r="B8">
        <v>2</v>
      </c>
      <c r="C8" t="s">
        <v>167</v>
      </c>
      <c r="D8">
        <v>17</v>
      </c>
      <c r="E8" s="21">
        <f t="shared" si="3"/>
        <v>1.014347080638575</v>
      </c>
      <c r="F8">
        <v>1</v>
      </c>
      <c r="G8">
        <v>2</v>
      </c>
      <c r="H8">
        <v>3</v>
      </c>
      <c r="I8">
        <v>3</v>
      </c>
      <c r="J8">
        <v>5</v>
      </c>
      <c r="K8">
        <v>4</v>
      </c>
      <c r="L8">
        <v>5</v>
      </c>
      <c r="M8">
        <v>10</v>
      </c>
      <c r="N8">
        <v>14</v>
      </c>
      <c r="O8" s="20">
        <f t="shared" si="4"/>
        <v>2</v>
      </c>
      <c r="P8" s="20">
        <f t="shared" si="5"/>
        <v>4</v>
      </c>
      <c r="Q8" s="20">
        <f t="shared" si="6"/>
        <v>9.6666666666666661</v>
      </c>
      <c r="R8" s="17">
        <f t="shared" si="0"/>
        <v>1.0636442305356275</v>
      </c>
      <c r="S8" s="17">
        <f t="shared" si="1"/>
        <v>0.98895230634582443</v>
      </c>
      <c r="T8" s="17">
        <f t="shared" si="2"/>
        <v>3.1121635079084613</v>
      </c>
      <c r="U8">
        <v>134</v>
      </c>
      <c r="V8">
        <v>5</v>
      </c>
      <c r="W8">
        <v>4</v>
      </c>
    </row>
    <row r="9" spans="1:24" x14ac:dyDescent="0.35">
      <c r="A9" t="s">
        <v>494</v>
      </c>
      <c r="B9">
        <v>2</v>
      </c>
      <c r="C9" t="s">
        <v>168</v>
      </c>
      <c r="D9">
        <v>17</v>
      </c>
      <c r="E9" s="21">
        <f t="shared" si="3"/>
        <v>1.014347080638575</v>
      </c>
      <c r="F9">
        <v>7</v>
      </c>
      <c r="G9">
        <v>7</v>
      </c>
      <c r="H9">
        <v>6</v>
      </c>
      <c r="I9">
        <v>1</v>
      </c>
      <c r="J9">
        <v>1.5</v>
      </c>
      <c r="K9">
        <v>1</v>
      </c>
      <c r="L9">
        <v>2</v>
      </c>
      <c r="M9">
        <v>2</v>
      </c>
      <c r="N9">
        <v>1</v>
      </c>
      <c r="O9" s="20">
        <f t="shared" si="4"/>
        <v>6.666666666666667</v>
      </c>
      <c r="P9" s="20">
        <f t="shared" si="5"/>
        <v>1.1666666666666667</v>
      </c>
      <c r="Q9" s="20">
        <f t="shared" si="6"/>
        <v>1.6666666666666667</v>
      </c>
      <c r="R9" s="17">
        <f t="shared" si="0"/>
        <v>0.40481981908445525</v>
      </c>
      <c r="S9" s="17">
        <f t="shared" si="1"/>
        <v>2.5712759964991432</v>
      </c>
      <c r="T9" s="17">
        <f t="shared" si="2"/>
        <v>2.3341226309313461</v>
      </c>
      <c r="U9">
        <v>51</v>
      </c>
      <c r="V9">
        <v>13</v>
      </c>
      <c r="W9">
        <v>3</v>
      </c>
    </row>
    <row r="10" spans="1:24" x14ac:dyDescent="0.35">
      <c r="A10" t="s">
        <v>494</v>
      </c>
      <c r="B10">
        <v>3</v>
      </c>
      <c r="C10" t="s">
        <v>166</v>
      </c>
      <c r="D10">
        <v>10</v>
      </c>
      <c r="E10" s="21">
        <f t="shared" si="3"/>
        <v>1.004987562112089</v>
      </c>
      <c r="F10">
        <v>1.6</v>
      </c>
      <c r="G10">
        <v>0.4</v>
      </c>
      <c r="H10">
        <v>0</v>
      </c>
      <c r="I10">
        <v>1</v>
      </c>
      <c r="J10">
        <v>2</v>
      </c>
      <c r="K10">
        <v>4</v>
      </c>
      <c r="L10">
        <v>3</v>
      </c>
      <c r="M10">
        <v>4</v>
      </c>
      <c r="N10">
        <v>6</v>
      </c>
      <c r="O10" s="20">
        <f t="shared" si="4"/>
        <v>0.66666666666666663</v>
      </c>
      <c r="P10" s="20">
        <f t="shared" si="5"/>
        <v>2.3333333333333335</v>
      </c>
      <c r="Q10" s="20">
        <f t="shared" si="6"/>
        <v>4.333333333333333</v>
      </c>
      <c r="R10" s="17">
        <f t="shared" si="0"/>
        <v>7.8644017947731674E-3</v>
      </c>
      <c r="S10" s="17">
        <f t="shared" si="1"/>
        <v>0.19596542177139695</v>
      </c>
      <c r="T10" s="17">
        <f t="shared" si="2"/>
        <v>0</v>
      </c>
      <c r="U10">
        <v>1</v>
      </c>
      <c r="V10">
        <v>1</v>
      </c>
      <c r="W10">
        <v>0</v>
      </c>
    </row>
    <row r="11" spans="1:24" x14ac:dyDescent="0.35">
      <c r="A11" t="s">
        <v>494</v>
      </c>
      <c r="B11">
        <v>3</v>
      </c>
      <c r="C11" t="s">
        <v>165</v>
      </c>
      <c r="D11">
        <v>10</v>
      </c>
      <c r="E11" s="21">
        <f t="shared" si="3"/>
        <v>1.004987562112089</v>
      </c>
      <c r="F11">
        <v>2</v>
      </c>
      <c r="G11">
        <v>2</v>
      </c>
      <c r="H11">
        <v>4</v>
      </c>
      <c r="I11">
        <v>3</v>
      </c>
      <c r="J11">
        <v>4</v>
      </c>
      <c r="K11">
        <v>4</v>
      </c>
      <c r="L11">
        <v>1</v>
      </c>
      <c r="M11">
        <v>1.5</v>
      </c>
      <c r="N11">
        <v>4</v>
      </c>
      <c r="O11" s="20">
        <f t="shared" si="4"/>
        <v>2.6666666666666665</v>
      </c>
      <c r="P11" s="20">
        <f t="shared" si="5"/>
        <v>3.6666666666666665</v>
      </c>
      <c r="Q11" s="20">
        <f t="shared" si="6"/>
        <v>2.1666666666666665</v>
      </c>
      <c r="R11" s="17">
        <f t="shared" si="0"/>
        <v>0.32244047358569988</v>
      </c>
      <c r="S11" s="17">
        <f t="shared" si="1"/>
        <v>6.6628243402274956</v>
      </c>
      <c r="T11" s="17">
        <f t="shared" si="2"/>
        <v>6.1668943035516381</v>
      </c>
      <c r="U11">
        <v>41</v>
      </c>
      <c r="V11">
        <v>34</v>
      </c>
      <c r="W11">
        <v>8</v>
      </c>
    </row>
    <row r="12" spans="1:24" x14ac:dyDescent="0.35">
      <c r="A12" t="s">
        <v>494</v>
      </c>
      <c r="B12">
        <v>3</v>
      </c>
      <c r="C12" t="s">
        <v>167</v>
      </c>
      <c r="D12">
        <v>10</v>
      </c>
      <c r="E12" s="21">
        <f t="shared" si="3"/>
        <v>1.004987562112089</v>
      </c>
      <c r="F12">
        <v>1</v>
      </c>
      <c r="G12">
        <v>0</v>
      </c>
      <c r="H12">
        <v>3</v>
      </c>
      <c r="I12">
        <v>4</v>
      </c>
      <c r="J12">
        <v>0</v>
      </c>
      <c r="K12">
        <v>0</v>
      </c>
      <c r="L12">
        <v>0</v>
      </c>
      <c r="M12">
        <v>110</v>
      </c>
      <c r="N12">
        <v>6</v>
      </c>
      <c r="O12" s="20">
        <f t="shared" si="4"/>
        <v>1.3333333333333333</v>
      </c>
      <c r="P12" s="20">
        <f t="shared" si="5"/>
        <v>1.3333333333333333</v>
      </c>
      <c r="Q12" s="20">
        <f t="shared" si="6"/>
        <v>38.666666666666664</v>
      </c>
      <c r="R12" s="17">
        <f t="shared" si="0"/>
        <v>0.17301683948500973</v>
      </c>
      <c r="S12" s="17">
        <f t="shared" si="1"/>
        <v>1.3717579523997785</v>
      </c>
      <c r="T12" s="17">
        <f t="shared" si="2"/>
        <v>2.3125853638318645</v>
      </c>
      <c r="U12">
        <v>22</v>
      </c>
      <c r="V12">
        <v>7</v>
      </c>
      <c r="W12">
        <v>3</v>
      </c>
    </row>
    <row r="13" spans="1:24" x14ac:dyDescent="0.35">
      <c r="A13" t="s">
        <v>494</v>
      </c>
      <c r="B13">
        <v>3</v>
      </c>
      <c r="C13" t="s">
        <v>168</v>
      </c>
      <c r="D13">
        <v>10</v>
      </c>
      <c r="E13" s="21">
        <f t="shared" si="3"/>
        <v>1.004987562112089</v>
      </c>
      <c r="F13">
        <v>0</v>
      </c>
      <c r="G13">
        <v>0</v>
      </c>
      <c r="H13">
        <v>1</v>
      </c>
      <c r="I13">
        <v>0</v>
      </c>
      <c r="J13">
        <v>0</v>
      </c>
      <c r="K13">
        <v>0</v>
      </c>
      <c r="L13">
        <v>0</v>
      </c>
      <c r="M13">
        <v>8</v>
      </c>
      <c r="N13">
        <v>0</v>
      </c>
      <c r="O13" s="20">
        <f t="shared" si="4"/>
        <v>0.33333333333333331</v>
      </c>
      <c r="P13" s="20">
        <f t="shared" si="5"/>
        <v>0</v>
      </c>
      <c r="Q13" s="20">
        <f t="shared" si="6"/>
        <v>2.6666666666666665</v>
      </c>
      <c r="R13" s="17">
        <f t="shared" si="0"/>
        <v>0.20447444666410233</v>
      </c>
      <c r="S13" s="17">
        <f t="shared" si="1"/>
        <v>0.19596542177139695</v>
      </c>
      <c r="T13" s="17">
        <f t="shared" si="2"/>
        <v>1.5417235758879095</v>
      </c>
      <c r="U13">
        <v>26</v>
      </c>
      <c r="V13">
        <v>1</v>
      </c>
      <c r="W13">
        <v>2</v>
      </c>
    </row>
    <row r="14" spans="1:24" x14ac:dyDescent="0.35">
      <c r="A14" t="s">
        <v>494</v>
      </c>
      <c r="B14">
        <v>4</v>
      </c>
      <c r="C14" t="s">
        <v>166</v>
      </c>
      <c r="D14">
        <v>5</v>
      </c>
      <c r="E14" s="21">
        <f t="shared" si="3"/>
        <v>1.0012492197250393</v>
      </c>
      <c r="F14">
        <v>1</v>
      </c>
      <c r="G14">
        <v>2</v>
      </c>
      <c r="H14">
        <v>1</v>
      </c>
      <c r="I14">
        <v>1</v>
      </c>
      <c r="J14">
        <v>1</v>
      </c>
      <c r="K14">
        <v>1</v>
      </c>
      <c r="L14">
        <v>1</v>
      </c>
      <c r="M14">
        <v>4</v>
      </c>
      <c r="N14">
        <v>0</v>
      </c>
      <c r="O14" s="20">
        <f t="shared" si="4"/>
        <v>1.3333333333333333</v>
      </c>
      <c r="P14" s="20">
        <f t="shared" si="5"/>
        <v>1</v>
      </c>
      <c r="Q14" s="20">
        <f t="shared" si="6"/>
        <v>1.6666666666666667</v>
      </c>
      <c r="R14" s="17">
        <f t="shared" si="0"/>
        <v>3.134059149576858E-2</v>
      </c>
      <c r="S14" s="17">
        <f t="shared" si="1"/>
        <v>0.97618235806492315</v>
      </c>
      <c r="T14" s="17">
        <f t="shared" si="2"/>
        <v>0.76799434420129653</v>
      </c>
      <c r="U14">
        <v>4</v>
      </c>
      <c r="V14">
        <v>5</v>
      </c>
      <c r="W14">
        <v>1</v>
      </c>
    </row>
    <row r="15" spans="1:24" x14ac:dyDescent="0.35">
      <c r="A15" t="s">
        <v>494</v>
      </c>
      <c r="B15">
        <v>4</v>
      </c>
      <c r="C15" t="s">
        <v>165</v>
      </c>
      <c r="D15">
        <v>5</v>
      </c>
      <c r="E15" s="21">
        <f t="shared" si="3"/>
        <v>1.0012492197250393</v>
      </c>
      <c r="F15">
        <v>2</v>
      </c>
      <c r="G15">
        <v>2</v>
      </c>
      <c r="H15">
        <v>3</v>
      </c>
      <c r="I15">
        <v>4</v>
      </c>
      <c r="J15">
        <v>3</v>
      </c>
      <c r="K15">
        <v>3</v>
      </c>
      <c r="L15">
        <v>0</v>
      </c>
      <c r="M15">
        <v>0</v>
      </c>
      <c r="N15">
        <v>3</v>
      </c>
      <c r="O15" s="20">
        <f t="shared" si="4"/>
        <v>2.3333333333333335</v>
      </c>
      <c r="P15" s="20">
        <f t="shared" si="5"/>
        <v>3.3333333333333335</v>
      </c>
      <c r="Q15" s="20">
        <f t="shared" si="6"/>
        <v>1</v>
      </c>
      <c r="R15" s="17">
        <f t="shared" si="0"/>
        <v>0.13319751385701648</v>
      </c>
      <c r="S15" s="17">
        <f t="shared" si="1"/>
        <v>0.7809458864519383</v>
      </c>
      <c r="T15" s="17">
        <f t="shared" si="2"/>
        <v>0</v>
      </c>
      <c r="U15">
        <v>17</v>
      </c>
      <c r="V15">
        <v>4</v>
      </c>
      <c r="W15">
        <v>0</v>
      </c>
    </row>
    <row r="16" spans="1:24" x14ac:dyDescent="0.35">
      <c r="A16" t="s">
        <v>494</v>
      </c>
      <c r="B16">
        <v>4</v>
      </c>
      <c r="C16" t="s">
        <v>167</v>
      </c>
      <c r="D16">
        <v>5</v>
      </c>
      <c r="E16" s="21">
        <f t="shared" si="3"/>
        <v>1.0012492197250393</v>
      </c>
      <c r="F16">
        <v>2</v>
      </c>
      <c r="G16">
        <v>4</v>
      </c>
      <c r="H16">
        <v>1</v>
      </c>
      <c r="I16">
        <v>4</v>
      </c>
      <c r="J16">
        <v>3</v>
      </c>
      <c r="K16">
        <v>5</v>
      </c>
      <c r="L16">
        <v>3</v>
      </c>
      <c r="M16">
        <v>7</v>
      </c>
      <c r="N16">
        <v>0</v>
      </c>
      <c r="O16" s="20">
        <f t="shared" si="4"/>
        <v>2.3333333333333335</v>
      </c>
      <c r="P16" s="20">
        <f t="shared" si="5"/>
        <v>4</v>
      </c>
      <c r="Q16" s="20">
        <f t="shared" si="6"/>
        <v>3.3333333333333335</v>
      </c>
      <c r="R16" s="17">
        <f t="shared" si="0"/>
        <v>0.35258165432739658</v>
      </c>
      <c r="S16" s="17">
        <f t="shared" si="1"/>
        <v>1.1714188296779078</v>
      </c>
      <c r="T16" s="17">
        <f t="shared" si="2"/>
        <v>0</v>
      </c>
      <c r="U16">
        <v>45</v>
      </c>
      <c r="V16">
        <v>6</v>
      </c>
      <c r="W16">
        <v>0</v>
      </c>
    </row>
    <row r="17" spans="1:23" x14ac:dyDescent="0.35">
      <c r="A17" t="s">
        <v>494</v>
      </c>
      <c r="B17">
        <v>4</v>
      </c>
      <c r="C17" t="s">
        <v>168</v>
      </c>
      <c r="D17">
        <v>5</v>
      </c>
      <c r="E17" s="21">
        <f t="shared" si="3"/>
        <v>1.0012492197250393</v>
      </c>
      <c r="F17">
        <v>1.2</v>
      </c>
      <c r="G17">
        <v>2</v>
      </c>
      <c r="H17">
        <v>2</v>
      </c>
      <c r="I17">
        <v>0.7</v>
      </c>
      <c r="J17">
        <v>1</v>
      </c>
      <c r="K17">
        <v>0.6</v>
      </c>
      <c r="L17">
        <v>1.6</v>
      </c>
      <c r="M17">
        <v>2</v>
      </c>
      <c r="N17">
        <v>2.2000000000000002</v>
      </c>
      <c r="O17" s="20">
        <f t="shared" si="4"/>
        <v>1.7333333333333334</v>
      </c>
      <c r="P17" s="20">
        <f t="shared" si="5"/>
        <v>0.76666666666666661</v>
      </c>
      <c r="Q17" s="20">
        <f t="shared" si="6"/>
        <v>1.9333333333333336</v>
      </c>
      <c r="R17" s="17">
        <f t="shared" si="0"/>
        <v>7.835147873942145E-3</v>
      </c>
      <c r="S17" s="17">
        <f t="shared" si="1"/>
        <v>0</v>
      </c>
      <c r="T17" s="17">
        <f t="shared" si="2"/>
        <v>0</v>
      </c>
      <c r="U17">
        <v>1</v>
      </c>
      <c r="V17">
        <v>0</v>
      </c>
      <c r="W17">
        <v>0</v>
      </c>
    </row>
    <row r="18" spans="1:23" x14ac:dyDescent="0.35">
      <c r="A18" t="s">
        <v>494</v>
      </c>
      <c r="B18">
        <v>5</v>
      </c>
      <c r="C18" t="s">
        <v>166</v>
      </c>
      <c r="D18">
        <v>14</v>
      </c>
      <c r="E18" s="21">
        <f t="shared" si="3"/>
        <v>1.0097524449091471</v>
      </c>
      <c r="F18">
        <v>2</v>
      </c>
      <c r="G18">
        <v>2</v>
      </c>
      <c r="H18">
        <v>4</v>
      </c>
      <c r="I18">
        <v>2</v>
      </c>
      <c r="J18">
        <v>2</v>
      </c>
      <c r="K18">
        <v>1.5</v>
      </c>
      <c r="L18">
        <v>2</v>
      </c>
      <c r="M18">
        <v>2</v>
      </c>
      <c r="N18">
        <v>1</v>
      </c>
      <c r="O18" s="20">
        <f t="shared" si="4"/>
        <v>2.6666666666666665</v>
      </c>
      <c r="P18" s="20">
        <f t="shared" si="5"/>
        <v>1.8333333333333333</v>
      </c>
      <c r="Q18" s="20">
        <f t="shared" si="6"/>
        <v>1.6666666666666667</v>
      </c>
      <c r="R18" s="17">
        <f t="shared" si="0"/>
        <v>1.5803377552914229E-2</v>
      </c>
      <c r="S18" s="17">
        <f t="shared" si="1"/>
        <v>0.19689454000352152</v>
      </c>
      <c r="T18" s="17">
        <f t="shared" si="2"/>
        <v>0.77451662528797549</v>
      </c>
      <c r="U18">
        <v>2</v>
      </c>
      <c r="V18">
        <v>1</v>
      </c>
      <c r="W18">
        <v>1</v>
      </c>
    </row>
    <row r="19" spans="1:23" x14ac:dyDescent="0.35">
      <c r="A19" t="s">
        <v>494</v>
      </c>
      <c r="B19">
        <v>5</v>
      </c>
      <c r="C19" t="s">
        <v>165</v>
      </c>
      <c r="D19">
        <v>14</v>
      </c>
      <c r="E19" s="21">
        <f t="shared" si="3"/>
        <v>1.0097524449091471</v>
      </c>
      <c r="F19">
        <v>0.5</v>
      </c>
      <c r="G19">
        <v>0</v>
      </c>
      <c r="H19">
        <v>0</v>
      </c>
      <c r="I19">
        <v>1</v>
      </c>
      <c r="J19">
        <v>8</v>
      </c>
      <c r="K19">
        <v>3</v>
      </c>
      <c r="L19">
        <v>0</v>
      </c>
      <c r="M19">
        <v>0</v>
      </c>
      <c r="N19">
        <v>0</v>
      </c>
      <c r="O19" s="20">
        <f t="shared" si="4"/>
        <v>0.16666666666666666</v>
      </c>
      <c r="P19" s="20">
        <f t="shared" si="5"/>
        <v>4</v>
      </c>
      <c r="Q19" s="20">
        <f t="shared" si="6"/>
        <v>0</v>
      </c>
      <c r="R19" s="17">
        <f t="shared" si="0"/>
        <v>0.32396923983474174</v>
      </c>
      <c r="S19" s="17">
        <f t="shared" si="1"/>
        <v>1.1813672400211295</v>
      </c>
      <c r="T19" s="17">
        <f t="shared" si="2"/>
        <v>2.3235498758639266</v>
      </c>
      <c r="U19">
        <v>41</v>
      </c>
      <c r="V19">
        <v>6</v>
      </c>
      <c r="W19">
        <v>3</v>
      </c>
    </row>
    <row r="20" spans="1:23" x14ac:dyDescent="0.35">
      <c r="A20" t="s">
        <v>494</v>
      </c>
      <c r="B20">
        <v>5</v>
      </c>
      <c r="C20" t="s">
        <v>167</v>
      </c>
      <c r="D20">
        <v>14</v>
      </c>
      <c r="E20" s="21">
        <f t="shared" si="3"/>
        <v>1.0097524449091471</v>
      </c>
      <c r="F20">
        <v>0</v>
      </c>
      <c r="G20">
        <v>2</v>
      </c>
      <c r="H20">
        <v>2</v>
      </c>
      <c r="I20">
        <v>3</v>
      </c>
      <c r="J20">
        <v>0</v>
      </c>
      <c r="K20">
        <v>0</v>
      </c>
      <c r="L20">
        <v>4</v>
      </c>
      <c r="M20">
        <v>3</v>
      </c>
      <c r="N20">
        <v>4</v>
      </c>
      <c r="O20" s="20">
        <f t="shared" si="4"/>
        <v>1.3333333333333333</v>
      </c>
      <c r="P20" s="20">
        <f t="shared" si="5"/>
        <v>1</v>
      </c>
      <c r="Q20" s="20">
        <f t="shared" si="6"/>
        <v>3.6666666666666665</v>
      </c>
      <c r="R20" s="17">
        <f t="shared" si="0"/>
        <v>0.11062364287039961</v>
      </c>
      <c r="S20" s="17">
        <f t="shared" si="1"/>
        <v>0.59068362001056474</v>
      </c>
      <c r="T20" s="17">
        <f t="shared" si="2"/>
        <v>0.77451662528797549</v>
      </c>
      <c r="U20">
        <v>14</v>
      </c>
      <c r="V20">
        <v>3</v>
      </c>
      <c r="W20">
        <v>1</v>
      </c>
    </row>
    <row r="21" spans="1:23" x14ac:dyDescent="0.35">
      <c r="A21" t="s">
        <v>494</v>
      </c>
      <c r="B21">
        <v>5</v>
      </c>
      <c r="C21" t="s">
        <v>168</v>
      </c>
      <c r="D21">
        <v>14</v>
      </c>
      <c r="E21" s="21">
        <f t="shared" si="3"/>
        <v>1.0097524449091471</v>
      </c>
      <c r="F21">
        <v>2</v>
      </c>
      <c r="G21">
        <v>1</v>
      </c>
      <c r="H21">
        <v>1</v>
      </c>
      <c r="I21">
        <v>0</v>
      </c>
      <c r="J21">
        <v>0</v>
      </c>
      <c r="K21">
        <v>0</v>
      </c>
      <c r="L21">
        <v>4</v>
      </c>
      <c r="M21">
        <v>15</v>
      </c>
      <c r="N21">
        <v>2</v>
      </c>
      <c r="O21" s="20">
        <f t="shared" si="4"/>
        <v>1.3333333333333333</v>
      </c>
      <c r="P21" s="20">
        <f t="shared" si="5"/>
        <v>0</v>
      </c>
      <c r="Q21" s="20">
        <f t="shared" si="6"/>
        <v>7</v>
      </c>
      <c r="R21" s="17">
        <f t="shared" si="0"/>
        <v>5.5311821435199804E-2</v>
      </c>
      <c r="S21" s="17">
        <f t="shared" si="1"/>
        <v>0</v>
      </c>
      <c r="T21" s="17">
        <f t="shared" si="2"/>
        <v>0.77451662528797549</v>
      </c>
      <c r="U21">
        <v>7</v>
      </c>
      <c r="V21">
        <v>0</v>
      </c>
      <c r="W21">
        <v>1</v>
      </c>
    </row>
    <row r="22" spans="1:23" x14ac:dyDescent="0.35">
      <c r="A22" t="s">
        <v>494</v>
      </c>
      <c r="B22">
        <v>6</v>
      </c>
      <c r="C22" t="s">
        <v>166</v>
      </c>
      <c r="D22">
        <v>30</v>
      </c>
      <c r="E22" s="21">
        <f t="shared" si="3"/>
        <v>1.0440306508910551</v>
      </c>
      <c r="F22">
        <v>1</v>
      </c>
      <c r="G22">
        <v>3</v>
      </c>
      <c r="H22">
        <v>1.5</v>
      </c>
      <c r="I22">
        <v>1</v>
      </c>
      <c r="J22">
        <v>3</v>
      </c>
      <c r="K22">
        <v>0.1</v>
      </c>
      <c r="L22">
        <v>2</v>
      </c>
      <c r="M22">
        <v>4</v>
      </c>
      <c r="N22">
        <v>0.8</v>
      </c>
      <c r="O22" s="20">
        <f t="shared" si="4"/>
        <v>1.8333333333333333</v>
      </c>
      <c r="P22" s="20">
        <f t="shared" si="5"/>
        <v>1.3666666666666665</v>
      </c>
      <c r="Q22" s="20">
        <f t="shared" si="6"/>
        <v>2.2666666666666666</v>
      </c>
      <c r="R22" s="17">
        <f t="shared" si="0"/>
        <v>3.267971399530635E-2</v>
      </c>
      <c r="S22" s="17">
        <f t="shared" si="1"/>
        <v>0.61073563860080748</v>
      </c>
      <c r="T22" s="17">
        <f t="shared" si="2"/>
        <v>0</v>
      </c>
      <c r="U22">
        <v>4</v>
      </c>
      <c r="V22">
        <v>3</v>
      </c>
      <c r="W22">
        <v>0</v>
      </c>
    </row>
    <row r="23" spans="1:23" x14ac:dyDescent="0.35">
      <c r="A23" t="s">
        <v>494</v>
      </c>
      <c r="B23">
        <v>6</v>
      </c>
      <c r="C23" t="s">
        <v>165</v>
      </c>
      <c r="D23">
        <v>30</v>
      </c>
      <c r="E23" s="21">
        <f t="shared" si="3"/>
        <v>1.0440306508910551</v>
      </c>
      <c r="F23">
        <v>3</v>
      </c>
      <c r="G23">
        <v>2</v>
      </c>
      <c r="H23">
        <v>1</v>
      </c>
      <c r="I23">
        <v>4</v>
      </c>
      <c r="J23">
        <v>7</v>
      </c>
      <c r="K23">
        <v>4</v>
      </c>
      <c r="L23">
        <v>5</v>
      </c>
      <c r="M23">
        <v>14</v>
      </c>
      <c r="N23">
        <v>4</v>
      </c>
      <c r="O23" s="20">
        <f t="shared" si="4"/>
        <v>2</v>
      </c>
      <c r="P23" s="20">
        <f t="shared" si="5"/>
        <v>5</v>
      </c>
      <c r="Q23" s="20">
        <f t="shared" si="6"/>
        <v>7.666666666666667</v>
      </c>
      <c r="R23" s="17">
        <f t="shared" si="0"/>
        <v>0.22875799796714449</v>
      </c>
      <c r="S23" s="17">
        <f t="shared" si="1"/>
        <v>1.0178927310013457</v>
      </c>
      <c r="T23" s="17">
        <f t="shared" si="2"/>
        <v>0.80080924834809819</v>
      </c>
      <c r="U23">
        <v>28</v>
      </c>
      <c r="V23">
        <v>5</v>
      </c>
      <c r="W23">
        <v>1</v>
      </c>
    </row>
    <row r="24" spans="1:23" x14ac:dyDescent="0.35">
      <c r="A24" t="s">
        <v>494</v>
      </c>
      <c r="B24">
        <v>6</v>
      </c>
      <c r="C24" t="s">
        <v>167</v>
      </c>
      <c r="D24">
        <v>30</v>
      </c>
      <c r="E24" s="21">
        <f t="shared" si="3"/>
        <v>1.0440306508910551</v>
      </c>
      <c r="F24">
        <v>2</v>
      </c>
      <c r="G24">
        <v>1</v>
      </c>
      <c r="H24">
        <v>0</v>
      </c>
      <c r="I24">
        <v>0</v>
      </c>
      <c r="J24">
        <v>0</v>
      </c>
      <c r="K24">
        <v>0</v>
      </c>
      <c r="L24">
        <v>45</v>
      </c>
      <c r="M24">
        <v>43</v>
      </c>
      <c r="N24">
        <v>0</v>
      </c>
      <c r="O24" s="20">
        <f t="shared" si="4"/>
        <v>1</v>
      </c>
      <c r="P24" s="20">
        <f t="shared" si="5"/>
        <v>0</v>
      </c>
      <c r="Q24" s="20">
        <f t="shared" si="6"/>
        <v>29.333333333333332</v>
      </c>
      <c r="R24" s="17">
        <f t="shared" si="0"/>
        <v>0.35947685394836998</v>
      </c>
      <c r="S24" s="17">
        <f t="shared" si="1"/>
        <v>1.0178927310013457</v>
      </c>
      <c r="T24" s="17">
        <f t="shared" si="2"/>
        <v>5.6056647384366869</v>
      </c>
      <c r="U24">
        <v>44</v>
      </c>
      <c r="V24">
        <v>5</v>
      </c>
      <c r="W24">
        <v>7</v>
      </c>
    </row>
    <row r="25" spans="1:23" x14ac:dyDescent="0.35">
      <c r="A25" t="s">
        <v>494</v>
      </c>
      <c r="B25">
        <v>6</v>
      </c>
      <c r="C25" t="s">
        <v>168</v>
      </c>
      <c r="D25">
        <v>30</v>
      </c>
      <c r="E25" s="21">
        <f t="shared" si="3"/>
        <v>1.0440306508910551</v>
      </c>
      <c r="F25">
        <v>1</v>
      </c>
      <c r="G25">
        <v>1</v>
      </c>
      <c r="H25">
        <v>2.5</v>
      </c>
      <c r="I25">
        <v>6</v>
      </c>
      <c r="J25">
        <v>2</v>
      </c>
      <c r="K25">
        <v>1</v>
      </c>
      <c r="L25">
        <v>0</v>
      </c>
      <c r="M25">
        <v>4</v>
      </c>
      <c r="N25">
        <v>2</v>
      </c>
      <c r="O25" s="20">
        <f t="shared" si="4"/>
        <v>1.5</v>
      </c>
      <c r="P25" s="20">
        <f t="shared" si="5"/>
        <v>3</v>
      </c>
      <c r="Q25" s="20">
        <f t="shared" si="6"/>
        <v>2</v>
      </c>
      <c r="R25" s="17">
        <f t="shared" si="0"/>
        <v>0.318627211454237</v>
      </c>
      <c r="S25" s="17">
        <f t="shared" si="1"/>
        <v>2.2393640082029607</v>
      </c>
      <c r="T25" s="17">
        <f t="shared" si="2"/>
        <v>4.0040462417404905</v>
      </c>
      <c r="U25">
        <v>39</v>
      </c>
      <c r="V25">
        <v>11</v>
      </c>
      <c r="W25">
        <v>5</v>
      </c>
    </row>
    <row r="26" spans="1:23" x14ac:dyDescent="0.35">
      <c r="A26" t="s">
        <v>494</v>
      </c>
      <c r="B26">
        <v>8</v>
      </c>
      <c r="C26" t="s">
        <v>166</v>
      </c>
      <c r="D26">
        <v>12</v>
      </c>
      <c r="E26" s="21">
        <f t="shared" si="3"/>
        <v>1.0071742649611337</v>
      </c>
      <c r="F26">
        <v>1</v>
      </c>
      <c r="G26">
        <v>0</v>
      </c>
      <c r="H26">
        <v>4</v>
      </c>
      <c r="I26">
        <v>2</v>
      </c>
      <c r="J26">
        <v>0</v>
      </c>
      <c r="K26">
        <v>3</v>
      </c>
      <c r="L26">
        <v>0</v>
      </c>
      <c r="M26">
        <v>10</v>
      </c>
      <c r="N26">
        <v>0</v>
      </c>
      <c r="O26" s="20">
        <f t="shared" si="4"/>
        <v>1.6666666666666667</v>
      </c>
      <c r="P26" s="20">
        <f t="shared" si="5"/>
        <v>1.6666666666666667</v>
      </c>
      <c r="Q26" s="20">
        <f t="shared" si="6"/>
        <v>3.3333333333333335</v>
      </c>
      <c r="R26" s="17">
        <f t="shared" si="0"/>
        <v>5.5170594910192321E-2</v>
      </c>
      <c r="S26" s="17">
        <f t="shared" si="1"/>
        <v>0.78556725305379227</v>
      </c>
      <c r="T26" s="17">
        <f t="shared" si="2"/>
        <v>4.6352344084382899</v>
      </c>
      <c r="U26">
        <v>7</v>
      </c>
      <c r="V26">
        <v>4</v>
      </c>
      <c r="W26">
        <v>6</v>
      </c>
    </row>
    <row r="27" spans="1:23" x14ac:dyDescent="0.35">
      <c r="A27" t="s">
        <v>494</v>
      </c>
      <c r="B27">
        <v>8</v>
      </c>
      <c r="C27" t="s">
        <v>165</v>
      </c>
      <c r="D27">
        <v>12</v>
      </c>
      <c r="E27" s="21">
        <f t="shared" si="3"/>
        <v>1.0071742649611337</v>
      </c>
      <c r="F27">
        <v>2</v>
      </c>
      <c r="G27">
        <v>1</v>
      </c>
      <c r="H27">
        <v>2</v>
      </c>
      <c r="I27">
        <v>7</v>
      </c>
      <c r="J27">
        <v>6</v>
      </c>
      <c r="K27">
        <v>4</v>
      </c>
      <c r="L27">
        <v>3</v>
      </c>
      <c r="M27">
        <v>5</v>
      </c>
      <c r="N27">
        <v>90</v>
      </c>
      <c r="O27" s="20">
        <f t="shared" si="4"/>
        <v>1.6666666666666667</v>
      </c>
      <c r="P27" s="20">
        <f t="shared" si="5"/>
        <v>5.666666666666667</v>
      </c>
      <c r="Q27" s="20">
        <f t="shared" si="6"/>
        <v>32.666666666666664</v>
      </c>
      <c r="R27" s="17">
        <f t="shared" si="0"/>
        <v>0.53594292198472548</v>
      </c>
      <c r="S27" s="17">
        <f t="shared" si="1"/>
        <v>0.39278362652689613</v>
      </c>
      <c r="T27" s="17">
        <f t="shared" si="2"/>
        <v>0</v>
      </c>
      <c r="U27">
        <v>68</v>
      </c>
      <c r="V27">
        <v>2</v>
      </c>
      <c r="W27">
        <v>0</v>
      </c>
    </row>
    <row r="28" spans="1:23" x14ac:dyDescent="0.35">
      <c r="A28" t="s">
        <v>494</v>
      </c>
      <c r="B28">
        <v>8</v>
      </c>
      <c r="C28" t="s">
        <v>167</v>
      </c>
      <c r="D28">
        <v>12</v>
      </c>
      <c r="E28" s="21">
        <f t="shared" si="3"/>
        <v>1.0071742649611337</v>
      </c>
      <c r="F28">
        <v>8</v>
      </c>
      <c r="G28">
        <v>6</v>
      </c>
      <c r="H28">
        <v>6</v>
      </c>
      <c r="I28">
        <v>1.2</v>
      </c>
      <c r="J28">
        <v>2</v>
      </c>
      <c r="K28">
        <v>4.5</v>
      </c>
      <c r="L28">
        <v>3</v>
      </c>
      <c r="M28">
        <v>2</v>
      </c>
      <c r="N28">
        <v>2</v>
      </c>
      <c r="O28" s="20">
        <f t="shared" si="4"/>
        <v>6.666666666666667</v>
      </c>
      <c r="P28" s="20">
        <f t="shared" si="5"/>
        <v>2.5666666666666669</v>
      </c>
      <c r="Q28" s="20">
        <f t="shared" si="6"/>
        <v>2.3333333333333335</v>
      </c>
      <c r="R28" s="17">
        <f t="shared" si="0"/>
        <v>3.9407567792994515E-2</v>
      </c>
      <c r="S28" s="17">
        <f t="shared" si="1"/>
        <v>0.78556725305379227</v>
      </c>
      <c r="T28" s="17">
        <f t="shared" si="2"/>
        <v>0</v>
      </c>
      <c r="U28">
        <v>5</v>
      </c>
      <c r="V28">
        <v>4</v>
      </c>
      <c r="W28">
        <v>0</v>
      </c>
    </row>
    <row r="29" spans="1:23" x14ac:dyDescent="0.35">
      <c r="A29" t="s">
        <v>494</v>
      </c>
      <c r="B29">
        <v>8</v>
      </c>
      <c r="C29" t="s">
        <v>168</v>
      </c>
      <c r="D29">
        <v>12</v>
      </c>
      <c r="E29" s="21">
        <f t="shared" si="3"/>
        <v>1.0071742649611337</v>
      </c>
      <c r="F29">
        <v>2</v>
      </c>
      <c r="G29">
        <v>3</v>
      </c>
      <c r="H29">
        <v>2</v>
      </c>
      <c r="I29">
        <v>1</v>
      </c>
      <c r="J29">
        <v>0.5</v>
      </c>
      <c r="K29">
        <v>1</v>
      </c>
      <c r="L29">
        <v>7</v>
      </c>
      <c r="M29">
        <v>6</v>
      </c>
      <c r="N29">
        <v>1</v>
      </c>
      <c r="O29" s="20">
        <f t="shared" si="4"/>
        <v>2.3333333333333335</v>
      </c>
      <c r="P29" s="20">
        <f t="shared" si="5"/>
        <v>0.83333333333333337</v>
      </c>
      <c r="Q29" s="20">
        <f t="shared" si="6"/>
        <v>4.666666666666667</v>
      </c>
      <c r="R29" s="17">
        <f t="shared" si="0"/>
        <v>9.4578162703186849E-2</v>
      </c>
      <c r="S29" s="17">
        <f t="shared" si="1"/>
        <v>0.78556725305379227</v>
      </c>
      <c r="T29" s="17">
        <f t="shared" si="2"/>
        <v>4.6352344084382899</v>
      </c>
      <c r="U29">
        <v>12</v>
      </c>
      <c r="V29">
        <v>4</v>
      </c>
      <c r="W29">
        <v>6</v>
      </c>
    </row>
    <row r="30" spans="1:23" x14ac:dyDescent="0.35">
      <c r="A30" t="s">
        <v>494</v>
      </c>
      <c r="B30">
        <v>9</v>
      </c>
      <c r="C30" t="s">
        <v>166</v>
      </c>
      <c r="D30">
        <v>5</v>
      </c>
      <c r="E30" s="21">
        <f t="shared" si="3"/>
        <v>1.0012492197250393</v>
      </c>
      <c r="F30">
        <v>2</v>
      </c>
      <c r="G30">
        <v>1.6</v>
      </c>
      <c r="H30">
        <v>3</v>
      </c>
      <c r="I30">
        <v>2</v>
      </c>
      <c r="J30">
        <v>2.2000000000000002</v>
      </c>
      <c r="K30">
        <v>1.6</v>
      </c>
      <c r="L30">
        <v>4</v>
      </c>
      <c r="M30">
        <v>2</v>
      </c>
      <c r="N30">
        <v>2.2000000000000002</v>
      </c>
      <c r="O30" s="20">
        <f t="shared" si="4"/>
        <v>2.1999999999999997</v>
      </c>
      <c r="P30" s="20">
        <f t="shared" si="5"/>
        <v>1.9333333333333336</v>
      </c>
      <c r="Q30" s="20">
        <f t="shared" si="6"/>
        <v>2.7333333333333329</v>
      </c>
      <c r="R30" s="17">
        <f t="shared" si="0"/>
        <v>7.0516330865479315E-2</v>
      </c>
      <c r="S30" s="17">
        <f t="shared" si="1"/>
        <v>0.19523647161298457</v>
      </c>
      <c r="T30" s="17">
        <f t="shared" si="2"/>
        <v>0</v>
      </c>
      <c r="U30">
        <v>9</v>
      </c>
      <c r="V30">
        <v>1</v>
      </c>
      <c r="W30">
        <v>0</v>
      </c>
    </row>
    <row r="31" spans="1:23" x14ac:dyDescent="0.35">
      <c r="A31" t="s">
        <v>494</v>
      </c>
      <c r="B31">
        <v>9</v>
      </c>
      <c r="C31" t="s">
        <v>165</v>
      </c>
      <c r="D31">
        <v>5</v>
      </c>
      <c r="E31" s="21">
        <f t="shared" si="3"/>
        <v>1.0012492197250393</v>
      </c>
      <c r="F31">
        <v>4</v>
      </c>
      <c r="G31">
        <v>2</v>
      </c>
      <c r="H31">
        <v>2</v>
      </c>
      <c r="I31">
        <v>5</v>
      </c>
      <c r="J31">
        <v>5</v>
      </c>
      <c r="K31">
        <v>3</v>
      </c>
      <c r="L31">
        <v>2</v>
      </c>
      <c r="M31">
        <v>5</v>
      </c>
      <c r="N31">
        <v>2</v>
      </c>
      <c r="O31" s="20">
        <f t="shared" si="4"/>
        <v>2.6666666666666665</v>
      </c>
      <c r="P31" s="20">
        <f t="shared" si="5"/>
        <v>4.333333333333333</v>
      </c>
      <c r="Q31" s="20">
        <f t="shared" si="6"/>
        <v>3</v>
      </c>
      <c r="R31" s="17">
        <f t="shared" si="0"/>
        <v>0.19587869684855364</v>
      </c>
      <c r="S31" s="17">
        <f t="shared" si="1"/>
        <v>0.97618235806492315</v>
      </c>
      <c r="T31" s="17">
        <f t="shared" si="2"/>
        <v>0</v>
      </c>
      <c r="U31">
        <v>25</v>
      </c>
      <c r="V31">
        <v>5</v>
      </c>
      <c r="W31">
        <v>0</v>
      </c>
    </row>
    <row r="32" spans="1:23" x14ac:dyDescent="0.35">
      <c r="A32" t="s">
        <v>494</v>
      </c>
      <c r="B32">
        <v>9</v>
      </c>
      <c r="C32" t="s">
        <v>167</v>
      </c>
      <c r="D32">
        <v>5</v>
      </c>
      <c r="E32" s="21">
        <f t="shared" si="3"/>
        <v>1.0012492197250393</v>
      </c>
      <c r="F32">
        <v>6</v>
      </c>
      <c r="G32">
        <v>6</v>
      </c>
      <c r="H32">
        <v>2</v>
      </c>
      <c r="I32">
        <v>2</v>
      </c>
      <c r="J32">
        <v>3</v>
      </c>
      <c r="K32">
        <v>2</v>
      </c>
      <c r="L32">
        <v>6</v>
      </c>
      <c r="M32">
        <v>8</v>
      </c>
      <c r="N32">
        <v>0</v>
      </c>
      <c r="O32" s="20">
        <f t="shared" si="4"/>
        <v>4.666666666666667</v>
      </c>
      <c r="P32" s="20">
        <f t="shared" si="5"/>
        <v>2.3333333333333335</v>
      </c>
      <c r="Q32" s="20">
        <f t="shared" si="6"/>
        <v>4.666666666666667</v>
      </c>
      <c r="R32" s="17">
        <f t="shared" si="0"/>
        <v>0.12536236598307432</v>
      </c>
      <c r="S32" s="17">
        <f t="shared" si="1"/>
        <v>0.7809458864519383</v>
      </c>
      <c r="T32" s="17">
        <f t="shared" si="2"/>
        <v>1.5359886884025931</v>
      </c>
      <c r="U32">
        <v>16</v>
      </c>
      <c r="V32">
        <v>4</v>
      </c>
      <c r="W32">
        <v>2</v>
      </c>
    </row>
    <row r="33" spans="1:23" x14ac:dyDescent="0.35">
      <c r="A33" t="s">
        <v>494</v>
      </c>
      <c r="B33">
        <v>9</v>
      </c>
      <c r="C33" t="s">
        <v>168</v>
      </c>
      <c r="D33">
        <v>5</v>
      </c>
      <c r="E33" s="21">
        <f t="shared" si="3"/>
        <v>1.0012492197250393</v>
      </c>
      <c r="F33">
        <v>1</v>
      </c>
      <c r="G33">
        <v>1</v>
      </c>
      <c r="H33">
        <v>2</v>
      </c>
      <c r="I33">
        <v>4</v>
      </c>
      <c r="J33">
        <v>5</v>
      </c>
      <c r="K33">
        <v>3</v>
      </c>
      <c r="L33">
        <v>1</v>
      </c>
      <c r="M33">
        <v>1</v>
      </c>
      <c r="N33">
        <v>35</v>
      </c>
      <c r="O33" s="20">
        <f t="shared" si="4"/>
        <v>1.3333333333333333</v>
      </c>
      <c r="P33" s="20">
        <f t="shared" si="5"/>
        <v>4</v>
      </c>
      <c r="Q33" s="20">
        <f t="shared" si="6"/>
        <v>12.333333333333334</v>
      </c>
      <c r="R33" s="17">
        <f t="shared" si="0"/>
        <v>0.41526283731893371</v>
      </c>
      <c r="S33" s="17">
        <f t="shared" si="1"/>
        <v>2.1476011877428309</v>
      </c>
      <c r="T33" s="17">
        <f t="shared" si="2"/>
        <v>3.8399717210064823</v>
      </c>
      <c r="U33">
        <v>53</v>
      </c>
      <c r="V33">
        <v>11</v>
      </c>
      <c r="W33">
        <v>5</v>
      </c>
    </row>
    <row r="34" spans="1:23" x14ac:dyDescent="0.35">
      <c r="A34" t="s">
        <v>494</v>
      </c>
      <c r="B34">
        <v>10</v>
      </c>
      <c r="C34" t="s">
        <v>166</v>
      </c>
      <c r="D34">
        <v>6</v>
      </c>
      <c r="E34" s="21">
        <f t="shared" si="3"/>
        <v>1.0017983829094554</v>
      </c>
      <c r="F34">
        <v>4</v>
      </c>
      <c r="G34">
        <v>6</v>
      </c>
      <c r="H34">
        <v>1.6</v>
      </c>
      <c r="I34">
        <v>1.6</v>
      </c>
      <c r="J34">
        <v>2</v>
      </c>
      <c r="K34">
        <v>1.6</v>
      </c>
      <c r="L34">
        <v>3.6</v>
      </c>
      <c r="M34">
        <v>3</v>
      </c>
      <c r="N34">
        <v>2.4</v>
      </c>
      <c r="O34" s="20">
        <f t="shared" si="4"/>
        <v>3.8666666666666667</v>
      </c>
      <c r="P34" s="20">
        <f t="shared" si="5"/>
        <v>1.7333333333333334</v>
      </c>
      <c r="Q34" s="20">
        <f t="shared" si="6"/>
        <v>3</v>
      </c>
      <c r="R34" s="17">
        <f t="shared" ref="R34:R65" si="7">(11.64*U34*0.0122*0.48*1.13*E34)/9.843</f>
        <v>5.4876116962059324E-2</v>
      </c>
      <c r="S34" s="17">
        <f t="shared" ref="S34:S65" si="8">(11.64*V34*0.304*0.48*1.13*E34)/9.843</f>
        <v>0.39068710905072673</v>
      </c>
      <c r="T34" s="17">
        <f t="shared" ref="T34:T65" si="9">(11.64*W34*2.87*0.4*1.13*E34)/19.686</f>
        <v>0.76841557221462864</v>
      </c>
      <c r="U34">
        <v>7</v>
      </c>
      <c r="V34">
        <v>2</v>
      </c>
      <c r="W34">
        <v>1</v>
      </c>
    </row>
    <row r="35" spans="1:23" x14ac:dyDescent="0.35">
      <c r="A35" t="s">
        <v>494</v>
      </c>
      <c r="B35">
        <v>10</v>
      </c>
      <c r="C35" t="s">
        <v>165</v>
      </c>
      <c r="D35">
        <v>6</v>
      </c>
      <c r="E35" s="21">
        <f t="shared" si="3"/>
        <v>1.0017983829094554</v>
      </c>
      <c r="F35">
        <v>2</v>
      </c>
      <c r="G35">
        <v>3</v>
      </c>
      <c r="H35">
        <v>1</v>
      </c>
      <c r="I35">
        <v>2</v>
      </c>
      <c r="J35">
        <v>3</v>
      </c>
      <c r="K35">
        <v>1</v>
      </c>
      <c r="L35">
        <v>7</v>
      </c>
      <c r="M35">
        <v>12</v>
      </c>
      <c r="N35">
        <v>2</v>
      </c>
      <c r="O35" s="20">
        <f t="shared" si="4"/>
        <v>2</v>
      </c>
      <c r="P35" s="20">
        <f t="shared" si="5"/>
        <v>2</v>
      </c>
      <c r="Q35" s="20">
        <f t="shared" si="6"/>
        <v>7</v>
      </c>
      <c r="R35" s="17">
        <f t="shared" si="7"/>
        <v>0.14111001504529538</v>
      </c>
      <c r="S35" s="17">
        <f t="shared" si="8"/>
        <v>0.97671777262681703</v>
      </c>
      <c r="T35" s="17">
        <f t="shared" si="9"/>
        <v>4.6104934332877718</v>
      </c>
      <c r="U35">
        <v>18</v>
      </c>
      <c r="V35">
        <v>5</v>
      </c>
      <c r="W35">
        <v>6</v>
      </c>
    </row>
    <row r="36" spans="1:23" x14ac:dyDescent="0.35">
      <c r="A36" t="s">
        <v>494</v>
      </c>
      <c r="B36">
        <v>10</v>
      </c>
      <c r="C36" t="s">
        <v>167</v>
      </c>
      <c r="D36">
        <v>6</v>
      </c>
      <c r="E36" s="21">
        <f t="shared" si="3"/>
        <v>1.0017983829094554</v>
      </c>
      <c r="F36">
        <v>4</v>
      </c>
      <c r="G36">
        <v>4</v>
      </c>
      <c r="H36">
        <v>1</v>
      </c>
      <c r="I36">
        <v>3</v>
      </c>
      <c r="J36">
        <v>6</v>
      </c>
      <c r="K36">
        <v>0</v>
      </c>
      <c r="L36">
        <v>96</v>
      </c>
      <c r="M36">
        <v>9</v>
      </c>
      <c r="N36">
        <v>1</v>
      </c>
      <c r="O36" s="20">
        <f t="shared" si="4"/>
        <v>3</v>
      </c>
      <c r="P36" s="20">
        <f t="shared" si="5"/>
        <v>3</v>
      </c>
      <c r="Q36" s="20">
        <f t="shared" si="6"/>
        <v>35.333333333333336</v>
      </c>
      <c r="R36" s="17">
        <f t="shared" si="7"/>
        <v>0.38413281873441529</v>
      </c>
      <c r="S36" s="17">
        <f t="shared" si="8"/>
        <v>1.5627484362029069</v>
      </c>
      <c r="T36" s="17">
        <f t="shared" si="9"/>
        <v>3.0736622888585146</v>
      </c>
      <c r="U36">
        <v>49</v>
      </c>
      <c r="V36">
        <v>8</v>
      </c>
      <c r="W36">
        <v>4</v>
      </c>
    </row>
    <row r="37" spans="1:23" x14ac:dyDescent="0.35">
      <c r="A37" t="s">
        <v>494</v>
      </c>
      <c r="B37">
        <v>10</v>
      </c>
      <c r="C37" t="s">
        <v>168</v>
      </c>
      <c r="D37">
        <v>6</v>
      </c>
      <c r="E37" s="21">
        <f t="shared" si="3"/>
        <v>1.0017983829094554</v>
      </c>
      <c r="F37">
        <v>4</v>
      </c>
      <c r="G37">
        <v>1</v>
      </c>
      <c r="H37">
        <v>2</v>
      </c>
      <c r="I37">
        <v>5</v>
      </c>
      <c r="J37">
        <v>8</v>
      </c>
      <c r="K37">
        <v>10</v>
      </c>
      <c r="L37">
        <v>21</v>
      </c>
      <c r="M37">
        <v>11</v>
      </c>
      <c r="N37">
        <v>8</v>
      </c>
      <c r="O37" s="20">
        <f t="shared" si="4"/>
        <v>2.3333333333333335</v>
      </c>
      <c r="P37" s="20">
        <f t="shared" si="5"/>
        <v>7.666666666666667</v>
      </c>
      <c r="Q37" s="20">
        <f t="shared" si="6"/>
        <v>13.333333333333334</v>
      </c>
      <c r="R37" s="17">
        <f t="shared" si="7"/>
        <v>0.1724677961664722</v>
      </c>
      <c r="S37" s="17">
        <f t="shared" si="8"/>
        <v>1.7580919907282702</v>
      </c>
      <c r="T37" s="17">
        <f t="shared" si="9"/>
        <v>5.3789090055023996</v>
      </c>
      <c r="U37">
        <v>22</v>
      </c>
      <c r="V37">
        <v>9</v>
      </c>
      <c r="W37">
        <v>7</v>
      </c>
    </row>
    <row r="38" spans="1:23" x14ac:dyDescent="0.35">
      <c r="A38" t="s">
        <v>494</v>
      </c>
      <c r="B38">
        <v>11</v>
      </c>
      <c r="C38" t="s">
        <v>166</v>
      </c>
      <c r="D38">
        <v>8</v>
      </c>
      <c r="E38" s="21">
        <f t="shared" si="3"/>
        <v>1.0031948963187562</v>
      </c>
      <c r="F38">
        <v>1</v>
      </c>
      <c r="G38">
        <v>2</v>
      </c>
      <c r="H38">
        <v>1.8</v>
      </c>
      <c r="I38">
        <v>1</v>
      </c>
      <c r="J38">
        <v>1.6</v>
      </c>
      <c r="K38">
        <v>1.8</v>
      </c>
      <c r="L38">
        <v>2</v>
      </c>
      <c r="M38">
        <v>2.4</v>
      </c>
      <c r="N38">
        <v>1.6</v>
      </c>
      <c r="O38" s="20">
        <f t="shared" si="4"/>
        <v>1.5999999999999999</v>
      </c>
      <c r="P38" s="20">
        <f t="shared" si="5"/>
        <v>1.4666666666666668</v>
      </c>
      <c r="Q38" s="20">
        <f t="shared" si="6"/>
        <v>2</v>
      </c>
      <c r="R38" s="17">
        <f t="shared" si="7"/>
        <v>3.9251867587972049E-2</v>
      </c>
      <c r="S38" s="17">
        <f t="shared" si="8"/>
        <v>0.39123172940142625</v>
      </c>
      <c r="T38" s="17">
        <f t="shared" si="9"/>
        <v>0</v>
      </c>
      <c r="U38">
        <v>5</v>
      </c>
      <c r="V38">
        <v>2</v>
      </c>
      <c r="W38">
        <v>0</v>
      </c>
    </row>
    <row r="39" spans="1:23" x14ac:dyDescent="0.35">
      <c r="A39" t="s">
        <v>494</v>
      </c>
      <c r="B39">
        <v>11</v>
      </c>
      <c r="C39" t="s">
        <v>165</v>
      </c>
      <c r="D39">
        <v>8</v>
      </c>
      <c r="E39" s="21">
        <f t="shared" si="3"/>
        <v>1.0031948963187562</v>
      </c>
      <c r="F39">
        <v>1</v>
      </c>
      <c r="G39">
        <v>1</v>
      </c>
      <c r="H39">
        <v>1</v>
      </c>
      <c r="I39">
        <v>4</v>
      </c>
      <c r="J39">
        <v>1</v>
      </c>
      <c r="K39">
        <v>3</v>
      </c>
      <c r="L39">
        <v>0</v>
      </c>
      <c r="M39">
        <v>2</v>
      </c>
      <c r="N39">
        <v>0</v>
      </c>
      <c r="O39" s="20">
        <f t="shared" si="4"/>
        <v>1</v>
      </c>
      <c r="P39" s="20">
        <f t="shared" si="5"/>
        <v>2.6666666666666665</v>
      </c>
      <c r="Q39" s="20">
        <f t="shared" si="6"/>
        <v>0.66666666666666663</v>
      </c>
      <c r="R39" s="17">
        <f t="shared" si="7"/>
        <v>0.13345634979910495</v>
      </c>
      <c r="S39" s="17">
        <f t="shared" si="8"/>
        <v>0.39123172940142625</v>
      </c>
      <c r="T39" s="17">
        <f t="shared" si="9"/>
        <v>0</v>
      </c>
      <c r="U39">
        <v>17</v>
      </c>
      <c r="V39">
        <v>2</v>
      </c>
      <c r="W39">
        <v>0</v>
      </c>
    </row>
    <row r="40" spans="1:23" x14ac:dyDescent="0.35">
      <c r="A40" t="s">
        <v>494</v>
      </c>
      <c r="B40">
        <v>11</v>
      </c>
      <c r="C40" t="s">
        <v>167</v>
      </c>
      <c r="D40">
        <v>8</v>
      </c>
      <c r="E40" s="21">
        <f t="shared" si="3"/>
        <v>1.0031948963187562</v>
      </c>
      <c r="F40">
        <v>1</v>
      </c>
      <c r="G40">
        <v>1</v>
      </c>
      <c r="H40">
        <v>1</v>
      </c>
      <c r="I40">
        <v>1</v>
      </c>
      <c r="J40">
        <v>3</v>
      </c>
      <c r="K40">
        <v>3</v>
      </c>
      <c r="L40">
        <v>3</v>
      </c>
      <c r="M40">
        <v>2</v>
      </c>
      <c r="N40">
        <v>3</v>
      </c>
      <c r="O40" s="20">
        <f t="shared" si="4"/>
        <v>1</v>
      </c>
      <c r="P40" s="20">
        <f t="shared" si="5"/>
        <v>2.3333333333333335</v>
      </c>
      <c r="Q40" s="20">
        <f t="shared" si="6"/>
        <v>2.6666666666666665</v>
      </c>
      <c r="R40" s="17">
        <f t="shared" si="7"/>
        <v>0.24336157904542671</v>
      </c>
      <c r="S40" s="17">
        <f t="shared" si="8"/>
        <v>1.564926917605705</v>
      </c>
      <c r="T40" s="17">
        <f t="shared" si="9"/>
        <v>0.76948674848005316</v>
      </c>
      <c r="U40">
        <v>31</v>
      </c>
      <c r="V40">
        <v>8</v>
      </c>
      <c r="W40">
        <v>1</v>
      </c>
    </row>
    <row r="41" spans="1:23" x14ac:dyDescent="0.35">
      <c r="A41" t="s">
        <v>494</v>
      </c>
      <c r="B41">
        <v>11</v>
      </c>
      <c r="C41" t="s">
        <v>168</v>
      </c>
      <c r="D41">
        <v>8</v>
      </c>
      <c r="E41" s="21">
        <f t="shared" si="3"/>
        <v>1.0031948963187562</v>
      </c>
      <c r="F41">
        <v>1</v>
      </c>
      <c r="G41">
        <v>1</v>
      </c>
      <c r="H41">
        <v>1</v>
      </c>
      <c r="I41">
        <v>3</v>
      </c>
      <c r="J41">
        <v>2</v>
      </c>
      <c r="K41">
        <v>2</v>
      </c>
      <c r="L41">
        <v>3</v>
      </c>
      <c r="M41">
        <v>1</v>
      </c>
      <c r="N41">
        <v>2</v>
      </c>
      <c r="O41" s="20">
        <f t="shared" si="4"/>
        <v>1</v>
      </c>
      <c r="P41" s="20">
        <f t="shared" si="5"/>
        <v>2.3333333333333335</v>
      </c>
      <c r="Q41" s="20">
        <f t="shared" si="6"/>
        <v>2</v>
      </c>
      <c r="R41" s="17">
        <f t="shared" si="7"/>
        <v>0.10990522924632172</v>
      </c>
      <c r="S41" s="17">
        <f t="shared" si="8"/>
        <v>0</v>
      </c>
      <c r="T41" s="17">
        <f t="shared" si="9"/>
        <v>0.76948674848005316</v>
      </c>
      <c r="U41">
        <v>14</v>
      </c>
      <c r="V41">
        <v>0</v>
      </c>
      <c r="W41">
        <v>1</v>
      </c>
    </row>
    <row r="42" spans="1:23" x14ac:dyDescent="0.35">
      <c r="A42" t="s">
        <v>494</v>
      </c>
      <c r="B42">
        <v>13</v>
      </c>
      <c r="C42" t="s">
        <v>166</v>
      </c>
      <c r="D42">
        <v>40</v>
      </c>
      <c r="E42" s="21">
        <f t="shared" si="3"/>
        <v>1.077032961426901</v>
      </c>
      <c r="F42">
        <v>4</v>
      </c>
      <c r="G42">
        <v>2</v>
      </c>
      <c r="H42">
        <v>4</v>
      </c>
      <c r="I42">
        <v>2</v>
      </c>
      <c r="J42">
        <v>1</v>
      </c>
      <c r="K42">
        <v>1</v>
      </c>
      <c r="L42">
        <v>1</v>
      </c>
      <c r="M42">
        <v>1</v>
      </c>
      <c r="N42">
        <v>1</v>
      </c>
      <c r="O42" s="20">
        <f t="shared" si="4"/>
        <v>3.3333333333333335</v>
      </c>
      <c r="P42" s="20">
        <f t="shared" si="5"/>
        <v>1.3333333333333333</v>
      </c>
      <c r="Q42" s="20">
        <f t="shared" si="6"/>
        <v>1</v>
      </c>
      <c r="R42" s="17">
        <f t="shared" si="7"/>
        <v>3.3712735457439913E-2</v>
      </c>
      <c r="S42" s="17">
        <f t="shared" si="8"/>
        <v>1.2600825711961152</v>
      </c>
      <c r="T42" s="17">
        <f t="shared" si="9"/>
        <v>0.82612321348064022</v>
      </c>
      <c r="U42">
        <v>4</v>
      </c>
      <c r="V42">
        <v>6</v>
      </c>
      <c r="W42">
        <v>1</v>
      </c>
    </row>
    <row r="43" spans="1:23" x14ac:dyDescent="0.35">
      <c r="A43" t="s">
        <v>494</v>
      </c>
      <c r="B43">
        <v>13</v>
      </c>
      <c r="C43" t="s">
        <v>165</v>
      </c>
      <c r="D43">
        <v>40</v>
      </c>
      <c r="E43" s="21">
        <f t="shared" si="3"/>
        <v>1.077032961426901</v>
      </c>
      <c r="F43">
        <v>2</v>
      </c>
      <c r="G43">
        <v>6</v>
      </c>
      <c r="I43">
        <v>2</v>
      </c>
      <c r="J43">
        <v>3</v>
      </c>
      <c r="K43">
        <v>2</v>
      </c>
      <c r="L43">
        <v>12</v>
      </c>
      <c r="M43">
        <v>11</v>
      </c>
      <c r="N43">
        <v>6</v>
      </c>
      <c r="O43" s="20">
        <f t="shared" si="4"/>
        <v>4</v>
      </c>
      <c r="P43" s="20">
        <f t="shared" si="5"/>
        <v>2.3333333333333335</v>
      </c>
      <c r="Q43" s="20">
        <f t="shared" si="6"/>
        <v>9.6666666666666661</v>
      </c>
      <c r="R43" s="17">
        <f t="shared" si="7"/>
        <v>0.34555553843875919</v>
      </c>
      <c r="S43" s="17">
        <f t="shared" si="8"/>
        <v>0.63004128559805761</v>
      </c>
      <c r="T43" s="17">
        <f t="shared" si="9"/>
        <v>4.1306160674032002</v>
      </c>
      <c r="U43">
        <v>41</v>
      </c>
      <c r="V43">
        <v>3</v>
      </c>
      <c r="W43">
        <v>5</v>
      </c>
    </row>
    <row r="44" spans="1:23" x14ac:dyDescent="0.35">
      <c r="A44" t="s">
        <v>494</v>
      </c>
      <c r="B44">
        <v>13</v>
      </c>
      <c r="C44" t="s">
        <v>167</v>
      </c>
      <c r="D44">
        <v>40</v>
      </c>
      <c r="E44" s="21">
        <f t="shared" si="3"/>
        <v>1.077032961426901</v>
      </c>
      <c r="F44">
        <v>1.5</v>
      </c>
      <c r="G44">
        <v>2</v>
      </c>
      <c r="H44">
        <v>1</v>
      </c>
      <c r="I44">
        <v>0.25</v>
      </c>
      <c r="J44">
        <v>0.25</v>
      </c>
      <c r="K44">
        <v>0.25</v>
      </c>
      <c r="L44">
        <v>0</v>
      </c>
      <c r="M44">
        <v>12</v>
      </c>
      <c r="N44">
        <v>9</v>
      </c>
      <c r="O44" s="20">
        <f t="shared" si="4"/>
        <v>1.5</v>
      </c>
      <c r="P44" s="20">
        <f t="shared" si="5"/>
        <v>0.25</v>
      </c>
      <c r="Q44" s="20">
        <f t="shared" si="6"/>
        <v>7</v>
      </c>
      <c r="R44" s="17">
        <f t="shared" si="7"/>
        <v>0.49726284799723874</v>
      </c>
      <c r="S44" s="17">
        <f t="shared" si="8"/>
        <v>2.5201651423922304</v>
      </c>
      <c r="T44" s="17">
        <f t="shared" si="9"/>
        <v>1.6522464269612804</v>
      </c>
      <c r="U44">
        <v>59</v>
      </c>
      <c r="V44">
        <v>12</v>
      </c>
      <c r="W44">
        <v>2</v>
      </c>
    </row>
    <row r="45" spans="1:23" x14ac:dyDescent="0.35">
      <c r="A45" t="s">
        <v>494</v>
      </c>
      <c r="B45">
        <v>13</v>
      </c>
      <c r="C45" t="s">
        <v>168</v>
      </c>
      <c r="D45">
        <v>40</v>
      </c>
      <c r="E45" s="21">
        <f t="shared" si="3"/>
        <v>1.077032961426901</v>
      </c>
      <c r="F45">
        <v>2</v>
      </c>
      <c r="G45">
        <v>3</v>
      </c>
      <c r="H45">
        <v>4</v>
      </c>
      <c r="I45">
        <v>3</v>
      </c>
      <c r="J45">
        <v>4</v>
      </c>
      <c r="K45">
        <v>3</v>
      </c>
      <c r="L45">
        <v>40</v>
      </c>
      <c r="M45">
        <v>12</v>
      </c>
      <c r="N45">
        <v>160</v>
      </c>
      <c r="O45" s="20">
        <f t="shared" si="4"/>
        <v>3</v>
      </c>
      <c r="P45" s="20">
        <f t="shared" si="5"/>
        <v>3.3333333333333335</v>
      </c>
      <c r="Q45" s="20">
        <f t="shared" si="6"/>
        <v>70.666666666666671</v>
      </c>
      <c r="R45" s="17">
        <f t="shared" si="7"/>
        <v>0.81753383484291797</v>
      </c>
      <c r="S45" s="17">
        <f t="shared" si="8"/>
        <v>2.9401926661242679</v>
      </c>
      <c r="T45" s="17">
        <f t="shared" si="9"/>
        <v>13.217971415690243</v>
      </c>
      <c r="U45">
        <v>97</v>
      </c>
      <c r="V45">
        <v>14</v>
      </c>
      <c r="W45">
        <v>16</v>
      </c>
    </row>
    <row r="46" spans="1:23" x14ac:dyDescent="0.35">
      <c r="A46" t="s">
        <v>494</v>
      </c>
      <c r="B46">
        <v>14</v>
      </c>
      <c r="C46" t="s">
        <v>166</v>
      </c>
      <c r="D46">
        <v>5</v>
      </c>
      <c r="E46" s="21">
        <f t="shared" si="3"/>
        <v>1.0012492197250393</v>
      </c>
      <c r="F46">
        <v>0.4</v>
      </c>
      <c r="G46">
        <v>0.3</v>
      </c>
      <c r="H46">
        <v>0.1</v>
      </c>
      <c r="I46">
        <v>0.2</v>
      </c>
      <c r="J46">
        <v>0.4</v>
      </c>
      <c r="K46">
        <v>3</v>
      </c>
      <c r="L46">
        <v>1</v>
      </c>
      <c r="M46">
        <v>2</v>
      </c>
      <c r="N46">
        <v>3</v>
      </c>
      <c r="O46" s="20">
        <f t="shared" si="4"/>
        <v>0.26666666666666666</v>
      </c>
      <c r="P46" s="20">
        <f t="shared" si="5"/>
        <v>1.2</v>
      </c>
      <c r="Q46" s="20">
        <f t="shared" si="6"/>
        <v>2</v>
      </c>
      <c r="R46" s="17">
        <f t="shared" si="7"/>
        <v>0</v>
      </c>
      <c r="S46" s="17">
        <f t="shared" si="8"/>
        <v>0.19523647161298457</v>
      </c>
      <c r="T46" s="17">
        <f t="shared" si="9"/>
        <v>2.3039830326038895</v>
      </c>
      <c r="U46">
        <v>0</v>
      </c>
      <c r="V46">
        <v>1</v>
      </c>
      <c r="W46">
        <v>3</v>
      </c>
    </row>
    <row r="47" spans="1:23" x14ac:dyDescent="0.35">
      <c r="A47" t="s">
        <v>494</v>
      </c>
      <c r="B47">
        <v>14</v>
      </c>
      <c r="C47" t="s">
        <v>165</v>
      </c>
      <c r="D47">
        <v>5</v>
      </c>
      <c r="E47" s="21">
        <f t="shared" si="3"/>
        <v>1.0012492197250393</v>
      </c>
      <c r="F47">
        <v>1</v>
      </c>
      <c r="G47">
        <v>1</v>
      </c>
      <c r="H47">
        <v>0</v>
      </c>
      <c r="I47">
        <v>3</v>
      </c>
      <c r="J47">
        <v>2</v>
      </c>
      <c r="K47">
        <v>4</v>
      </c>
      <c r="L47">
        <v>9</v>
      </c>
      <c r="M47">
        <v>5</v>
      </c>
      <c r="N47">
        <v>19</v>
      </c>
      <c r="O47" s="20">
        <f t="shared" si="4"/>
        <v>0.66666666666666663</v>
      </c>
      <c r="P47" s="20">
        <f t="shared" si="5"/>
        <v>3</v>
      </c>
      <c r="Q47" s="20">
        <f t="shared" si="6"/>
        <v>11</v>
      </c>
      <c r="R47" s="17">
        <f t="shared" si="7"/>
        <v>0.65815242141114016</v>
      </c>
      <c r="S47" s="17">
        <f t="shared" si="8"/>
        <v>1.9523647161298463</v>
      </c>
      <c r="T47" s="17">
        <f t="shared" si="9"/>
        <v>0</v>
      </c>
      <c r="U47">
        <v>84</v>
      </c>
      <c r="V47">
        <v>10</v>
      </c>
      <c r="W47">
        <v>0</v>
      </c>
    </row>
    <row r="48" spans="1:23" x14ac:dyDescent="0.35">
      <c r="A48" t="s">
        <v>494</v>
      </c>
      <c r="B48">
        <v>14</v>
      </c>
      <c r="C48" t="s">
        <v>167</v>
      </c>
      <c r="D48">
        <v>5</v>
      </c>
      <c r="E48" s="21">
        <f t="shared" si="3"/>
        <v>1.0012492197250393</v>
      </c>
      <c r="F48">
        <v>0</v>
      </c>
      <c r="G48">
        <v>0</v>
      </c>
      <c r="H48">
        <v>4</v>
      </c>
      <c r="I48">
        <v>0</v>
      </c>
      <c r="J48">
        <v>2</v>
      </c>
      <c r="K48">
        <v>1</v>
      </c>
      <c r="L48">
        <v>0</v>
      </c>
      <c r="M48">
        <v>0</v>
      </c>
      <c r="N48">
        <v>0</v>
      </c>
      <c r="O48" s="20">
        <f t="shared" si="4"/>
        <v>1.3333333333333333</v>
      </c>
      <c r="P48" s="20">
        <f t="shared" si="5"/>
        <v>1</v>
      </c>
      <c r="Q48" s="20">
        <f t="shared" si="6"/>
        <v>0</v>
      </c>
      <c r="R48" s="17">
        <f t="shared" si="7"/>
        <v>7.835147873942145E-3</v>
      </c>
      <c r="S48" s="17">
        <f t="shared" si="8"/>
        <v>0.7809458864519383</v>
      </c>
      <c r="T48" s="17">
        <f t="shared" si="9"/>
        <v>1.5359886884025931</v>
      </c>
      <c r="U48">
        <v>1</v>
      </c>
      <c r="V48">
        <v>4</v>
      </c>
      <c r="W48">
        <v>2</v>
      </c>
    </row>
    <row r="49" spans="1:23" x14ac:dyDescent="0.35">
      <c r="A49" t="s">
        <v>494</v>
      </c>
      <c r="B49">
        <v>14</v>
      </c>
      <c r="C49" t="s">
        <v>168</v>
      </c>
      <c r="D49">
        <v>5</v>
      </c>
      <c r="E49" s="21">
        <f t="shared" si="3"/>
        <v>1.0012492197250393</v>
      </c>
      <c r="F49">
        <v>2</v>
      </c>
      <c r="G49">
        <v>8</v>
      </c>
      <c r="H49">
        <v>4</v>
      </c>
      <c r="I49">
        <v>0</v>
      </c>
      <c r="J49">
        <v>0</v>
      </c>
      <c r="K49">
        <v>0</v>
      </c>
      <c r="L49">
        <v>0</v>
      </c>
      <c r="M49">
        <v>0</v>
      </c>
      <c r="N49">
        <v>3</v>
      </c>
      <c r="O49" s="20">
        <f t="shared" si="4"/>
        <v>4.666666666666667</v>
      </c>
      <c r="P49" s="20">
        <f t="shared" si="5"/>
        <v>0</v>
      </c>
      <c r="Q49" s="20">
        <f t="shared" si="6"/>
        <v>1</v>
      </c>
      <c r="R49" s="17">
        <f t="shared" si="7"/>
        <v>7.835147873942145E-3</v>
      </c>
      <c r="S49" s="17">
        <f t="shared" si="8"/>
        <v>0</v>
      </c>
      <c r="T49" s="17">
        <f t="shared" si="9"/>
        <v>0</v>
      </c>
      <c r="U49">
        <v>1</v>
      </c>
      <c r="V49">
        <v>0</v>
      </c>
      <c r="W49">
        <v>0</v>
      </c>
    </row>
    <row r="50" spans="1:23" x14ac:dyDescent="0.35">
      <c r="A50" t="s">
        <v>494</v>
      </c>
      <c r="B50">
        <v>15</v>
      </c>
      <c r="C50" t="s">
        <v>166</v>
      </c>
      <c r="D50">
        <v>5</v>
      </c>
      <c r="E50" s="21">
        <f t="shared" si="3"/>
        <v>1.0012492197250393</v>
      </c>
      <c r="F50">
        <v>7</v>
      </c>
      <c r="G50">
        <v>1</v>
      </c>
      <c r="H50">
        <v>2</v>
      </c>
      <c r="I50">
        <v>2</v>
      </c>
      <c r="J50">
        <v>2</v>
      </c>
      <c r="K50">
        <v>2</v>
      </c>
      <c r="L50">
        <v>20</v>
      </c>
      <c r="M50">
        <v>0</v>
      </c>
      <c r="N50">
        <v>24</v>
      </c>
      <c r="O50" s="20">
        <f t="shared" si="4"/>
        <v>3.3333333333333335</v>
      </c>
      <c r="P50" s="20">
        <f t="shared" si="5"/>
        <v>2</v>
      </c>
      <c r="Q50" s="20">
        <f t="shared" si="6"/>
        <v>14.666666666666666</v>
      </c>
      <c r="R50" s="17">
        <f t="shared" si="7"/>
        <v>0.15670295747884291</v>
      </c>
      <c r="S50" s="17">
        <f t="shared" si="8"/>
        <v>0.7809458864519383</v>
      </c>
      <c r="T50" s="17">
        <f t="shared" si="9"/>
        <v>0</v>
      </c>
      <c r="U50">
        <v>20</v>
      </c>
      <c r="V50">
        <v>4</v>
      </c>
      <c r="W50">
        <v>0</v>
      </c>
    </row>
    <row r="51" spans="1:23" x14ac:dyDescent="0.35">
      <c r="A51" t="s">
        <v>494</v>
      </c>
      <c r="B51">
        <v>15</v>
      </c>
      <c r="C51" t="s">
        <v>165</v>
      </c>
      <c r="D51">
        <v>5</v>
      </c>
      <c r="E51" s="21">
        <f t="shared" si="3"/>
        <v>1.0012492197250393</v>
      </c>
      <c r="F51">
        <v>1</v>
      </c>
      <c r="G51">
        <v>2</v>
      </c>
      <c r="H51">
        <v>1</v>
      </c>
      <c r="I51">
        <v>4</v>
      </c>
      <c r="J51">
        <v>3</v>
      </c>
      <c r="K51">
        <v>5</v>
      </c>
      <c r="L51">
        <v>53</v>
      </c>
      <c r="M51">
        <v>7</v>
      </c>
      <c r="N51">
        <v>5</v>
      </c>
      <c r="O51" s="20">
        <f t="shared" si="4"/>
        <v>1.3333333333333333</v>
      </c>
      <c r="P51" s="20">
        <f t="shared" si="5"/>
        <v>4</v>
      </c>
      <c r="Q51" s="20">
        <f t="shared" si="6"/>
        <v>21.666666666666668</v>
      </c>
      <c r="R51" s="17">
        <f t="shared" si="7"/>
        <v>0.3604168022013387</v>
      </c>
      <c r="S51" s="17">
        <f t="shared" si="8"/>
        <v>0.39047294322596915</v>
      </c>
      <c r="T51" s="17">
        <f t="shared" si="9"/>
        <v>1.5359886884025931</v>
      </c>
      <c r="U51">
        <v>46</v>
      </c>
      <c r="V51">
        <v>2</v>
      </c>
      <c r="W51">
        <v>2</v>
      </c>
    </row>
    <row r="52" spans="1:23" x14ac:dyDescent="0.35">
      <c r="A52" t="s">
        <v>494</v>
      </c>
      <c r="B52">
        <v>15</v>
      </c>
      <c r="C52" t="s">
        <v>167</v>
      </c>
      <c r="D52">
        <v>5</v>
      </c>
      <c r="E52" s="21">
        <f t="shared" si="3"/>
        <v>1.0012492197250393</v>
      </c>
      <c r="F52">
        <v>8</v>
      </c>
      <c r="G52">
        <v>9</v>
      </c>
      <c r="H52">
        <v>7</v>
      </c>
      <c r="I52">
        <v>3</v>
      </c>
      <c r="J52">
        <v>4</v>
      </c>
      <c r="K52">
        <v>2</v>
      </c>
      <c r="L52">
        <v>4</v>
      </c>
      <c r="M52">
        <v>2</v>
      </c>
      <c r="N52">
        <v>0</v>
      </c>
      <c r="O52" s="20">
        <f t="shared" si="4"/>
        <v>8</v>
      </c>
      <c r="P52" s="20">
        <f t="shared" si="5"/>
        <v>3</v>
      </c>
      <c r="Q52" s="20">
        <f t="shared" si="6"/>
        <v>2</v>
      </c>
      <c r="R52" s="17">
        <f t="shared" si="7"/>
        <v>0.2272192883443222</v>
      </c>
      <c r="S52" s="17">
        <f t="shared" si="8"/>
        <v>1.1714188296779078</v>
      </c>
      <c r="T52" s="17">
        <f t="shared" si="9"/>
        <v>1.5359886884025931</v>
      </c>
      <c r="U52">
        <v>29</v>
      </c>
      <c r="V52">
        <v>6</v>
      </c>
      <c r="W52">
        <v>2</v>
      </c>
    </row>
    <row r="53" spans="1:23" x14ac:dyDescent="0.35">
      <c r="A53" t="s">
        <v>494</v>
      </c>
      <c r="B53">
        <v>15</v>
      </c>
      <c r="C53" t="s">
        <v>168</v>
      </c>
      <c r="D53">
        <v>5</v>
      </c>
      <c r="E53" s="21">
        <f t="shared" si="3"/>
        <v>1.0012492197250393</v>
      </c>
      <c r="F53">
        <v>3</v>
      </c>
      <c r="G53">
        <v>2.4</v>
      </c>
      <c r="H53">
        <v>1.2</v>
      </c>
      <c r="I53">
        <v>4</v>
      </c>
      <c r="J53">
        <v>4</v>
      </c>
      <c r="K53">
        <v>2</v>
      </c>
      <c r="L53">
        <v>2</v>
      </c>
      <c r="M53">
        <v>2</v>
      </c>
      <c r="O53" s="20">
        <f t="shared" si="4"/>
        <v>2.2000000000000002</v>
      </c>
      <c r="P53" s="20">
        <f t="shared" si="5"/>
        <v>3.3333333333333335</v>
      </c>
      <c r="Q53" s="20">
        <f t="shared" si="6"/>
        <v>2</v>
      </c>
      <c r="R53" s="17">
        <f t="shared" si="7"/>
        <v>3.9175739369710728E-2</v>
      </c>
      <c r="S53" s="17">
        <f t="shared" si="8"/>
        <v>0.7809458864519383</v>
      </c>
      <c r="T53" s="17">
        <f t="shared" si="9"/>
        <v>0.76799434420129653</v>
      </c>
      <c r="U53">
        <v>5</v>
      </c>
      <c r="V53">
        <v>4</v>
      </c>
      <c r="W53">
        <v>1</v>
      </c>
    </row>
    <row r="54" spans="1:23" x14ac:dyDescent="0.35">
      <c r="A54" t="s">
        <v>494</v>
      </c>
      <c r="B54">
        <v>20</v>
      </c>
      <c r="C54" t="s">
        <v>166</v>
      </c>
      <c r="D54">
        <v>32</v>
      </c>
      <c r="E54" s="21">
        <f t="shared" si="3"/>
        <v>1.049952379872535</v>
      </c>
      <c r="F54">
        <v>1</v>
      </c>
      <c r="G54">
        <v>0</v>
      </c>
      <c r="H54">
        <v>1</v>
      </c>
      <c r="I54">
        <v>0</v>
      </c>
      <c r="J54">
        <v>0</v>
      </c>
      <c r="K54">
        <v>2</v>
      </c>
      <c r="L54">
        <v>17</v>
      </c>
      <c r="M54">
        <v>0</v>
      </c>
      <c r="N54">
        <v>11</v>
      </c>
      <c r="O54" s="20">
        <f t="shared" si="4"/>
        <v>0.66666666666666663</v>
      </c>
      <c r="P54" s="20">
        <f t="shared" si="5"/>
        <v>0.66666666666666663</v>
      </c>
      <c r="Q54" s="20">
        <f t="shared" si="6"/>
        <v>9.3333333333333339</v>
      </c>
      <c r="R54" s="17">
        <f t="shared" si="7"/>
        <v>7.3946414093008186E-2</v>
      </c>
      <c r="S54" s="17">
        <f t="shared" si="8"/>
        <v>0</v>
      </c>
      <c r="T54" s="17">
        <f t="shared" si="9"/>
        <v>0</v>
      </c>
      <c r="U54">
        <v>9</v>
      </c>
      <c r="V54">
        <v>0</v>
      </c>
      <c r="W54">
        <v>0</v>
      </c>
    </row>
    <row r="55" spans="1:23" x14ac:dyDescent="0.35">
      <c r="A55" t="s">
        <v>494</v>
      </c>
      <c r="B55">
        <v>20</v>
      </c>
      <c r="C55" t="s">
        <v>165</v>
      </c>
      <c r="D55">
        <v>32</v>
      </c>
      <c r="E55" s="21">
        <f t="shared" si="3"/>
        <v>1.049952379872535</v>
      </c>
      <c r="F55">
        <v>0</v>
      </c>
      <c r="G55">
        <v>4</v>
      </c>
      <c r="H55">
        <v>2</v>
      </c>
      <c r="I55">
        <v>3</v>
      </c>
      <c r="J55">
        <v>4</v>
      </c>
      <c r="K55">
        <v>4</v>
      </c>
      <c r="L55">
        <v>0</v>
      </c>
      <c r="M55">
        <v>6</v>
      </c>
      <c r="N55">
        <v>1</v>
      </c>
      <c r="O55" s="20">
        <f t="shared" si="4"/>
        <v>2</v>
      </c>
      <c r="P55" s="20">
        <f t="shared" si="5"/>
        <v>3.6666666666666665</v>
      </c>
      <c r="Q55" s="20">
        <f t="shared" si="6"/>
        <v>2.3333333333333335</v>
      </c>
      <c r="R55" s="17">
        <f t="shared" si="7"/>
        <v>0.13146029172090343</v>
      </c>
      <c r="S55" s="17">
        <f t="shared" si="8"/>
        <v>0</v>
      </c>
      <c r="T55" s="17">
        <f t="shared" si="9"/>
        <v>0</v>
      </c>
      <c r="U55">
        <v>16</v>
      </c>
      <c r="V55">
        <v>0</v>
      </c>
      <c r="W55">
        <v>0</v>
      </c>
    </row>
    <row r="56" spans="1:23" x14ac:dyDescent="0.35">
      <c r="A56" t="s">
        <v>494</v>
      </c>
      <c r="B56">
        <v>20</v>
      </c>
      <c r="C56" t="s">
        <v>167</v>
      </c>
      <c r="D56">
        <v>32</v>
      </c>
      <c r="E56" s="21">
        <f t="shared" si="3"/>
        <v>1.049952379872535</v>
      </c>
      <c r="F56">
        <v>0.1</v>
      </c>
      <c r="G56">
        <v>1</v>
      </c>
      <c r="H56">
        <v>0.1</v>
      </c>
      <c r="I56">
        <v>0.3</v>
      </c>
      <c r="J56">
        <v>0.8</v>
      </c>
      <c r="K56">
        <v>0.5</v>
      </c>
      <c r="L56">
        <v>1.5</v>
      </c>
      <c r="M56">
        <v>1.2</v>
      </c>
      <c r="N56">
        <v>2</v>
      </c>
      <c r="O56" s="20">
        <f t="shared" si="4"/>
        <v>0.40000000000000008</v>
      </c>
      <c r="P56" s="20">
        <f t="shared" si="5"/>
        <v>0.53333333333333333</v>
      </c>
      <c r="Q56" s="20">
        <f t="shared" si="6"/>
        <v>1.5666666666666667</v>
      </c>
      <c r="R56" s="17">
        <f t="shared" si="7"/>
        <v>5.7513877627895248E-2</v>
      </c>
      <c r="S56" s="17">
        <f t="shared" si="8"/>
        <v>0.61419972361405717</v>
      </c>
      <c r="T56" s="17">
        <f t="shared" si="9"/>
        <v>0.80535142853268638</v>
      </c>
      <c r="U56">
        <v>7</v>
      </c>
      <c r="V56">
        <v>3</v>
      </c>
      <c r="W56">
        <v>1</v>
      </c>
    </row>
    <row r="57" spans="1:23" x14ac:dyDescent="0.35">
      <c r="A57" t="s">
        <v>494</v>
      </c>
      <c r="B57">
        <v>20</v>
      </c>
      <c r="C57" t="s">
        <v>168</v>
      </c>
      <c r="D57">
        <v>32</v>
      </c>
      <c r="E57" s="21">
        <f t="shared" si="3"/>
        <v>1.049952379872535</v>
      </c>
      <c r="F57">
        <v>0</v>
      </c>
      <c r="G57">
        <v>0</v>
      </c>
      <c r="H57">
        <v>1</v>
      </c>
      <c r="I57">
        <v>0</v>
      </c>
      <c r="J57">
        <v>0</v>
      </c>
      <c r="K57">
        <v>0</v>
      </c>
      <c r="L57">
        <v>0</v>
      </c>
      <c r="M57">
        <v>0</v>
      </c>
      <c r="N57">
        <v>0</v>
      </c>
      <c r="O57" s="20">
        <f t="shared" si="4"/>
        <v>0.33333333333333331</v>
      </c>
      <c r="P57" s="20">
        <f t="shared" si="5"/>
        <v>0</v>
      </c>
      <c r="Q57" s="20">
        <f t="shared" si="6"/>
        <v>0</v>
      </c>
      <c r="R57" s="17">
        <f t="shared" si="7"/>
        <v>0.12324402348834698</v>
      </c>
      <c r="S57" s="17">
        <f t="shared" si="8"/>
        <v>0.40946648240937128</v>
      </c>
      <c r="T57" s="17">
        <f t="shared" si="9"/>
        <v>0</v>
      </c>
      <c r="U57">
        <v>15</v>
      </c>
      <c r="V57">
        <v>2</v>
      </c>
      <c r="W57">
        <v>0</v>
      </c>
    </row>
    <row r="58" spans="1:23" x14ac:dyDescent="0.35">
      <c r="A58" t="s">
        <v>494</v>
      </c>
      <c r="B58">
        <v>21</v>
      </c>
      <c r="C58" t="s">
        <v>166</v>
      </c>
      <c r="D58">
        <v>12</v>
      </c>
      <c r="E58" s="21">
        <f t="shared" si="3"/>
        <v>1.0071742649611337</v>
      </c>
      <c r="F58">
        <v>0.1</v>
      </c>
      <c r="G58">
        <v>0.1</v>
      </c>
      <c r="H58">
        <v>0.1</v>
      </c>
      <c r="I58">
        <v>0.8</v>
      </c>
      <c r="J58">
        <v>1</v>
      </c>
      <c r="K58">
        <v>0.5</v>
      </c>
      <c r="L58">
        <v>1</v>
      </c>
      <c r="M58">
        <v>1</v>
      </c>
      <c r="N58">
        <v>2</v>
      </c>
      <c r="O58" s="20">
        <f t="shared" si="4"/>
        <v>0.10000000000000002</v>
      </c>
      <c r="P58" s="20">
        <f t="shared" si="5"/>
        <v>0.76666666666666661</v>
      </c>
      <c r="Q58" s="20">
        <f t="shared" si="6"/>
        <v>1.3333333333333333</v>
      </c>
      <c r="R58" s="17">
        <f t="shared" si="7"/>
        <v>7.881513558598903E-3</v>
      </c>
      <c r="S58" s="17">
        <f t="shared" si="8"/>
        <v>0.19639181326344807</v>
      </c>
      <c r="T58" s="17">
        <f t="shared" si="9"/>
        <v>0</v>
      </c>
      <c r="U58">
        <v>1</v>
      </c>
      <c r="V58">
        <v>1</v>
      </c>
      <c r="W58">
        <v>0</v>
      </c>
    </row>
    <row r="59" spans="1:23" x14ac:dyDescent="0.35">
      <c r="A59" t="s">
        <v>494</v>
      </c>
      <c r="B59">
        <v>21</v>
      </c>
      <c r="C59" t="s">
        <v>165</v>
      </c>
      <c r="D59">
        <v>12</v>
      </c>
      <c r="E59" s="21">
        <f t="shared" si="3"/>
        <v>1.0071742649611337</v>
      </c>
      <c r="F59">
        <v>6</v>
      </c>
      <c r="G59">
        <v>8</v>
      </c>
      <c r="H59">
        <v>7</v>
      </c>
      <c r="I59">
        <v>1</v>
      </c>
      <c r="J59">
        <v>3</v>
      </c>
      <c r="K59">
        <v>4</v>
      </c>
      <c r="L59">
        <v>9</v>
      </c>
      <c r="M59">
        <v>55</v>
      </c>
      <c r="N59">
        <v>13</v>
      </c>
      <c r="O59" s="20">
        <f t="shared" si="4"/>
        <v>7</v>
      </c>
      <c r="P59" s="20">
        <f t="shared" si="5"/>
        <v>2.6666666666666665</v>
      </c>
      <c r="Q59" s="20">
        <f t="shared" si="6"/>
        <v>25.666666666666668</v>
      </c>
      <c r="R59" s="17">
        <f t="shared" si="7"/>
        <v>0.30737902878535722</v>
      </c>
      <c r="S59" s="17">
        <f t="shared" si="8"/>
        <v>3.1422690122151691</v>
      </c>
      <c r="T59" s="17">
        <f t="shared" si="9"/>
        <v>3.0901562722921936</v>
      </c>
      <c r="U59">
        <v>39</v>
      </c>
      <c r="V59">
        <v>16</v>
      </c>
      <c r="W59">
        <v>4</v>
      </c>
    </row>
    <row r="60" spans="1:23" x14ac:dyDescent="0.35">
      <c r="A60" t="s">
        <v>494</v>
      </c>
      <c r="B60">
        <v>21</v>
      </c>
      <c r="C60" t="s">
        <v>167</v>
      </c>
      <c r="D60">
        <v>12</v>
      </c>
      <c r="E60" s="21">
        <f t="shared" si="3"/>
        <v>1.0071742649611337</v>
      </c>
      <c r="F60">
        <v>1</v>
      </c>
      <c r="G60">
        <v>2</v>
      </c>
      <c r="H60">
        <v>2</v>
      </c>
      <c r="I60">
        <v>0</v>
      </c>
      <c r="J60">
        <v>2</v>
      </c>
      <c r="K60">
        <v>3</v>
      </c>
      <c r="L60">
        <v>1</v>
      </c>
      <c r="M60">
        <v>5</v>
      </c>
      <c r="N60">
        <v>4</v>
      </c>
      <c r="O60" s="20">
        <f t="shared" si="4"/>
        <v>1.6666666666666667</v>
      </c>
      <c r="P60" s="20">
        <f t="shared" si="5"/>
        <v>1.6666666666666667</v>
      </c>
      <c r="Q60" s="20">
        <f t="shared" si="6"/>
        <v>3.3333333333333335</v>
      </c>
      <c r="R60" s="17">
        <f t="shared" si="7"/>
        <v>0.11034118982038464</v>
      </c>
      <c r="S60" s="17">
        <f t="shared" si="8"/>
        <v>0.19639181326344807</v>
      </c>
      <c r="T60" s="17">
        <f t="shared" si="9"/>
        <v>0</v>
      </c>
      <c r="U60">
        <v>14</v>
      </c>
      <c r="V60">
        <v>1</v>
      </c>
      <c r="W60">
        <v>0</v>
      </c>
    </row>
    <row r="61" spans="1:23" x14ac:dyDescent="0.35">
      <c r="A61" t="s">
        <v>494</v>
      </c>
      <c r="B61">
        <v>21</v>
      </c>
      <c r="C61" t="s">
        <v>168</v>
      </c>
      <c r="D61">
        <v>12</v>
      </c>
      <c r="E61" s="21">
        <f t="shared" si="3"/>
        <v>1.0071742649611337</v>
      </c>
      <c r="F61">
        <v>6</v>
      </c>
      <c r="G61">
        <v>4</v>
      </c>
      <c r="H61">
        <v>5</v>
      </c>
      <c r="I61">
        <v>1</v>
      </c>
      <c r="J61">
        <v>0.25</v>
      </c>
      <c r="K61">
        <v>1</v>
      </c>
      <c r="L61">
        <v>1</v>
      </c>
      <c r="M61">
        <v>2</v>
      </c>
      <c r="N61">
        <v>4</v>
      </c>
      <c r="O61" s="20">
        <f t="shared" si="4"/>
        <v>5</v>
      </c>
      <c r="P61" s="20">
        <f t="shared" si="5"/>
        <v>0.75</v>
      </c>
      <c r="Q61" s="20">
        <f t="shared" si="6"/>
        <v>2.3333333333333335</v>
      </c>
      <c r="R61" s="17">
        <f t="shared" si="7"/>
        <v>0.70145470671530241</v>
      </c>
      <c r="S61" s="17">
        <f t="shared" si="8"/>
        <v>2.7494853856882728</v>
      </c>
      <c r="T61" s="17">
        <f t="shared" si="9"/>
        <v>3.8626953403652413</v>
      </c>
      <c r="U61">
        <v>89</v>
      </c>
      <c r="V61">
        <v>14</v>
      </c>
      <c r="W61">
        <v>5</v>
      </c>
    </row>
    <row r="62" spans="1:23" x14ac:dyDescent="0.35">
      <c r="A62" t="s">
        <v>494</v>
      </c>
      <c r="B62">
        <v>22</v>
      </c>
      <c r="C62" t="s">
        <v>166</v>
      </c>
      <c r="D62">
        <v>8</v>
      </c>
      <c r="E62" s="21">
        <f t="shared" si="3"/>
        <v>1.0031948963187562</v>
      </c>
      <c r="F62">
        <v>0.1</v>
      </c>
      <c r="G62">
        <v>1</v>
      </c>
      <c r="H62">
        <v>0.1</v>
      </c>
      <c r="I62">
        <v>0.6</v>
      </c>
      <c r="J62">
        <v>0.9</v>
      </c>
      <c r="K62">
        <v>0.9</v>
      </c>
      <c r="L62">
        <v>1</v>
      </c>
      <c r="M62">
        <v>1.5</v>
      </c>
      <c r="N62">
        <v>1.5</v>
      </c>
      <c r="O62" s="20">
        <f t="shared" si="4"/>
        <v>0.40000000000000008</v>
      </c>
      <c r="P62" s="20">
        <f t="shared" si="5"/>
        <v>0.79999999999999993</v>
      </c>
      <c r="Q62" s="20">
        <f t="shared" si="6"/>
        <v>1.3333333333333333</v>
      </c>
      <c r="R62" s="17">
        <f t="shared" si="7"/>
        <v>7.8503735175944091E-3</v>
      </c>
      <c r="S62" s="17">
        <f t="shared" si="8"/>
        <v>0</v>
      </c>
      <c r="T62" s="17">
        <f t="shared" si="9"/>
        <v>0</v>
      </c>
      <c r="U62">
        <v>1</v>
      </c>
      <c r="V62">
        <v>0</v>
      </c>
      <c r="W62">
        <v>0</v>
      </c>
    </row>
    <row r="63" spans="1:23" x14ac:dyDescent="0.35">
      <c r="A63" t="s">
        <v>494</v>
      </c>
      <c r="B63">
        <v>22</v>
      </c>
      <c r="C63" t="s">
        <v>165</v>
      </c>
      <c r="D63">
        <v>8</v>
      </c>
      <c r="E63" s="21">
        <f t="shared" si="3"/>
        <v>1.0031948963187562</v>
      </c>
      <c r="F63">
        <v>2</v>
      </c>
      <c r="G63">
        <v>4</v>
      </c>
      <c r="H63">
        <v>2</v>
      </c>
      <c r="I63">
        <v>3</v>
      </c>
      <c r="J63">
        <v>4</v>
      </c>
      <c r="K63">
        <v>3</v>
      </c>
      <c r="L63">
        <v>11</v>
      </c>
      <c r="M63">
        <v>6</v>
      </c>
      <c r="N63">
        <v>3</v>
      </c>
      <c r="O63" s="20">
        <f t="shared" si="4"/>
        <v>2.6666666666666665</v>
      </c>
      <c r="P63" s="20">
        <f t="shared" si="5"/>
        <v>3.3333333333333335</v>
      </c>
      <c r="Q63" s="20">
        <f t="shared" si="6"/>
        <v>6.666666666666667</v>
      </c>
      <c r="R63" s="17">
        <f t="shared" si="7"/>
        <v>0.32186531422137077</v>
      </c>
      <c r="S63" s="17">
        <f t="shared" si="8"/>
        <v>0.58684759410213949</v>
      </c>
      <c r="T63" s="17">
        <f t="shared" si="9"/>
        <v>0</v>
      </c>
      <c r="U63">
        <v>41</v>
      </c>
      <c r="V63">
        <v>3</v>
      </c>
      <c r="W63">
        <v>0</v>
      </c>
    </row>
    <row r="64" spans="1:23" x14ac:dyDescent="0.35">
      <c r="A64" t="s">
        <v>494</v>
      </c>
      <c r="B64">
        <v>22</v>
      </c>
      <c r="C64" t="s">
        <v>167</v>
      </c>
      <c r="D64">
        <v>8</v>
      </c>
      <c r="E64" s="21">
        <f t="shared" si="3"/>
        <v>1.0031948963187562</v>
      </c>
      <c r="F64">
        <v>2</v>
      </c>
      <c r="G64">
        <v>1</v>
      </c>
      <c r="H64">
        <v>0</v>
      </c>
      <c r="I64">
        <v>1</v>
      </c>
      <c r="J64">
        <v>1</v>
      </c>
      <c r="K64">
        <v>0</v>
      </c>
      <c r="L64">
        <v>23</v>
      </c>
      <c r="M64">
        <v>3</v>
      </c>
      <c r="N64">
        <v>0</v>
      </c>
      <c r="O64" s="20">
        <f t="shared" si="4"/>
        <v>1</v>
      </c>
      <c r="P64" s="20">
        <f t="shared" si="5"/>
        <v>0.66666666666666663</v>
      </c>
      <c r="Q64" s="20">
        <f t="shared" si="6"/>
        <v>8.6666666666666661</v>
      </c>
      <c r="R64" s="17">
        <f t="shared" si="7"/>
        <v>0.5102742786436365</v>
      </c>
      <c r="S64" s="17">
        <f t="shared" si="8"/>
        <v>0</v>
      </c>
      <c r="T64" s="17">
        <f t="shared" si="9"/>
        <v>0</v>
      </c>
      <c r="U64">
        <v>65</v>
      </c>
      <c r="V64">
        <v>0</v>
      </c>
      <c r="W64">
        <v>0</v>
      </c>
    </row>
    <row r="65" spans="1:23" x14ac:dyDescent="0.35">
      <c r="A65" t="s">
        <v>494</v>
      </c>
      <c r="B65">
        <v>22</v>
      </c>
      <c r="C65" t="s">
        <v>168</v>
      </c>
      <c r="D65">
        <v>8</v>
      </c>
      <c r="E65" s="21">
        <f t="shared" si="3"/>
        <v>1.0031948963187562</v>
      </c>
      <c r="F65">
        <v>0</v>
      </c>
      <c r="G65">
        <v>6</v>
      </c>
      <c r="H65">
        <v>1.5</v>
      </c>
      <c r="I65">
        <v>0</v>
      </c>
      <c r="J65">
        <v>1</v>
      </c>
      <c r="K65">
        <v>3.5</v>
      </c>
      <c r="L65">
        <v>0</v>
      </c>
      <c r="M65">
        <v>1</v>
      </c>
      <c r="N65">
        <v>0</v>
      </c>
      <c r="O65" s="20">
        <f t="shared" si="4"/>
        <v>2.5</v>
      </c>
      <c r="P65" s="20">
        <f t="shared" si="5"/>
        <v>1.5</v>
      </c>
      <c r="Q65" s="20">
        <f t="shared" si="6"/>
        <v>0.33333333333333331</v>
      </c>
      <c r="R65" s="17">
        <f t="shared" si="7"/>
        <v>0.45532166402047564</v>
      </c>
      <c r="S65" s="17">
        <f t="shared" si="8"/>
        <v>0.19561586470071313</v>
      </c>
      <c r="T65" s="17">
        <f t="shared" si="9"/>
        <v>0.76948674848005316</v>
      </c>
      <c r="U65">
        <v>58</v>
      </c>
      <c r="V65">
        <v>1</v>
      </c>
      <c r="W65">
        <v>1</v>
      </c>
    </row>
    <row r="66" spans="1:23" x14ac:dyDescent="0.35">
      <c r="A66" t="s">
        <v>494</v>
      </c>
      <c r="B66">
        <v>23</v>
      </c>
      <c r="C66" t="s">
        <v>166</v>
      </c>
      <c r="D66">
        <v>24</v>
      </c>
      <c r="E66" s="21">
        <f t="shared" si="3"/>
        <v>1.0283968105745953</v>
      </c>
      <c r="F66">
        <v>1</v>
      </c>
      <c r="G66">
        <v>1</v>
      </c>
      <c r="H66">
        <v>0</v>
      </c>
      <c r="I66">
        <v>0</v>
      </c>
      <c r="J66">
        <v>0</v>
      </c>
      <c r="K66">
        <v>0</v>
      </c>
      <c r="L66">
        <v>0</v>
      </c>
      <c r="M66">
        <v>3</v>
      </c>
      <c r="N66">
        <v>0</v>
      </c>
      <c r="O66" s="20">
        <f t="shared" si="4"/>
        <v>0.66666666666666663</v>
      </c>
      <c r="P66" s="20">
        <f t="shared" si="5"/>
        <v>0</v>
      </c>
      <c r="Q66" s="20">
        <f t="shared" si="6"/>
        <v>1</v>
      </c>
      <c r="R66" s="17">
        <f t="shared" ref="R66:R97" si="10">(11.64*U66*0.0122*0.48*1.13*E66)/9.843</f>
        <v>0.15290416969008847</v>
      </c>
      <c r="S66" s="17">
        <f t="shared" ref="S66:S97" si="11">(11.64*V66*0.304*0.48*1.13*E66)/9.843</f>
        <v>0.20053005860995202</v>
      </c>
      <c r="T66" s="17">
        <f t="shared" ref="T66:T97" si="12">(11.64*W66*2.87*0.4*1.13*E66)/19.686</f>
        <v>0</v>
      </c>
      <c r="U66">
        <v>19</v>
      </c>
      <c r="V66">
        <v>1</v>
      </c>
      <c r="W66">
        <v>0</v>
      </c>
    </row>
    <row r="67" spans="1:23" x14ac:dyDescent="0.35">
      <c r="A67" t="s">
        <v>494</v>
      </c>
      <c r="B67">
        <v>23</v>
      </c>
      <c r="C67" t="s">
        <v>165</v>
      </c>
      <c r="D67">
        <v>24</v>
      </c>
      <c r="E67" s="21">
        <f t="shared" ref="E67:E130" si="13">SQRT(1+((D67/100)^2))</f>
        <v>1.0283968105745953</v>
      </c>
      <c r="F67">
        <v>0</v>
      </c>
      <c r="G67">
        <v>1</v>
      </c>
      <c r="H67">
        <v>1</v>
      </c>
      <c r="I67">
        <v>1</v>
      </c>
      <c r="J67">
        <v>0.8</v>
      </c>
      <c r="K67">
        <v>0.6</v>
      </c>
      <c r="L67">
        <v>2</v>
      </c>
      <c r="M67">
        <v>2</v>
      </c>
      <c r="N67">
        <v>2</v>
      </c>
      <c r="O67" s="20">
        <f t="shared" ref="O67:O130" si="14">AVERAGE(F67:H67)</f>
        <v>0.66666666666666663</v>
      </c>
      <c r="P67" s="20">
        <f t="shared" ref="P67:P130" si="15">AVERAGE(I67:K67)</f>
        <v>0.79999999999999993</v>
      </c>
      <c r="Q67" s="20">
        <f t="shared" ref="Q67:Q130" si="16">AVERAGE(L67:N67)</f>
        <v>2</v>
      </c>
      <c r="R67" s="17">
        <f t="shared" si="10"/>
        <v>0</v>
      </c>
      <c r="S67" s="17">
        <f t="shared" si="11"/>
        <v>0.20053005860995202</v>
      </c>
      <c r="T67" s="17">
        <f t="shared" si="12"/>
        <v>3.9440876385044028</v>
      </c>
      <c r="U67">
        <v>0</v>
      </c>
      <c r="V67">
        <v>1</v>
      </c>
      <c r="W67">
        <v>5</v>
      </c>
    </row>
    <row r="68" spans="1:23" x14ac:dyDescent="0.35">
      <c r="A68" t="s">
        <v>494</v>
      </c>
      <c r="B68">
        <v>23</v>
      </c>
      <c r="C68" t="s">
        <v>167</v>
      </c>
      <c r="D68">
        <v>24</v>
      </c>
      <c r="E68" s="21">
        <f t="shared" si="13"/>
        <v>1.0283968105745953</v>
      </c>
      <c r="F68">
        <v>0</v>
      </c>
      <c r="G68">
        <v>0</v>
      </c>
      <c r="H68">
        <v>0</v>
      </c>
      <c r="I68">
        <v>0</v>
      </c>
      <c r="J68">
        <v>3</v>
      </c>
      <c r="K68">
        <v>3</v>
      </c>
      <c r="L68">
        <v>110</v>
      </c>
      <c r="M68">
        <v>0</v>
      </c>
      <c r="N68">
        <v>13</v>
      </c>
      <c r="O68" s="20">
        <f t="shared" si="14"/>
        <v>0</v>
      </c>
      <c r="P68" s="20">
        <f t="shared" si="15"/>
        <v>2</v>
      </c>
      <c r="Q68" s="20">
        <f t="shared" si="16"/>
        <v>41</v>
      </c>
      <c r="R68" s="17">
        <f t="shared" si="10"/>
        <v>0.16095175756851415</v>
      </c>
      <c r="S68" s="17">
        <f t="shared" si="11"/>
        <v>2.0053005860995206</v>
      </c>
      <c r="T68" s="17">
        <f t="shared" si="12"/>
        <v>3.1552701108035222</v>
      </c>
      <c r="U68">
        <v>20</v>
      </c>
      <c r="V68">
        <v>10</v>
      </c>
      <c r="W68">
        <v>4</v>
      </c>
    </row>
    <row r="69" spans="1:23" x14ac:dyDescent="0.35">
      <c r="A69" t="s">
        <v>494</v>
      </c>
      <c r="B69">
        <v>23</v>
      </c>
      <c r="C69" t="s">
        <v>168</v>
      </c>
      <c r="D69">
        <v>24</v>
      </c>
      <c r="E69" s="21">
        <f t="shared" si="13"/>
        <v>1.0283968105745953</v>
      </c>
      <c r="F69">
        <v>0</v>
      </c>
      <c r="G69">
        <v>0</v>
      </c>
      <c r="H69">
        <v>0</v>
      </c>
      <c r="I69">
        <v>0</v>
      </c>
      <c r="J69">
        <v>0</v>
      </c>
      <c r="K69">
        <v>0</v>
      </c>
      <c r="L69">
        <v>2</v>
      </c>
      <c r="M69">
        <v>1</v>
      </c>
      <c r="N69">
        <v>0</v>
      </c>
      <c r="O69" s="20">
        <f t="shared" si="14"/>
        <v>0</v>
      </c>
      <c r="P69" s="20">
        <f t="shared" si="15"/>
        <v>0</v>
      </c>
      <c r="Q69" s="20">
        <f t="shared" si="16"/>
        <v>1</v>
      </c>
      <c r="R69" s="17">
        <f t="shared" si="10"/>
        <v>0</v>
      </c>
      <c r="S69" s="17">
        <f t="shared" si="11"/>
        <v>0</v>
      </c>
      <c r="T69" s="17">
        <f t="shared" si="12"/>
        <v>1.5776350554017611</v>
      </c>
      <c r="U69">
        <v>0</v>
      </c>
      <c r="V69">
        <v>0</v>
      </c>
      <c r="W69">
        <v>2</v>
      </c>
    </row>
    <row r="70" spans="1:23" x14ac:dyDescent="0.35">
      <c r="A70" t="s">
        <v>494</v>
      </c>
      <c r="B70">
        <v>24</v>
      </c>
      <c r="C70" t="s">
        <v>166</v>
      </c>
      <c r="D70">
        <v>3</v>
      </c>
      <c r="E70" s="21">
        <f t="shared" si="13"/>
        <v>1.0004498987955368</v>
      </c>
      <c r="F70">
        <v>2</v>
      </c>
      <c r="G70">
        <v>4</v>
      </c>
      <c r="H70">
        <v>4</v>
      </c>
      <c r="I70">
        <v>3</v>
      </c>
      <c r="J70">
        <v>4</v>
      </c>
      <c r="K70">
        <v>4</v>
      </c>
      <c r="L70">
        <v>32</v>
      </c>
      <c r="M70">
        <v>8</v>
      </c>
      <c r="N70">
        <v>20</v>
      </c>
      <c r="O70" s="20">
        <f t="shared" si="14"/>
        <v>3.3333333333333335</v>
      </c>
      <c r="P70" s="20">
        <f t="shared" si="15"/>
        <v>3.6666666666666665</v>
      </c>
      <c r="Q70" s="20">
        <f t="shared" si="16"/>
        <v>20</v>
      </c>
      <c r="R70" s="17">
        <f t="shared" si="10"/>
        <v>0.2818401440439578</v>
      </c>
      <c r="S70" s="17">
        <f t="shared" si="11"/>
        <v>2.3409673166492673</v>
      </c>
      <c r="T70" s="17">
        <f t="shared" si="12"/>
        <v>8.4411935977039221</v>
      </c>
      <c r="U70">
        <v>36</v>
      </c>
      <c r="V70">
        <v>12</v>
      </c>
      <c r="W70">
        <v>11</v>
      </c>
    </row>
    <row r="71" spans="1:23" x14ac:dyDescent="0.35">
      <c r="A71" t="s">
        <v>494</v>
      </c>
      <c r="B71">
        <v>24</v>
      </c>
      <c r="C71" t="s">
        <v>165</v>
      </c>
      <c r="D71">
        <v>3</v>
      </c>
      <c r="E71" s="21">
        <f t="shared" si="13"/>
        <v>1.0004498987955368</v>
      </c>
      <c r="F71">
        <v>2</v>
      </c>
      <c r="G71">
        <v>2</v>
      </c>
      <c r="H71">
        <v>1</v>
      </c>
      <c r="I71">
        <v>2</v>
      </c>
      <c r="J71">
        <v>1</v>
      </c>
      <c r="K71">
        <v>0</v>
      </c>
      <c r="L71">
        <v>6</v>
      </c>
      <c r="M71">
        <v>0</v>
      </c>
      <c r="N71">
        <v>0</v>
      </c>
      <c r="O71" s="20">
        <f t="shared" si="14"/>
        <v>1.6666666666666667</v>
      </c>
      <c r="P71" s="20">
        <f t="shared" si="15"/>
        <v>1</v>
      </c>
      <c r="Q71" s="20">
        <f t="shared" si="16"/>
        <v>2</v>
      </c>
      <c r="R71" s="17">
        <f t="shared" si="10"/>
        <v>0.14874896491208889</v>
      </c>
      <c r="S71" s="17">
        <f t="shared" si="11"/>
        <v>0.58524182916231682</v>
      </c>
      <c r="T71" s="17">
        <f t="shared" si="12"/>
        <v>0.76738123615490195</v>
      </c>
      <c r="U71">
        <v>19</v>
      </c>
      <c r="V71">
        <v>3</v>
      </c>
      <c r="W71">
        <v>1</v>
      </c>
    </row>
    <row r="72" spans="1:23" x14ac:dyDescent="0.35">
      <c r="A72" t="s">
        <v>494</v>
      </c>
      <c r="B72">
        <v>24</v>
      </c>
      <c r="C72" t="s">
        <v>167</v>
      </c>
      <c r="D72">
        <v>3</v>
      </c>
      <c r="E72" s="21">
        <f t="shared" si="13"/>
        <v>1.0004498987955368</v>
      </c>
      <c r="F72">
        <v>3.5</v>
      </c>
      <c r="G72">
        <v>2</v>
      </c>
      <c r="H72">
        <v>4.2</v>
      </c>
      <c r="I72">
        <v>0.6</v>
      </c>
      <c r="J72">
        <v>2</v>
      </c>
      <c r="K72">
        <v>2</v>
      </c>
      <c r="L72">
        <v>1</v>
      </c>
      <c r="M72">
        <v>2</v>
      </c>
      <c r="N72">
        <v>2</v>
      </c>
      <c r="O72" s="20">
        <f t="shared" si="14"/>
        <v>3.2333333333333329</v>
      </c>
      <c r="P72" s="20">
        <f t="shared" si="15"/>
        <v>1.5333333333333332</v>
      </c>
      <c r="Q72" s="20">
        <f t="shared" si="16"/>
        <v>1.6666666666666667</v>
      </c>
      <c r="R72" s="17">
        <f t="shared" si="10"/>
        <v>3.9144464450549699E-2</v>
      </c>
      <c r="S72" s="17">
        <f t="shared" si="11"/>
        <v>1.1704836583246336</v>
      </c>
      <c r="T72" s="17">
        <f t="shared" si="12"/>
        <v>0.76738123615490195</v>
      </c>
      <c r="U72">
        <v>5</v>
      </c>
      <c r="V72">
        <v>6</v>
      </c>
      <c r="W72">
        <v>1</v>
      </c>
    </row>
    <row r="73" spans="1:23" x14ac:dyDescent="0.35">
      <c r="A73" t="s">
        <v>494</v>
      </c>
      <c r="B73">
        <v>24</v>
      </c>
      <c r="C73" t="s">
        <v>168</v>
      </c>
      <c r="D73">
        <v>3</v>
      </c>
      <c r="E73" s="21">
        <f t="shared" si="13"/>
        <v>1.0004498987955368</v>
      </c>
      <c r="F73">
        <v>1</v>
      </c>
      <c r="G73">
        <v>3</v>
      </c>
      <c r="H73">
        <v>1</v>
      </c>
      <c r="I73">
        <v>0</v>
      </c>
      <c r="J73">
        <v>2</v>
      </c>
      <c r="K73">
        <v>1</v>
      </c>
      <c r="L73">
        <v>3</v>
      </c>
      <c r="M73">
        <v>4</v>
      </c>
      <c r="N73">
        <v>0</v>
      </c>
      <c r="O73" s="20">
        <f t="shared" si="14"/>
        <v>1.6666666666666667</v>
      </c>
      <c r="P73" s="20">
        <f t="shared" si="15"/>
        <v>1</v>
      </c>
      <c r="Q73" s="20">
        <f t="shared" si="16"/>
        <v>2.3333333333333335</v>
      </c>
      <c r="R73" s="17">
        <f t="shared" si="10"/>
        <v>0.35230018005494723</v>
      </c>
      <c r="S73" s="17">
        <f t="shared" si="11"/>
        <v>0.78032243888308894</v>
      </c>
      <c r="T73" s="17">
        <f t="shared" si="12"/>
        <v>0.76738123615490195</v>
      </c>
      <c r="U73">
        <v>45</v>
      </c>
      <c r="V73">
        <v>4</v>
      </c>
      <c r="W73">
        <v>1</v>
      </c>
    </row>
    <row r="74" spans="1:23" x14ac:dyDescent="0.35">
      <c r="A74" t="s">
        <v>494</v>
      </c>
      <c r="B74">
        <v>25</v>
      </c>
      <c r="C74" t="s">
        <v>166</v>
      </c>
      <c r="D74">
        <v>12</v>
      </c>
      <c r="E74" s="21">
        <f t="shared" si="13"/>
        <v>1.0071742649611337</v>
      </c>
      <c r="F74">
        <v>1</v>
      </c>
      <c r="G74">
        <v>1</v>
      </c>
      <c r="H74">
        <v>2</v>
      </c>
      <c r="I74">
        <v>2</v>
      </c>
      <c r="J74">
        <v>4</v>
      </c>
      <c r="K74">
        <v>3</v>
      </c>
      <c r="L74">
        <v>3</v>
      </c>
      <c r="M74">
        <v>4</v>
      </c>
      <c r="N74">
        <v>5</v>
      </c>
      <c r="O74" s="20">
        <f t="shared" si="14"/>
        <v>1.3333333333333333</v>
      </c>
      <c r="P74" s="20">
        <f t="shared" si="15"/>
        <v>3</v>
      </c>
      <c r="Q74" s="20">
        <f t="shared" si="16"/>
        <v>4</v>
      </c>
      <c r="R74" s="17">
        <f t="shared" si="10"/>
        <v>0.33890508301975286</v>
      </c>
      <c r="S74" s="17">
        <f t="shared" si="11"/>
        <v>0.58917543979034437</v>
      </c>
      <c r="T74" s="17">
        <f t="shared" si="12"/>
        <v>6.1803125445843872</v>
      </c>
      <c r="U74">
        <v>43</v>
      </c>
      <c r="V74">
        <v>3</v>
      </c>
      <c r="W74">
        <v>8</v>
      </c>
    </row>
    <row r="75" spans="1:23" x14ac:dyDescent="0.35">
      <c r="A75" t="s">
        <v>494</v>
      </c>
      <c r="B75">
        <v>25</v>
      </c>
      <c r="C75" t="s">
        <v>165</v>
      </c>
      <c r="D75">
        <v>12</v>
      </c>
      <c r="E75" s="21">
        <f t="shared" si="13"/>
        <v>1.0071742649611337</v>
      </c>
      <c r="F75">
        <v>2</v>
      </c>
      <c r="G75">
        <v>3</v>
      </c>
      <c r="H75">
        <v>3</v>
      </c>
      <c r="I75">
        <v>1</v>
      </c>
      <c r="J75">
        <v>0</v>
      </c>
      <c r="K75">
        <v>1</v>
      </c>
      <c r="L75">
        <v>0</v>
      </c>
      <c r="M75">
        <v>0</v>
      </c>
      <c r="N75">
        <v>4</v>
      </c>
      <c r="O75" s="20">
        <f t="shared" si="14"/>
        <v>2.6666666666666665</v>
      </c>
      <c r="P75" s="20">
        <f t="shared" si="15"/>
        <v>0.66666666666666663</v>
      </c>
      <c r="Q75" s="20">
        <f t="shared" si="16"/>
        <v>1.3333333333333333</v>
      </c>
      <c r="R75" s="17">
        <f t="shared" si="10"/>
        <v>8.6696649144587953E-2</v>
      </c>
      <c r="S75" s="17">
        <f t="shared" si="11"/>
        <v>0.19639181326344807</v>
      </c>
      <c r="T75" s="17">
        <f t="shared" si="12"/>
        <v>0</v>
      </c>
      <c r="U75">
        <v>11</v>
      </c>
      <c r="V75">
        <v>1</v>
      </c>
      <c r="W75">
        <v>0</v>
      </c>
    </row>
    <row r="76" spans="1:23" x14ac:dyDescent="0.35">
      <c r="A76" t="s">
        <v>494</v>
      </c>
      <c r="B76">
        <v>25</v>
      </c>
      <c r="C76" t="s">
        <v>167</v>
      </c>
      <c r="D76">
        <v>12</v>
      </c>
      <c r="E76" s="21">
        <f t="shared" si="13"/>
        <v>1.0071742649611337</v>
      </c>
      <c r="F76">
        <v>4</v>
      </c>
      <c r="G76">
        <v>10</v>
      </c>
      <c r="H76">
        <v>10</v>
      </c>
      <c r="I76">
        <v>2</v>
      </c>
      <c r="J76">
        <v>0</v>
      </c>
      <c r="K76">
        <v>4</v>
      </c>
      <c r="L76">
        <v>0</v>
      </c>
      <c r="M76">
        <v>0</v>
      </c>
      <c r="N76">
        <v>12</v>
      </c>
      <c r="O76" s="20">
        <f t="shared" si="14"/>
        <v>8</v>
      </c>
      <c r="P76" s="20">
        <f t="shared" si="15"/>
        <v>2</v>
      </c>
      <c r="Q76" s="20">
        <f t="shared" si="16"/>
        <v>4</v>
      </c>
      <c r="R76" s="17">
        <f t="shared" si="10"/>
        <v>9.4578162703186849E-2</v>
      </c>
      <c r="S76" s="17">
        <f t="shared" si="11"/>
        <v>0.78556725305379227</v>
      </c>
      <c r="T76" s="17">
        <f t="shared" si="12"/>
        <v>2.317617204219145</v>
      </c>
      <c r="U76">
        <v>12</v>
      </c>
      <c r="V76">
        <v>4</v>
      </c>
      <c r="W76">
        <v>3</v>
      </c>
    </row>
    <row r="77" spans="1:23" x14ac:dyDescent="0.35">
      <c r="A77" t="s">
        <v>494</v>
      </c>
      <c r="B77">
        <v>25</v>
      </c>
      <c r="C77" t="s">
        <v>168</v>
      </c>
      <c r="D77">
        <v>12</v>
      </c>
      <c r="E77" s="21">
        <f t="shared" si="13"/>
        <v>1.0071742649611337</v>
      </c>
      <c r="F77">
        <v>2</v>
      </c>
      <c r="G77">
        <v>4</v>
      </c>
      <c r="H77">
        <v>2</v>
      </c>
      <c r="I77">
        <v>0.8</v>
      </c>
      <c r="J77">
        <v>0.1</v>
      </c>
      <c r="K77">
        <v>2</v>
      </c>
      <c r="L77">
        <v>1.5</v>
      </c>
      <c r="M77">
        <v>6</v>
      </c>
      <c r="N77">
        <v>2</v>
      </c>
      <c r="O77" s="20">
        <f t="shared" si="14"/>
        <v>2.6666666666666665</v>
      </c>
      <c r="P77" s="20">
        <f t="shared" si="15"/>
        <v>0.96666666666666667</v>
      </c>
      <c r="Q77" s="20">
        <f t="shared" si="16"/>
        <v>3.1666666666666665</v>
      </c>
      <c r="R77" s="17">
        <f t="shared" si="10"/>
        <v>5.5170594910192321E-2</v>
      </c>
      <c r="S77" s="17">
        <f t="shared" si="11"/>
        <v>0.39278362652689613</v>
      </c>
      <c r="T77" s="17">
        <f t="shared" si="12"/>
        <v>2.317617204219145</v>
      </c>
      <c r="U77">
        <v>7</v>
      </c>
      <c r="V77">
        <v>2</v>
      </c>
      <c r="W77">
        <v>3</v>
      </c>
    </row>
    <row r="78" spans="1:23" x14ac:dyDescent="0.35">
      <c r="A78" t="s">
        <v>494</v>
      </c>
      <c r="B78">
        <v>30</v>
      </c>
      <c r="C78" t="s">
        <v>166</v>
      </c>
      <c r="D78">
        <v>24</v>
      </c>
      <c r="E78" s="21">
        <f t="shared" si="13"/>
        <v>1.0283968105745953</v>
      </c>
      <c r="F78">
        <v>2</v>
      </c>
      <c r="G78">
        <v>2</v>
      </c>
      <c r="H78">
        <v>1</v>
      </c>
      <c r="I78">
        <v>1</v>
      </c>
      <c r="J78">
        <v>0</v>
      </c>
      <c r="K78">
        <v>0</v>
      </c>
      <c r="L78">
        <v>16</v>
      </c>
      <c r="M78">
        <v>9</v>
      </c>
      <c r="N78">
        <v>4</v>
      </c>
      <c r="O78" s="20">
        <f t="shared" si="14"/>
        <v>1.6666666666666667</v>
      </c>
      <c r="P78" s="20">
        <f t="shared" si="15"/>
        <v>0.33333333333333331</v>
      </c>
      <c r="Q78" s="20">
        <f t="shared" si="16"/>
        <v>9.6666666666666661</v>
      </c>
      <c r="R78" s="17">
        <f t="shared" si="10"/>
        <v>0.24947522423119695</v>
      </c>
      <c r="S78" s="17">
        <f t="shared" si="11"/>
        <v>0.20053005860995202</v>
      </c>
      <c r="T78" s="17">
        <f t="shared" si="12"/>
        <v>1.5776350554017611</v>
      </c>
      <c r="U78">
        <v>31</v>
      </c>
      <c r="V78">
        <v>1</v>
      </c>
      <c r="W78">
        <v>2</v>
      </c>
    </row>
    <row r="79" spans="1:23" x14ac:dyDescent="0.35">
      <c r="A79" t="s">
        <v>494</v>
      </c>
      <c r="B79">
        <v>30</v>
      </c>
      <c r="C79" t="s">
        <v>165</v>
      </c>
      <c r="D79">
        <v>24</v>
      </c>
      <c r="E79" s="21">
        <f t="shared" si="13"/>
        <v>1.0283968105745953</v>
      </c>
      <c r="F79">
        <v>4</v>
      </c>
      <c r="G79">
        <v>3</v>
      </c>
      <c r="H79">
        <v>2</v>
      </c>
      <c r="I79">
        <v>5</v>
      </c>
      <c r="J79">
        <v>4</v>
      </c>
      <c r="K79">
        <v>3</v>
      </c>
      <c r="L79">
        <v>57</v>
      </c>
      <c r="M79">
        <v>33</v>
      </c>
      <c r="N79">
        <v>12</v>
      </c>
      <c r="O79" s="20">
        <f t="shared" si="14"/>
        <v>3</v>
      </c>
      <c r="P79" s="20">
        <f t="shared" si="15"/>
        <v>4</v>
      </c>
      <c r="Q79" s="20">
        <f t="shared" si="16"/>
        <v>34</v>
      </c>
      <c r="R79" s="17">
        <f t="shared" si="10"/>
        <v>0.41847456967813668</v>
      </c>
      <c r="S79" s="17">
        <f t="shared" si="11"/>
        <v>0.80212023443980807</v>
      </c>
      <c r="T79" s="17">
        <f t="shared" si="12"/>
        <v>0.78881752770088054</v>
      </c>
      <c r="U79">
        <v>52</v>
      </c>
      <c r="V79">
        <v>4</v>
      </c>
      <c r="W79">
        <v>1</v>
      </c>
    </row>
    <row r="80" spans="1:23" x14ac:dyDescent="0.35">
      <c r="A80" t="s">
        <v>494</v>
      </c>
      <c r="B80">
        <v>30</v>
      </c>
      <c r="C80" t="s">
        <v>167</v>
      </c>
      <c r="D80">
        <v>24</v>
      </c>
      <c r="E80" s="21">
        <f t="shared" si="13"/>
        <v>1.0283968105745953</v>
      </c>
      <c r="F80">
        <v>4</v>
      </c>
      <c r="G80">
        <v>4</v>
      </c>
      <c r="H80">
        <v>0.1</v>
      </c>
      <c r="I80">
        <v>0.8</v>
      </c>
      <c r="J80">
        <v>1</v>
      </c>
      <c r="K80">
        <v>1</v>
      </c>
      <c r="L80">
        <v>1</v>
      </c>
      <c r="M80">
        <v>1</v>
      </c>
      <c r="N80">
        <v>2</v>
      </c>
      <c r="O80" s="20">
        <f t="shared" si="14"/>
        <v>2.6999999999999997</v>
      </c>
      <c r="P80" s="20">
        <f t="shared" si="15"/>
        <v>0.93333333333333324</v>
      </c>
      <c r="Q80" s="20">
        <f t="shared" si="16"/>
        <v>1.3333333333333333</v>
      </c>
      <c r="R80" s="17">
        <f t="shared" si="10"/>
        <v>2.4142763635277124E-2</v>
      </c>
      <c r="S80" s="17">
        <f t="shared" si="11"/>
        <v>0.60159017582985619</v>
      </c>
      <c r="T80" s="17">
        <f t="shared" si="12"/>
        <v>3.1552701108035222</v>
      </c>
      <c r="U80">
        <v>3</v>
      </c>
      <c r="V80">
        <v>3</v>
      </c>
      <c r="W80">
        <v>4</v>
      </c>
    </row>
    <row r="81" spans="1:24" x14ac:dyDescent="0.35">
      <c r="A81" t="s">
        <v>494</v>
      </c>
      <c r="B81">
        <v>30</v>
      </c>
      <c r="C81" t="s">
        <v>168</v>
      </c>
      <c r="D81">
        <v>24</v>
      </c>
      <c r="E81" s="21">
        <f t="shared" si="13"/>
        <v>1.0283968105745953</v>
      </c>
      <c r="F81">
        <v>2</v>
      </c>
      <c r="G81">
        <v>2</v>
      </c>
      <c r="H81">
        <v>3</v>
      </c>
      <c r="I81">
        <v>0</v>
      </c>
      <c r="J81">
        <v>0</v>
      </c>
      <c r="K81">
        <v>0.25</v>
      </c>
      <c r="L81">
        <v>2</v>
      </c>
      <c r="M81">
        <v>28</v>
      </c>
      <c r="N81">
        <v>10</v>
      </c>
      <c r="O81" s="20">
        <f t="shared" si="14"/>
        <v>2.3333333333333335</v>
      </c>
      <c r="P81" s="20">
        <f t="shared" si="15"/>
        <v>8.3333333333333329E-2</v>
      </c>
      <c r="Q81" s="20">
        <f t="shared" si="16"/>
        <v>13.333333333333334</v>
      </c>
      <c r="R81" s="17">
        <f t="shared" si="10"/>
        <v>0.48285527270554246</v>
      </c>
      <c r="S81" s="17">
        <f t="shared" si="11"/>
        <v>1.6042404688796161</v>
      </c>
      <c r="T81" s="17">
        <f t="shared" si="12"/>
        <v>3.1552701108035222</v>
      </c>
      <c r="U81">
        <v>60</v>
      </c>
      <c r="V81">
        <v>8</v>
      </c>
      <c r="W81">
        <v>4</v>
      </c>
    </row>
    <row r="82" spans="1:24" x14ac:dyDescent="0.35">
      <c r="A82" t="s">
        <v>494</v>
      </c>
      <c r="B82">
        <v>32</v>
      </c>
      <c r="C82" t="s">
        <v>166</v>
      </c>
      <c r="D82">
        <v>40</v>
      </c>
      <c r="E82" s="21">
        <f t="shared" si="13"/>
        <v>1.077032961426901</v>
      </c>
      <c r="F82">
        <v>0</v>
      </c>
      <c r="G82">
        <v>0</v>
      </c>
      <c r="H82">
        <v>2</v>
      </c>
      <c r="I82">
        <v>0</v>
      </c>
      <c r="J82">
        <v>0</v>
      </c>
      <c r="K82">
        <v>0.25</v>
      </c>
      <c r="L82">
        <v>0</v>
      </c>
      <c r="M82">
        <v>0</v>
      </c>
      <c r="N82">
        <v>6</v>
      </c>
      <c r="O82" s="20">
        <f t="shared" si="14"/>
        <v>0.66666666666666663</v>
      </c>
      <c r="P82" s="20">
        <f t="shared" si="15"/>
        <v>8.3333333333333329E-2</v>
      </c>
      <c r="Q82" s="20">
        <f t="shared" si="16"/>
        <v>2</v>
      </c>
      <c r="R82" s="17">
        <f t="shared" si="10"/>
        <v>0.66582652528443831</v>
      </c>
      <c r="S82" s="17">
        <f t="shared" si="11"/>
        <v>1.4700963330621339</v>
      </c>
      <c r="T82" s="17">
        <f t="shared" si="12"/>
        <v>2.4783696404419207</v>
      </c>
      <c r="U82">
        <v>79</v>
      </c>
      <c r="V82">
        <v>7</v>
      </c>
      <c r="W82">
        <v>3</v>
      </c>
    </row>
    <row r="83" spans="1:24" x14ac:dyDescent="0.35">
      <c r="A83" t="s">
        <v>494</v>
      </c>
      <c r="B83">
        <v>32</v>
      </c>
      <c r="C83" t="s">
        <v>165</v>
      </c>
      <c r="D83">
        <v>40</v>
      </c>
      <c r="E83" s="21">
        <f t="shared" si="13"/>
        <v>1.077032961426901</v>
      </c>
      <c r="F83">
        <v>4</v>
      </c>
      <c r="G83">
        <v>8</v>
      </c>
      <c r="H83">
        <v>2</v>
      </c>
      <c r="I83">
        <v>4</v>
      </c>
      <c r="J83">
        <v>4</v>
      </c>
      <c r="K83">
        <v>2</v>
      </c>
      <c r="L83">
        <v>1</v>
      </c>
      <c r="M83">
        <v>2</v>
      </c>
      <c r="N83">
        <v>4</v>
      </c>
      <c r="O83" s="20">
        <f t="shared" si="14"/>
        <v>4.666666666666667</v>
      </c>
      <c r="P83" s="20">
        <f t="shared" si="15"/>
        <v>3.3333333333333335</v>
      </c>
      <c r="Q83" s="20">
        <f t="shared" si="16"/>
        <v>2.3333333333333335</v>
      </c>
      <c r="R83" s="17">
        <f t="shared" si="10"/>
        <v>0.10113820637231977</v>
      </c>
      <c r="S83" s="17">
        <f t="shared" si="11"/>
        <v>2.7301789042582483</v>
      </c>
      <c r="T83" s="17">
        <f t="shared" si="12"/>
        <v>3.3044928539225609</v>
      </c>
      <c r="U83">
        <v>12</v>
      </c>
      <c r="V83">
        <v>13</v>
      </c>
      <c r="W83">
        <v>4</v>
      </c>
    </row>
    <row r="84" spans="1:24" x14ac:dyDescent="0.35">
      <c r="A84" t="s">
        <v>494</v>
      </c>
      <c r="B84">
        <v>32</v>
      </c>
      <c r="C84" t="s">
        <v>167</v>
      </c>
      <c r="D84">
        <v>40</v>
      </c>
      <c r="E84" s="21">
        <f t="shared" si="13"/>
        <v>1.077032961426901</v>
      </c>
      <c r="F84">
        <v>1</v>
      </c>
      <c r="G84">
        <v>3</v>
      </c>
      <c r="H84">
        <v>1</v>
      </c>
      <c r="I84">
        <v>2</v>
      </c>
      <c r="J84">
        <v>4</v>
      </c>
      <c r="K84">
        <v>4</v>
      </c>
      <c r="L84">
        <v>1</v>
      </c>
      <c r="M84">
        <v>150</v>
      </c>
      <c r="N84">
        <v>4</v>
      </c>
      <c r="O84" s="20">
        <f t="shared" si="14"/>
        <v>1.6666666666666667</v>
      </c>
      <c r="P84" s="20">
        <f t="shared" si="15"/>
        <v>3.3333333333333335</v>
      </c>
      <c r="Q84" s="20">
        <f t="shared" si="16"/>
        <v>51.666666666666664</v>
      </c>
      <c r="R84" s="17">
        <f t="shared" si="10"/>
        <v>5.8997287050519848E-2</v>
      </c>
      <c r="S84" s="17">
        <f t="shared" si="11"/>
        <v>0.84005504746407644</v>
      </c>
      <c r="T84" s="17">
        <f t="shared" si="12"/>
        <v>0</v>
      </c>
      <c r="U84">
        <v>7</v>
      </c>
      <c r="V84">
        <v>4</v>
      </c>
      <c r="W84">
        <v>0</v>
      </c>
    </row>
    <row r="85" spans="1:24" x14ac:dyDescent="0.35">
      <c r="A85" t="s">
        <v>494</v>
      </c>
      <c r="B85">
        <v>32</v>
      </c>
      <c r="C85" t="s">
        <v>168</v>
      </c>
      <c r="D85">
        <v>40</v>
      </c>
      <c r="E85" s="21">
        <f t="shared" si="13"/>
        <v>1.077032961426901</v>
      </c>
      <c r="F85">
        <v>0</v>
      </c>
      <c r="G85">
        <v>2</v>
      </c>
      <c r="H85">
        <v>1</v>
      </c>
      <c r="I85">
        <v>0</v>
      </c>
      <c r="J85">
        <v>5</v>
      </c>
      <c r="K85">
        <v>2</v>
      </c>
      <c r="L85">
        <v>2</v>
      </c>
      <c r="M85">
        <v>6</v>
      </c>
      <c r="N85">
        <v>5</v>
      </c>
      <c r="O85" s="20">
        <f t="shared" si="14"/>
        <v>1</v>
      </c>
      <c r="P85" s="20">
        <f t="shared" si="15"/>
        <v>2.3333333333333335</v>
      </c>
      <c r="Q85" s="20">
        <f t="shared" si="16"/>
        <v>4.333333333333333</v>
      </c>
      <c r="R85" s="17">
        <f t="shared" si="10"/>
        <v>0.87653112189343763</v>
      </c>
      <c r="S85" s="17">
        <f t="shared" si="11"/>
        <v>2.7301789042582483</v>
      </c>
      <c r="T85" s="17">
        <f t="shared" si="12"/>
        <v>0.82612321348064022</v>
      </c>
      <c r="U85">
        <v>104</v>
      </c>
      <c r="V85">
        <v>13</v>
      </c>
      <c r="W85">
        <v>1</v>
      </c>
    </row>
    <row r="86" spans="1:24" x14ac:dyDescent="0.35">
      <c r="A86" t="s">
        <v>494</v>
      </c>
      <c r="B86">
        <v>47</v>
      </c>
      <c r="C86" t="s">
        <v>166</v>
      </c>
      <c r="D86">
        <v>18</v>
      </c>
      <c r="E86" s="21">
        <f t="shared" si="13"/>
        <v>1.016070863670443</v>
      </c>
      <c r="F86">
        <v>3</v>
      </c>
      <c r="G86">
        <v>0</v>
      </c>
      <c r="H86">
        <v>0</v>
      </c>
      <c r="I86">
        <v>0</v>
      </c>
      <c r="J86">
        <v>0</v>
      </c>
      <c r="K86">
        <v>0</v>
      </c>
      <c r="L86">
        <v>5</v>
      </c>
      <c r="M86">
        <v>7</v>
      </c>
      <c r="N86">
        <v>0</v>
      </c>
      <c r="O86" s="20">
        <f t="shared" si="14"/>
        <v>1</v>
      </c>
      <c r="P86" s="20">
        <f t="shared" si="15"/>
        <v>0</v>
      </c>
      <c r="Q86" s="20">
        <f t="shared" si="16"/>
        <v>4</v>
      </c>
      <c r="R86" s="17">
        <f t="shared" si="10"/>
        <v>3.9755663776937976E-2</v>
      </c>
      <c r="S86" s="17">
        <f t="shared" si="11"/>
        <v>0.59437976007487603</v>
      </c>
      <c r="T86" s="17">
        <f t="shared" si="12"/>
        <v>2.3380892426190982</v>
      </c>
      <c r="U86">
        <v>5</v>
      </c>
      <c r="V86">
        <v>3</v>
      </c>
      <c r="W86">
        <v>3</v>
      </c>
    </row>
    <row r="87" spans="1:24" x14ac:dyDescent="0.35">
      <c r="A87" t="s">
        <v>494</v>
      </c>
      <c r="B87">
        <v>47</v>
      </c>
      <c r="C87" t="s">
        <v>165</v>
      </c>
      <c r="D87">
        <v>18</v>
      </c>
      <c r="E87" s="21">
        <f t="shared" si="13"/>
        <v>1.016070863670443</v>
      </c>
      <c r="F87">
        <v>0</v>
      </c>
      <c r="G87">
        <v>0.25</v>
      </c>
      <c r="H87">
        <v>0</v>
      </c>
      <c r="I87">
        <v>0</v>
      </c>
      <c r="J87">
        <v>0</v>
      </c>
      <c r="K87">
        <v>0</v>
      </c>
      <c r="L87">
        <v>0</v>
      </c>
      <c r="M87">
        <v>0</v>
      </c>
      <c r="N87">
        <v>2</v>
      </c>
      <c r="O87" s="20">
        <f t="shared" si="14"/>
        <v>8.3333333333333329E-2</v>
      </c>
      <c r="P87" s="20">
        <f t="shared" si="15"/>
        <v>0</v>
      </c>
      <c r="Q87" s="20">
        <f t="shared" si="16"/>
        <v>0.66666666666666663</v>
      </c>
      <c r="R87" s="17">
        <f t="shared" si="10"/>
        <v>9.5413593064651137E-2</v>
      </c>
      <c r="S87" s="17">
        <f t="shared" si="11"/>
        <v>0.79250634676650111</v>
      </c>
      <c r="T87" s="17">
        <f t="shared" si="12"/>
        <v>0</v>
      </c>
      <c r="U87">
        <v>12</v>
      </c>
      <c r="V87">
        <v>4</v>
      </c>
      <c r="W87">
        <v>0</v>
      </c>
    </row>
    <row r="88" spans="1:24" x14ac:dyDescent="0.35">
      <c r="A88" t="s">
        <v>494</v>
      </c>
      <c r="B88">
        <v>47</v>
      </c>
      <c r="C88" t="s">
        <v>167</v>
      </c>
      <c r="D88">
        <v>18</v>
      </c>
      <c r="E88" s="21">
        <f t="shared" si="13"/>
        <v>1.016070863670443</v>
      </c>
      <c r="F88">
        <v>0</v>
      </c>
      <c r="G88">
        <v>1</v>
      </c>
      <c r="H88">
        <v>0</v>
      </c>
      <c r="I88">
        <v>0.3</v>
      </c>
      <c r="J88">
        <v>0</v>
      </c>
      <c r="K88">
        <v>0.2</v>
      </c>
      <c r="L88">
        <v>2</v>
      </c>
      <c r="M88">
        <v>1.5</v>
      </c>
      <c r="N88">
        <v>1</v>
      </c>
      <c r="O88" s="20">
        <f t="shared" si="14"/>
        <v>0.33333333333333331</v>
      </c>
      <c r="P88" s="20">
        <f t="shared" si="15"/>
        <v>0.16666666666666666</v>
      </c>
      <c r="Q88" s="20">
        <f t="shared" si="16"/>
        <v>1.5</v>
      </c>
      <c r="R88" s="17">
        <f t="shared" si="10"/>
        <v>0</v>
      </c>
      <c r="S88" s="17">
        <f t="shared" si="11"/>
        <v>0</v>
      </c>
      <c r="T88" s="17">
        <f t="shared" si="12"/>
        <v>0</v>
      </c>
      <c r="U88">
        <v>0</v>
      </c>
      <c r="V88">
        <v>0</v>
      </c>
      <c r="W88">
        <v>0</v>
      </c>
    </row>
    <row r="89" spans="1:24" x14ac:dyDescent="0.35">
      <c r="A89" t="s">
        <v>494</v>
      </c>
      <c r="B89">
        <v>47</v>
      </c>
      <c r="C89" t="s">
        <v>168</v>
      </c>
      <c r="D89">
        <v>18</v>
      </c>
      <c r="E89" s="21">
        <f t="shared" si="13"/>
        <v>1.016070863670443</v>
      </c>
      <c r="F89">
        <v>0</v>
      </c>
      <c r="G89">
        <v>0</v>
      </c>
      <c r="H89">
        <v>0</v>
      </c>
      <c r="I89">
        <v>0</v>
      </c>
      <c r="J89">
        <v>0</v>
      </c>
      <c r="K89">
        <v>0</v>
      </c>
      <c r="L89">
        <v>0</v>
      </c>
      <c r="M89">
        <v>0</v>
      </c>
      <c r="N89">
        <v>0</v>
      </c>
      <c r="O89" s="20">
        <f t="shared" si="14"/>
        <v>0</v>
      </c>
      <c r="P89" s="20">
        <f t="shared" si="15"/>
        <v>0</v>
      </c>
      <c r="Q89" s="20">
        <f t="shared" si="16"/>
        <v>0</v>
      </c>
      <c r="R89" s="17">
        <f t="shared" si="10"/>
        <v>6.3609062043100753E-2</v>
      </c>
      <c r="S89" s="17">
        <f t="shared" si="11"/>
        <v>0.19812658669162528</v>
      </c>
      <c r="T89" s="17">
        <f t="shared" si="12"/>
        <v>0</v>
      </c>
      <c r="U89">
        <v>8</v>
      </c>
      <c r="V89">
        <v>1</v>
      </c>
      <c r="W89">
        <v>0</v>
      </c>
    </row>
    <row r="90" spans="1:24" x14ac:dyDescent="0.35">
      <c r="A90" t="s">
        <v>494</v>
      </c>
      <c r="B90">
        <v>48</v>
      </c>
      <c r="C90" t="s">
        <v>166</v>
      </c>
      <c r="D90">
        <v>8</v>
      </c>
      <c r="E90" s="21">
        <f t="shared" si="13"/>
        <v>1.0031948963187562</v>
      </c>
      <c r="F90">
        <v>3</v>
      </c>
      <c r="G90">
        <v>2</v>
      </c>
      <c r="H90">
        <v>0</v>
      </c>
      <c r="I90">
        <v>0</v>
      </c>
      <c r="J90">
        <v>0</v>
      </c>
      <c r="K90">
        <v>0</v>
      </c>
      <c r="L90">
        <v>25</v>
      </c>
      <c r="M90">
        <v>0</v>
      </c>
      <c r="N90">
        <v>12</v>
      </c>
      <c r="O90" s="20">
        <f t="shared" si="14"/>
        <v>1.6666666666666667</v>
      </c>
      <c r="P90" s="20">
        <f t="shared" si="15"/>
        <v>0</v>
      </c>
      <c r="Q90" s="20">
        <f t="shared" si="16"/>
        <v>12.333333333333334</v>
      </c>
      <c r="R90" s="17">
        <f t="shared" si="10"/>
        <v>9.4204482211132909E-2</v>
      </c>
      <c r="S90" s="17">
        <f t="shared" si="11"/>
        <v>0.78246345880285251</v>
      </c>
      <c r="T90" s="17">
        <f t="shared" si="12"/>
        <v>5.3864072393603717</v>
      </c>
      <c r="U90">
        <v>12</v>
      </c>
      <c r="V90">
        <v>4</v>
      </c>
      <c r="W90">
        <v>7</v>
      </c>
    </row>
    <row r="91" spans="1:24" x14ac:dyDescent="0.35">
      <c r="A91" t="s">
        <v>494</v>
      </c>
      <c r="B91">
        <v>48</v>
      </c>
      <c r="C91" t="s">
        <v>165</v>
      </c>
      <c r="D91">
        <v>8</v>
      </c>
      <c r="E91" s="21">
        <f t="shared" si="13"/>
        <v>1.0031948963187562</v>
      </c>
      <c r="F91">
        <v>3</v>
      </c>
      <c r="G91">
        <v>4</v>
      </c>
      <c r="H91">
        <v>2</v>
      </c>
      <c r="I91">
        <v>0</v>
      </c>
      <c r="J91">
        <v>1</v>
      </c>
      <c r="K91">
        <v>1</v>
      </c>
      <c r="L91">
        <v>4</v>
      </c>
      <c r="M91">
        <v>10</v>
      </c>
      <c r="N91">
        <v>4</v>
      </c>
      <c r="O91" s="20">
        <f t="shared" si="14"/>
        <v>3</v>
      </c>
      <c r="P91" s="20">
        <f t="shared" si="15"/>
        <v>0.66666666666666663</v>
      </c>
      <c r="Q91" s="20">
        <f t="shared" si="16"/>
        <v>6</v>
      </c>
      <c r="R91" s="17">
        <f t="shared" si="10"/>
        <v>4.7102241105566454E-2</v>
      </c>
      <c r="S91" s="17">
        <f t="shared" si="11"/>
        <v>0.97807932350356575</v>
      </c>
      <c r="T91" s="17">
        <f t="shared" si="12"/>
        <v>5.3864072393603717</v>
      </c>
      <c r="U91">
        <v>6</v>
      </c>
      <c r="V91">
        <v>5</v>
      </c>
      <c r="W91">
        <v>7</v>
      </c>
      <c r="X91" t="s">
        <v>411</v>
      </c>
    </row>
    <row r="92" spans="1:24" x14ac:dyDescent="0.35">
      <c r="A92" t="s">
        <v>494</v>
      </c>
      <c r="B92">
        <v>48</v>
      </c>
      <c r="C92" t="s">
        <v>167</v>
      </c>
      <c r="D92">
        <v>8</v>
      </c>
      <c r="E92" s="21">
        <f t="shared" si="13"/>
        <v>1.0031948963187562</v>
      </c>
      <c r="F92">
        <v>0</v>
      </c>
      <c r="G92">
        <v>1</v>
      </c>
      <c r="H92">
        <v>0</v>
      </c>
      <c r="I92">
        <v>0</v>
      </c>
      <c r="J92">
        <v>0.3</v>
      </c>
      <c r="K92">
        <v>0.5</v>
      </c>
      <c r="L92">
        <v>1</v>
      </c>
      <c r="M92">
        <v>1</v>
      </c>
      <c r="N92">
        <v>1</v>
      </c>
      <c r="O92" s="20">
        <f t="shared" si="14"/>
        <v>0.33333333333333331</v>
      </c>
      <c r="P92" s="20">
        <f t="shared" si="15"/>
        <v>0.26666666666666666</v>
      </c>
      <c r="Q92" s="20">
        <f t="shared" si="16"/>
        <v>1</v>
      </c>
      <c r="R92" s="17">
        <f t="shared" si="10"/>
        <v>1.5700747035188818E-2</v>
      </c>
      <c r="S92" s="17">
        <f t="shared" si="11"/>
        <v>0.58684759410213949</v>
      </c>
      <c r="T92" s="17">
        <f t="shared" si="12"/>
        <v>1.5389734969601063</v>
      </c>
      <c r="U92">
        <v>2</v>
      </c>
      <c r="V92">
        <v>3</v>
      </c>
      <c r="W92">
        <v>2</v>
      </c>
    </row>
    <row r="93" spans="1:24" x14ac:dyDescent="0.35">
      <c r="A93" t="s">
        <v>494</v>
      </c>
      <c r="B93">
        <v>48</v>
      </c>
      <c r="C93" t="s">
        <v>168</v>
      </c>
      <c r="D93">
        <v>8</v>
      </c>
      <c r="E93" s="21">
        <f t="shared" si="13"/>
        <v>1.0031948963187562</v>
      </c>
      <c r="F93">
        <v>1</v>
      </c>
      <c r="G93">
        <v>2</v>
      </c>
      <c r="H93">
        <v>1</v>
      </c>
      <c r="I93">
        <v>0</v>
      </c>
      <c r="J93">
        <v>0</v>
      </c>
      <c r="K93">
        <v>0</v>
      </c>
      <c r="L93">
        <v>7</v>
      </c>
      <c r="M93">
        <v>4</v>
      </c>
      <c r="N93">
        <v>0</v>
      </c>
      <c r="O93" s="20">
        <f t="shared" si="14"/>
        <v>1.3333333333333333</v>
      </c>
      <c r="P93" s="20">
        <f t="shared" si="15"/>
        <v>0</v>
      </c>
      <c r="Q93" s="20">
        <f t="shared" si="16"/>
        <v>3.6666666666666665</v>
      </c>
      <c r="R93" s="17">
        <f t="shared" si="10"/>
        <v>0.34541643477415407</v>
      </c>
      <c r="S93" s="17">
        <f t="shared" si="11"/>
        <v>0.19561586470071313</v>
      </c>
      <c r="T93" s="17">
        <f t="shared" si="12"/>
        <v>0.76948674848005316</v>
      </c>
      <c r="U93">
        <v>44</v>
      </c>
      <c r="V93">
        <v>1</v>
      </c>
      <c r="W93">
        <v>1</v>
      </c>
    </row>
    <row r="94" spans="1:24" x14ac:dyDescent="0.35">
      <c r="A94" t="s">
        <v>494</v>
      </c>
      <c r="B94">
        <v>49</v>
      </c>
      <c r="C94" t="s">
        <v>166</v>
      </c>
      <c r="D94">
        <v>11</v>
      </c>
      <c r="E94" s="21">
        <f t="shared" si="13"/>
        <v>1.0060318086422517</v>
      </c>
      <c r="F94">
        <v>1</v>
      </c>
      <c r="G94">
        <v>1</v>
      </c>
      <c r="H94">
        <v>1</v>
      </c>
      <c r="I94">
        <v>0</v>
      </c>
      <c r="J94">
        <v>0</v>
      </c>
      <c r="K94">
        <v>0</v>
      </c>
      <c r="L94">
        <v>9</v>
      </c>
      <c r="M94">
        <v>8</v>
      </c>
      <c r="N94">
        <v>5</v>
      </c>
      <c r="O94" s="20">
        <f t="shared" si="14"/>
        <v>1</v>
      </c>
      <c r="P94" s="20">
        <f t="shared" si="15"/>
        <v>0</v>
      </c>
      <c r="Q94" s="20">
        <f t="shared" si="16"/>
        <v>7.333333333333333</v>
      </c>
      <c r="R94" s="17">
        <f t="shared" si="10"/>
        <v>0.55895271229514387</v>
      </c>
      <c r="S94" s="17">
        <f t="shared" si="11"/>
        <v>0.78467616965007492</v>
      </c>
      <c r="T94" s="17">
        <f t="shared" si="12"/>
        <v>3.8583138138975386</v>
      </c>
      <c r="U94">
        <v>71</v>
      </c>
      <c r="V94">
        <v>4</v>
      </c>
      <c r="W94">
        <v>5</v>
      </c>
    </row>
    <row r="95" spans="1:24" x14ac:dyDescent="0.35">
      <c r="A95" t="s">
        <v>494</v>
      </c>
      <c r="B95">
        <v>49</v>
      </c>
      <c r="C95" t="s">
        <v>165</v>
      </c>
      <c r="D95">
        <v>11</v>
      </c>
      <c r="E95" s="21">
        <f t="shared" si="13"/>
        <v>1.0060318086422517</v>
      </c>
      <c r="F95">
        <v>3</v>
      </c>
      <c r="G95">
        <v>2</v>
      </c>
      <c r="H95">
        <v>2</v>
      </c>
      <c r="I95">
        <v>0</v>
      </c>
      <c r="J95">
        <v>0</v>
      </c>
      <c r="K95">
        <v>1</v>
      </c>
      <c r="L95">
        <v>0</v>
      </c>
      <c r="M95">
        <v>0</v>
      </c>
      <c r="N95">
        <v>4</v>
      </c>
      <c r="O95" s="20">
        <f t="shared" si="14"/>
        <v>2.3333333333333335</v>
      </c>
      <c r="P95" s="20">
        <f t="shared" si="15"/>
        <v>0.33333333333333331</v>
      </c>
      <c r="Q95" s="20">
        <f t="shared" si="16"/>
        <v>1.3333333333333333</v>
      </c>
      <c r="R95" s="17">
        <f t="shared" si="10"/>
        <v>0.18106918848997619</v>
      </c>
      <c r="S95" s="17">
        <f t="shared" si="11"/>
        <v>0.78467616965007492</v>
      </c>
      <c r="T95" s="17">
        <f t="shared" si="12"/>
        <v>0.77166276277950785</v>
      </c>
      <c r="U95">
        <v>23</v>
      </c>
      <c r="V95">
        <v>4</v>
      </c>
      <c r="W95">
        <v>1</v>
      </c>
    </row>
    <row r="96" spans="1:24" x14ac:dyDescent="0.35">
      <c r="A96" t="s">
        <v>494</v>
      </c>
      <c r="B96">
        <v>49</v>
      </c>
      <c r="C96" t="s">
        <v>167</v>
      </c>
      <c r="D96">
        <v>11</v>
      </c>
      <c r="E96" s="21">
        <f t="shared" si="13"/>
        <v>1.0060318086422517</v>
      </c>
      <c r="F96">
        <v>0</v>
      </c>
      <c r="G96">
        <v>2</v>
      </c>
      <c r="H96">
        <v>2</v>
      </c>
      <c r="I96">
        <v>0.3</v>
      </c>
      <c r="J96">
        <v>0</v>
      </c>
      <c r="K96">
        <v>0</v>
      </c>
      <c r="L96">
        <v>1.5</v>
      </c>
      <c r="M96">
        <v>1</v>
      </c>
      <c r="N96">
        <v>1</v>
      </c>
      <c r="O96" s="20">
        <f t="shared" si="14"/>
        <v>1.3333333333333333</v>
      </c>
      <c r="P96" s="20">
        <f t="shared" si="15"/>
        <v>9.9999999999999992E-2</v>
      </c>
      <c r="Q96" s="20">
        <f t="shared" si="16"/>
        <v>1.1666666666666667</v>
      </c>
      <c r="R96" s="17">
        <f t="shared" si="10"/>
        <v>1.5745146825215321E-2</v>
      </c>
      <c r="S96" s="17">
        <f t="shared" si="11"/>
        <v>0.19616904241251873</v>
      </c>
      <c r="T96" s="17">
        <f t="shared" si="12"/>
        <v>3.0866510511180314</v>
      </c>
      <c r="U96">
        <v>2</v>
      </c>
      <c r="V96">
        <v>1</v>
      </c>
      <c r="W96">
        <v>4</v>
      </c>
    </row>
    <row r="97" spans="1:23" x14ac:dyDescent="0.35">
      <c r="A97" t="s">
        <v>494</v>
      </c>
      <c r="B97">
        <v>49</v>
      </c>
      <c r="C97" t="s">
        <v>168</v>
      </c>
      <c r="D97">
        <v>11</v>
      </c>
      <c r="E97" s="21">
        <f t="shared" si="13"/>
        <v>1.0060318086422517</v>
      </c>
      <c r="F97">
        <v>1</v>
      </c>
      <c r="G97">
        <v>0</v>
      </c>
      <c r="H97">
        <v>1</v>
      </c>
      <c r="I97">
        <v>0</v>
      </c>
      <c r="J97">
        <v>0</v>
      </c>
      <c r="K97">
        <v>0</v>
      </c>
      <c r="L97">
        <v>0</v>
      </c>
      <c r="M97">
        <v>0</v>
      </c>
      <c r="N97">
        <v>1</v>
      </c>
      <c r="O97" s="20">
        <f t="shared" si="14"/>
        <v>0.66666666666666663</v>
      </c>
      <c r="P97" s="20">
        <f t="shared" si="15"/>
        <v>0</v>
      </c>
      <c r="Q97" s="20">
        <f t="shared" si="16"/>
        <v>0.33333333333333331</v>
      </c>
      <c r="R97" s="17">
        <f t="shared" si="10"/>
        <v>3.9362867063038307E-2</v>
      </c>
      <c r="S97" s="17">
        <f t="shared" si="11"/>
        <v>0.39233808482503746</v>
      </c>
      <c r="T97" s="17">
        <f t="shared" si="12"/>
        <v>0</v>
      </c>
      <c r="U97">
        <v>5</v>
      </c>
      <c r="V97">
        <v>2</v>
      </c>
      <c r="W97">
        <v>0</v>
      </c>
    </row>
    <row r="98" spans="1:23" x14ac:dyDescent="0.35">
      <c r="A98" t="s">
        <v>494</v>
      </c>
      <c r="B98">
        <v>50</v>
      </c>
      <c r="C98" t="s">
        <v>166</v>
      </c>
      <c r="D98">
        <v>5</v>
      </c>
      <c r="E98" s="21">
        <f t="shared" si="13"/>
        <v>1.0012492197250393</v>
      </c>
      <c r="F98">
        <v>1</v>
      </c>
      <c r="G98">
        <v>1</v>
      </c>
      <c r="H98">
        <v>0</v>
      </c>
      <c r="I98">
        <v>0</v>
      </c>
      <c r="J98">
        <v>0</v>
      </c>
      <c r="K98">
        <v>0</v>
      </c>
      <c r="L98">
        <v>0</v>
      </c>
      <c r="M98">
        <v>0</v>
      </c>
      <c r="N98">
        <v>0</v>
      </c>
      <c r="O98" s="20">
        <f t="shared" si="14"/>
        <v>0.66666666666666663</v>
      </c>
      <c r="P98" s="20">
        <f t="shared" si="15"/>
        <v>0</v>
      </c>
      <c r="Q98" s="20">
        <f t="shared" si="16"/>
        <v>0</v>
      </c>
      <c r="R98" s="17">
        <f t="shared" ref="R98:R129" si="17">(11.64*U98*0.0122*0.48*1.13*E98)/9.843</f>
        <v>0.20371384472249576</v>
      </c>
      <c r="S98" s="17">
        <f t="shared" ref="S98:S129" si="18">(11.64*V98*0.304*0.48*1.13*E98)/9.843</f>
        <v>0.39047294322596915</v>
      </c>
      <c r="T98" s="17">
        <f t="shared" ref="T98:T129" si="19">(11.64*W98*2.87*0.4*1.13*E98)/19.686</f>
        <v>0.76799434420129653</v>
      </c>
      <c r="U98">
        <v>26</v>
      </c>
      <c r="V98">
        <v>2</v>
      </c>
      <c r="W98">
        <v>1</v>
      </c>
    </row>
    <row r="99" spans="1:23" x14ac:dyDescent="0.35">
      <c r="A99" t="s">
        <v>494</v>
      </c>
      <c r="B99">
        <v>50</v>
      </c>
      <c r="C99" t="s">
        <v>165</v>
      </c>
      <c r="D99">
        <v>5</v>
      </c>
      <c r="E99" s="21">
        <f t="shared" si="13"/>
        <v>1.0012492197250393</v>
      </c>
      <c r="F99">
        <v>0</v>
      </c>
      <c r="G99">
        <v>0</v>
      </c>
      <c r="H99">
        <v>0</v>
      </c>
      <c r="I99">
        <v>0.3</v>
      </c>
      <c r="J99">
        <v>0</v>
      </c>
      <c r="K99">
        <v>2</v>
      </c>
      <c r="L99">
        <v>4</v>
      </c>
      <c r="M99">
        <v>1</v>
      </c>
      <c r="N99">
        <v>1</v>
      </c>
      <c r="O99" s="20">
        <f t="shared" si="14"/>
        <v>0</v>
      </c>
      <c r="P99" s="20">
        <f t="shared" si="15"/>
        <v>0.76666666666666661</v>
      </c>
      <c r="Q99" s="20">
        <f t="shared" si="16"/>
        <v>2</v>
      </c>
      <c r="R99" s="17">
        <f t="shared" si="17"/>
        <v>0</v>
      </c>
      <c r="S99" s="17">
        <f t="shared" si="18"/>
        <v>0.19523647161298457</v>
      </c>
      <c r="T99" s="17">
        <f t="shared" si="19"/>
        <v>0</v>
      </c>
      <c r="U99">
        <v>0</v>
      </c>
      <c r="V99">
        <v>1</v>
      </c>
      <c r="W99">
        <v>0</v>
      </c>
    </row>
    <row r="100" spans="1:23" x14ac:dyDescent="0.35">
      <c r="A100" t="s">
        <v>494</v>
      </c>
      <c r="B100">
        <v>50</v>
      </c>
      <c r="C100" t="s">
        <v>167</v>
      </c>
      <c r="D100">
        <v>5</v>
      </c>
      <c r="E100" s="21">
        <f t="shared" si="13"/>
        <v>1.0012492197250393</v>
      </c>
      <c r="F100">
        <v>0</v>
      </c>
      <c r="G100">
        <v>0</v>
      </c>
      <c r="H100">
        <v>1</v>
      </c>
      <c r="I100">
        <v>0</v>
      </c>
      <c r="J100">
        <v>0</v>
      </c>
      <c r="K100">
        <v>0</v>
      </c>
      <c r="L100">
        <v>0</v>
      </c>
      <c r="M100">
        <v>0</v>
      </c>
      <c r="N100">
        <v>0</v>
      </c>
      <c r="O100" s="20">
        <f t="shared" si="14"/>
        <v>0.33333333333333331</v>
      </c>
      <c r="P100" s="20">
        <f t="shared" si="15"/>
        <v>0</v>
      </c>
      <c r="Q100" s="20">
        <f t="shared" si="16"/>
        <v>0</v>
      </c>
      <c r="R100" s="17">
        <f t="shared" si="17"/>
        <v>7.0516330865479315E-2</v>
      </c>
      <c r="S100" s="17">
        <f t="shared" si="18"/>
        <v>0</v>
      </c>
      <c r="T100" s="17">
        <f t="shared" si="19"/>
        <v>0.76799434420129653</v>
      </c>
      <c r="U100">
        <v>9</v>
      </c>
      <c r="V100">
        <v>0</v>
      </c>
      <c r="W100">
        <v>1</v>
      </c>
    </row>
    <row r="101" spans="1:23" x14ac:dyDescent="0.35">
      <c r="A101" t="s">
        <v>494</v>
      </c>
      <c r="B101">
        <v>50</v>
      </c>
      <c r="C101" t="s">
        <v>168</v>
      </c>
      <c r="D101">
        <v>5</v>
      </c>
      <c r="E101" s="21">
        <f t="shared" si="13"/>
        <v>1.0012492197250393</v>
      </c>
      <c r="F101">
        <v>0</v>
      </c>
      <c r="G101">
        <v>0</v>
      </c>
      <c r="H101">
        <v>0</v>
      </c>
      <c r="I101">
        <v>0</v>
      </c>
      <c r="J101">
        <v>0</v>
      </c>
      <c r="K101">
        <v>0</v>
      </c>
      <c r="L101">
        <v>0</v>
      </c>
      <c r="M101">
        <v>0</v>
      </c>
      <c r="N101">
        <v>3</v>
      </c>
      <c r="O101" s="20">
        <f t="shared" si="14"/>
        <v>0</v>
      </c>
      <c r="P101" s="20">
        <f t="shared" si="15"/>
        <v>0</v>
      </c>
      <c r="Q101" s="20">
        <f t="shared" si="16"/>
        <v>1</v>
      </c>
      <c r="R101" s="17">
        <f t="shared" si="17"/>
        <v>4.7010887243652877E-2</v>
      </c>
      <c r="S101" s="17">
        <f t="shared" si="18"/>
        <v>0.39047294322596915</v>
      </c>
      <c r="T101" s="17">
        <f t="shared" si="19"/>
        <v>0.76799434420129653</v>
      </c>
      <c r="U101">
        <v>6</v>
      </c>
      <c r="V101">
        <v>2</v>
      </c>
      <c r="W101">
        <v>1</v>
      </c>
    </row>
    <row r="102" spans="1:23" x14ac:dyDescent="0.35">
      <c r="A102" t="s">
        <v>494</v>
      </c>
      <c r="B102">
        <v>51</v>
      </c>
      <c r="C102" t="s">
        <v>166</v>
      </c>
      <c r="D102">
        <v>12</v>
      </c>
      <c r="E102" s="21">
        <f t="shared" si="13"/>
        <v>1.0071742649611337</v>
      </c>
      <c r="F102">
        <v>1</v>
      </c>
      <c r="G102">
        <v>0</v>
      </c>
      <c r="H102">
        <v>1</v>
      </c>
      <c r="I102">
        <v>0</v>
      </c>
      <c r="J102">
        <v>0</v>
      </c>
      <c r="K102">
        <v>0</v>
      </c>
      <c r="L102">
        <v>0</v>
      </c>
      <c r="M102">
        <v>7</v>
      </c>
      <c r="N102">
        <v>12</v>
      </c>
      <c r="O102" s="20">
        <f t="shared" si="14"/>
        <v>0.66666666666666663</v>
      </c>
      <c r="P102" s="20">
        <f t="shared" si="15"/>
        <v>0</v>
      </c>
      <c r="Q102" s="20">
        <f t="shared" si="16"/>
        <v>6.333333333333333</v>
      </c>
      <c r="R102" s="17">
        <f t="shared" si="17"/>
        <v>1.5763027117197806E-2</v>
      </c>
      <c r="S102" s="17">
        <f t="shared" si="18"/>
        <v>0</v>
      </c>
      <c r="T102" s="17">
        <f t="shared" si="19"/>
        <v>0</v>
      </c>
      <c r="U102">
        <v>2</v>
      </c>
      <c r="V102">
        <v>0</v>
      </c>
      <c r="W102">
        <v>0</v>
      </c>
    </row>
    <row r="103" spans="1:23" x14ac:dyDescent="0.35">
      <c r="A103" t="s">
        <v>494</v>
      </c>
      <c r="B103">
        <v>51</v>
      </c>
      <c r="C103" t="s">
        <v>165</v>
      </c>
      <c r="D103">
        <v>12</v>
      </c>
      <c r="E103" s="21">
        <f t="shared" si="13"/>
        <v>1.0071742649611337</v>
      </c>
      <c r="F103">
        <v>0</v>
      </c>
      <c r="G103">
        <v>0</v>
      </c>
      <c r="H103">
        <v>0</v>
      </c>
      <c r="I103">
        <v>0</v>
      </c>
      <c r="J103">
        <v>0</v>
      </c>
      <c r="K103">
        <v>0</v>
      </c>
      <c r="L103">
        <v>0</v>
      </c>
      <c r="M103">
        <v>0</v>
      </c>
      <c r="N103">
        <v>0</v>
      </c>
      <c r="O103" s="20">
        <f t="shared" si="14"/>
        <v>0</v>
      </c>
      <c r="P103" s="20">
        <f t="shared" si="15"/>
        <v>0</v>
      </c>
      <c r="Q103" s="20">
        <f t="shared" si="16"/>
        <v>0</v>
      </c>
      <c r="R103" s="17">
        <f t="shared" si="17"/>
        <v>2.3644540675796712E-2</v>
      </c>
      <c r="S103" s="17">
        <f t="shared" si="18"/>
        <v>0.39278362652689613</v>
      </c>
      <c r="T103" s="17">
        <f t="shared" si="19"/>
        <v>0.7725390680730484</v>
      </c>
      <c r="U103">
        <v>3</v>
      </c>
      <c r="V103">
        <v>2</v>
      </c>
      <c r="W103">
        <v>1</v>
      </c>
    </row>
    <row r="104" spans="1:23" x14ac:dyDescent="0.35">
      <c r="A104" t="s">
        <v>494</v>
      </c>
      <c r="B104">
        <v>51</v>
      </c>
      <c r="C104" t="s">
        <v>167</v>
      </c>
      <c r="D104">
        <v>12</v>
      </c>
      <c r="E104" s="21">
        <f t="shared" si="13"/>
        <v>1.0071742649611337</v>
      </c>
      <c r="F104">
        <v>0.5</v>
      </c>
      <c r="G104">
        <v>0.3</v>
      </c>
      <c r="H104">
        <v>0.3</v>
      </c>
      <c r="I104">
        <v>0</v>
      </c>
      <c r="J104">
        <v>0.7</v>
      </c>
      <c r="K104">
        <v>0</v>
      </c>
      <c r="L104">
        <v>2</v>
      </c>
      <c r="M104">
        <v>2</v>
      </c>
      <c r="N104">
        <v>2</v>
      </c>
      <c r="O104" s="20">
        <f t="shared" si="14"/>
        <v>0.3666666666666667</v>
      </c>
      <c r="P104" s="20">
        <f t="shared" si="15"/>
        <v>0.23333333333333331</v>
      </c>
      <c r="Q104" s="20">
        <f t="shared" si="16"/>
        <v>2</v>
      </c>
      <c r="R104" s="17">
        <f t="shared" si="17"/>
        <v>0</v>
      </c>
      <c r="S104" s="17">
        <f t="shared" si="18"/>
        <v>0.19639181326344807</v>
      </c>
      <c r="T104" s="17">
        <f t="shared" si="19"/>
        <v>1.5450781361460968</v>
      </c>
      <c r="U104">
        <v>0</v>
      </c>
      <c r="V104">
        <v>1</v>
      </c>
      <c r="W104">
        <v>2</v>
      </c>
    </row>
    <row r="105" spans="1:23" x14ac:dyDescent="0.35">
      <c r="A105" t="s">
        <v>494</v>
      </c>
      <c r="B105">
        <v>51</v>
      </c>
      <c r="C105" t="s">
        <v>168</v>
      </c>
      <c r="D105">
        <v>12</v>
      </c>
      <c r="E105" s="21">
        <f t="shared" si="13"/>
        <v>1.0071742649611337</v>
      </c>
      <c r="F105">
        <v>0</v>
      </c>
      <c r="G105">
        <v>2</v>
      </c>
      <c r="H105">
        <v>0</v>
      </c>
      <c r="I105">
        <v>0</v>
      </c>
      <c r="J105">
        <v>0</v>
      </c>
      <c r="K105">
        <v>0</v>
      </c>
      <c r="L105">
        <v>0</v>
      </c>
      <c r="M105">
        <v>15</v>
      </c>
      <c r="N105">
        <v>45</v>
      </c>
      <c r="O105" s="20">
        <f t="shared" si="14"/>
        <v>0.66666666666666663</v>
      </c>
      <c r="P105" s="20">
        <f t="shared" si="15"/>
        <v>0</v>
      </c>
      <c r="Q105" s="20">
        <f t="shared" si="16"/>
        <v>20</v>
      </c>
      <c r="R105" s="17">
        <f t="shared" si="17"/>
        <v>1.5763027117197806E-2</v>
      </c>
      <c r="S105" s="17">
        <f t="shared" si="18"/>
        <v>1.1783508795806887</v>
      </c>
      <c r="T105" s="17">
        <f t="shared" si="19"/>
        <v>3.0901562722921936</v>
      </c>
      <c r="U105">
        <v>2</v>
      </c>
      <c r="V105">
        <v>6</v>
      </c>
      <c r="W105">
        <v>4</v>
      </c>
    </row>
    <row r="106" spans="1:23" x14ac:dyDescent="0.35">
      <c r="A106" t="s">
        <v>494</v>
      </c>
      <c r="B106">
        <v>61</v>
      </c>
      <c r="C106" t="s">
        <v>166</v>
      </c>
      <c r="D106">
        <v>5</v>
      </c>
      <c r="E106" s="21">
        <f t="shared" si="13"/>
        <v>1.0012492197250393</v>
      </c>
      <c r="F106">
        <v>2</v>
      </c>
      <c r="G106">
        <v>2</v>
      </c>
      <c r="H106">
        <v>2</v>
      </c>
      <c r="I106">
        <v>0</v>
      </c>
      <c r="J106">
        <v>0</v>
      </c>
      <c r="K106">
        <v>0</v>
      </c>
      <c r="L106">
        <v>3</v>
      </c>
      <c r="M106">
        <v>0</v>
      </c>
      <c r="N106">
        <v>0</v>
      </c>
      <c r="O106" s="20">
        <f t="shared" si="14"/>
        <v>2</v>
      </c>
      <c r="P106" s="20">
        <f t="shared" si="15"/>
        <v>0</v>
      </c>
      <c r="Q106" s="20">
        <f t="shared" si="16"/>
        <v>1</v>
      </c>
      <c r="R106" s="17">
        <f t="shared" si="17"/>
        <v>3.9175739369710728E-2</v>
      </c>
      <c r="S106" s="17">
        <f t="shared" si="18"/>
        <v>0</v>
      </c>
      <c r="T106" s="17">
        <f t="shared" si="19"/>
        <v>0</v>
      </c>
      <c r="U106">
        <v>5</v>
      </c>
      <c r="V106">
        <v>0</v>
      </c>
      <c r="W106">
        <v>0</v>
      </c>
    </row>
    <row r="107" spans="1:23" x14ac:dyDescent="0.35">
      <c r="A107" t="s">
        <v>494</v>
      </c>
      <c r="B107">
        <v>61</v>
      </c>
      <c r="C107" t="s">
        <v>165</v>
      </c>
      <c r="D107">
        <v>5</v>
      </c>
      <c r="E107" s="21">
        <f t="shared" si="13"/>
        <v>1.0012492197250393</v>
      </c>
      <c r="F107">
        <v>0.5</v>
      </c>
      <c r="G107">
        <v>0</v>
      </c>
      <c r="H107">
        <v>0</v>
      </c>
      <c r="I107">
        <v>0</v>
      </c>
      <c r="J107">
        <v>0</v>
      </c>
      <c r="K107">
        <v>0</v>
      </c>
      <c r="L107">
        <v>0</v>
      </c>
      <c r="M107">
        <v>2</v>
      </c>
      <c r="N107">
        <v>2</v>
      </c>
      <c r="O107" s="20">
        <f t="shared" si="14"/>
        <v>0.16666666666666666</v>
      </c>
      <c r="P107" s="20">
        <f t="shared" si="15"/>
        <v>0</v>
      </c>
      <c r="Q107" s="20">
        <f t="shared" si="16"/>
        <v>1.3333333333333333</v>
      </c>
      <c r="R107" s="17">
        <f t="shared" si="17"/>
        <v>0.10969207023519002</v>
      </c>
      <c r="S107" s="17">
        <f t="shared" si="18"/>
        <v>0.58570941483895389</v>
      </c>
      <c r="T107" s="17">
        <f t="shared" si="19"/>
        <v>0.76799434420129653</v>
      </c>
      <c r="U107">
        <v>14</v>
      </c>
      <c r="V107">
        <v>3</v>
      </c>
      <c r="W107">
        <v>1</v>
      </c>
    </row>
    <row r="108" spans="1:23" x14ac:dyDescent="0.35">
      <c r="A108" t="s">
        <v>494</v>
      </c>
      <c r="B108">
        <v>61</v>
      </c>
      <c r="C108" t="s">
        <v>167</v>
      </c>
      <c r="D108">
        <v>5</v>
      </c>
      <c r="E108" s="21">
        <f t="shared" si="13"/>
        <v>1.0012492197250393</v>
      </c>
      <c r="F108">
        <v>0</v>
      </c>
      <c r="G108">
        <v>0</v>
      </c>
      <c r="H108">
        <v>0</v>
      </c>
      <c r="I108">
        <v>0</v>
      </c>
      <c r="J108">
        <v>0.5</v>
      </c>
      <c r="K108">
        <v>0.3</v>
      </c>
      <c r="L108">
        <v>0.8</v>
      </c>
      <c r="M108">
        <v>1.2</v>
      </c>
      <c r="N108">
        <v>1</v>
      </c>
      <c r="O108" s="20">
        <f t="shared" si="14"/>
        <v>0</v>
      </c>
      <c r="P108" s="20">
        <f t="shared" si="15"/>
        <v>0.26666666666666666</v>
      </c>
      <c r="Q108" s="20">
        <f t="shared" si="16"/>
        <v>1</v>
      </c>
      <c r="R108" s="17">
        <f t="shared" si="17"/>
        <v>2.3505443621826438E-2</v>
      </c>
      <c r="S108" s="17">
        <f t="shared" si="18"/>
        <v>0</v>
      </c>
      <c r="T108" s="17">
        <f t="shared" si="19"/>
        <v>0</v>
      </c>
      <c r="U108">
        <v>3</v>
      </c>
      <c r="V108">
        <v>0</v>
      </c>
      <c r="W108">
        <v>0</v>
      </c>
    </row>
    <row r="109" spans="1:23" x14ac:dyDescent="0.35">
      <c r="A109" t="s">
        <v>494</v>
      </c>
      <c r="B109">
        <v>61</v>
      </c>
      <c r="C109" t="s">
        <v>168</v>
      </c>
      <c r="D109">
        <v>5</v>
      </c>
      <c r="E109" s="21">
        <f t="shared" si="13"/>
        <v>1.0012492197250393</v>
      </c>
      <c r="F109">
        <v>1</v>
      </c>
      <c r="G109">
        <v>0</v>
      </c>
      <c r="H109">
        <v>1</v>
      </c>
      <c r="I109">
        <v>0</v>
      </c>
      <c r="J109">
        <v>0</v>
      </c>
      <c r="K109">
        <v>0</v>
      </c>
      <c r="L109">
        <v>0</v>
      </c>
      <c r="M109">
        <v>0</v>
      </c>
      <c r="N109">
        <v>0</v>
      </c>
      <c r="O109" s="20">
        <f t="shared" si="14"/>
        <v>0.66666666666666663</v>
      </c>
      <c r="P109" s="20">
        <f t="shared" si="15"/>
        <v>0</v>
      </c>
      <c r="Q109" s="20">
        <f t="shared" si="16"/>
        <v>0</v>
      </c>
      <c r="R109" s="17">
        <f t="shared" si="17"/>
        <v>2.3505443621826438E-2</v>
      </c>
      <c r="S109" s="17">
        <f t="shared" si="18"/>
        <v>0.19523647161298457</v>
      </c>
      <c r="T109" s="17">
        <f t="shared" si="19"/>
        <v>0</v>
      </c>
      <c r="U109">
        <v>3</v>
      </c>
      <c r="V109">
        <v>1</v>
      </c>
      <c r="W109">
        <v>0</v>
      </c>
    </row>
    <row r="110" spans="1:23" x14ac:dyDescent="0.35">
      <c r="A110" t="s">
        <v>494</v>
      </c>
      <c r="B110">
        <v>62</v>
      </c>
      <c r="C110" t="s">
        <v>166</v>
      </c>
      <c r="D110">
        <v>5</v>
      </c>
      <c r="E110" s="21">
        <f t="shared" si="13"/>
        <v>1.0012492197250393</v>
      </c>
      <c r="F110">
        <v>0</v>
      </c>
      <c r="G110">
        <v>0.25</v>
      </c>
      <c r="H110">
        <v>0.25</v>
      </c>
      <c r="I110">
        <v>0</v>
      </c>
      <c r="J110">
        <v>0</v>
      </c>
      <c r="K110">
        <v>0</v>
      </c>
      <c r="L110">
        <v>0</v>
      </c>
      <c r="M110">
        <v>0</v>
      </c>
      <c r="N110">
        <v>0</v>
      </c>
      <c r="O110" s="20">
        <f t="shared" si="14"/>
        <v>0.16666666666666666</v>
      </c>
      <c r="P110" s="20">
        <f t="shared" si="15"/>
        <v>0</v>
      </c>
      <c r="Q110" s="20">
        <f t="shared" si="16"/>
        <v>0</v>
      </c>
      <c r="R110" s="17">
        <f t="shared" si="17"/>
        <v>6.268118299153716E-2</v>
      </c>
      <c r="S110" s="17">
        <f t="shared" si="18"/>
        <v>0.7809458864519383</v>
      </c>
      <c r="T110" s="17">
        <f t="shared" si="19"/>
        <v>0</v>
      </c>
      <c r="U110">
        <v>8</v>
      </c>
      <c r="V110">
        <v>4</v>
      </c>
      <c r="W110">
        <v>0</v>
      </c>
    </row>
    <row r="111" spans="1:23" x14ac:dyDescent="0.35">
      <c r="A111" t="s">
        <v>494</v>
      </c>
      <c r="B111">
        <v>62</v>
      </c>
      <c r="C111" t="s">
        <v>165</v>
      </c>
      <c r="D111">
        <v>5</v>
      </c>
      <c r="E111" s="21">
        <f t="shared" si="13"/>
        <v>1.0012492197250393</v>
      </c>
      <c r="F111">
        <v>0</v>
      </c>
      <c r="G111">
        <v>3</v>
      </c>
      <c r="H111">
        <v>2</v>
      </c>
      <c r="I111">
        <v>0</v>
      </c>
      <c r="J111">
        <v>0</v>
      </c>
      <c r="K111">
        <v>0</v>
      </c>
      <c r="L111">
        <v>0</v>
      </c>
      <c r="M111">
        <v>0</v>
      </c>
      <c r="N111">
        <v>0</v>
      </c>
      <c r="O111" s="20">
        <f t="shared" si="14"/>
        <v>1.6666666666666667</v>
      </c>
      <c r="P111" s="20">
        <f t="shared" si="15"/>
        <v>0</v>
      </c>
      <c r="Q111" s="20">
        <f t="shared" si="16"/>
        <v>0</v>
      </c>
      <c r="R111" s="17">
        <f t="shared" si="17"/>
        <v>1.567029574788429E-2</v>
      </c>
      <c r="S111" s="17">
        <f t="shared" si="18"/>
        <v>0</v>
      </c>
      <c r="T111" s="17">
        <f t="shared" si="19"/>
        <v>1.5359886884025931</v>
      </c>
      <c r="U111">
        <v>2</v>
      </c>
      <c r="V111">
        <v>0</v>
      </c>
      <c r="W111">
        <v>2</v>
      </c>
    </row>
    <row r="112" spans="1:23" x14ac:dyDescent="0.35">
      <c r="A112" t="s">
        <v>494</v>
      </c>
      <c r="B112">
        <v>62</v>
      </c>
      <c r="C112" t="s">
        <v>167</v>
      </c>
      <c r="D112">
        <v>5</v>
      </c>
      <c r="E112" s="21">
        <f t="shared" si="13"/>
        <v>1.0012492197250393</v>
      </c>
      <c r="F112">
        <v>0</v>
      </c>
      <c r="G112">
        <v>1</v>
      </c>
      <c r="H112">
        <v>0.2</v>
      </c>
      <c r="I112">
        <v>0</v>
      </c>
      <c r="J112">
        <v>0</v>
      </c>
      <c r="K112">
        <v>0</v>
      </c>
      <c r="L112">
        <v>2</v>
      </c>
      <c r="M112">
        <v>0.8</v>
      </c>
      <c r="N112">
        <v>0.5</v>
      </c>
      <c r="O112" s="20">
        <f t="shared" si="14"/>
        <v>0.39999999999999997</v>
      </c>
      <c r="P112" s="20">
        <f t="shared" si="15"/>
        <v>0</v>
      </c>
      <c r="Q112" s="20">
        <f t="shared" si="16"/>
        <v>1.0999999999999999</v>
      </c>
      <c r="R112" s="17">
        <f t="shared" si="17"/>
        <v>0</v>
      </c>
      <c r="S112" s="17">
        <f t="shared" si="18"/>
        <v>0</v>
      </c>
      <c r="T112" s="17">
        <f t="shared" si="19"/>
        <v>0</v>
      </c>
      <c r="U112">
        <v>0</v>
      </c>
      <c r="V112">
        <v>0</v>
      </c>
      <c r="W112">
        <v>0</v>
      </c>
    </row>
    <row r="113" spans="1:23" x14ac:dyDescent="0.35">
      <c r="A113" t="s">
        <v>494</v>
      </c>
      <c r="B113">
        <v>62</v>
      </c>
      <c r="C113" t="s">
        <v>168</v>
      </c>
      <c r="D113">
        <v>5</v>
      </c>
      <c r="E113" s="21">
        <f t="shared" si="13"/>
        <v>1.0012492197250393</v>
      </c>
      <c r="F113">
        <v>0</v>
      </c>
      <c r="G113">
        <v>0</v>
      </c>
      <c r="H113">
        <v>3</v>
      </c>
      <c r="I113">
        <v>0</v>
      </c>
      <c r="J113">
        <v>0</v>
      </c>
      <c r="K113">
        <v>0</v>
      </c>
      <c r="L113">
        <v>6</v>
      </c>
      <c r="M113">
        <v>0</v>
      </c>
      <c r="N113">
        <v>0</v>
      </c>
      <c r="O113" s="20">
        <f t="shared" si="14"/>
        <v>1</v>
      </c>
      <c r="P113" s="20">
        <f t="shared" si="15"/>
        <v>0</v>
      </c>
      <c r="Q113" s="20">
        <f t="shared" si="16"/>
        <v>2</v>
      </c>
      <c r="R113" s="17">
        <f t="shared" si="17"/>
        <v>2.3505443621826438E-2</v>
      </c>
      <c r="S113" s="17">
        <f t="shared" si="18"/>
        <v>0.39047294322596915</v>
      </c>
      <c r="T113" s="17">
        <f t="shared" si="19"/>
        <v>0</v>
      </c>
      <c r="U113">
        <v>3</v>
      </c>
      <c r="V113">
        <v>2</v>
      </c>
      <c r="W113">
        <v>0</v>
      </c>
    </row>
    <row r="114" spans="1:23" x14ac:dyDescent="0.35">
      <c r="A114" t="s">
        <v>494</v>
      </c>
      <c r="B114">
        <v>66</v>
      </c>
      <c r="C114" t="s">
        <v>166</v>
      </c>
      <c r="D114">
        <v>28</v>
      </c>
      <c r="E114" s="21">
        <f t="shared" si="13"/>
        <v>1.0384603988597736</v>
      </c>
      <c r="F114">
        <v>1</v>
      </c>
      <c r="G114">
        <v>0.5</v>
      </c>
      <c r="H114">
        <v>1</v>
      </c>
      <c r="I114">
        <v>0</v>
      </c>
      <c r="J114">
        <v>0</v>
      </c>
      <c r="K114">
        <v>0</v>
      </c>
      <c r="L114">
        <v>0</v>
      </c>
      <c r="M114">
        <v>0</v>
      </c>
      <c r="N114">
        <v>0</v>
      </c>
      <c r="O114" s="20">
        <f t="shared" si="14"/>
        <v>0.83333333333333337</v>
      </c>
      <c r="P114" s="20">
        <f t="shared" si="15"/>
        <v>0</v>
      </c>
      <c r="Q114" s="20">
        <f t="shared" si="16"/>
        <v>0</v>
      </c>
      <c r="R114" s="17">
        <f t="shared" si="17"/>
        <v>3.25053568122977E-2</v>
      </c>
      <c r="S114" s="17">
        <f t="shared" si="18"/>
        <v>0.60747716009867858</v>
      </c>
      <c r="T114" s="17">
        <f t="shared" si="19"/>
        <v>0.79653666368933085</v>
      </c>
      <c r="U114">
        <v>4</v>
      </c>
      <c r="V114">
        <v>3</v>
      </c>
      <c r="W114">
        <v>1</v>
      </c>
    </row>
    <row r="115" spans="1:23" x14ac:dyDescent="0.35">
      <c r="A115" t="s">
        <v>494</v>
      </c>
      <c r="B115">
        <v>66</v>
      </c>
      <c r="C115" t="s">
        <v>165</v>
      </c>
      <c r="D115">
        <v>28</v>
      </c>
      <c r="E115" s="21">
        <f t="shared" si="13"/>
        <v>1.0384603988597736</v>
      </c>
      <c r="F115">
        <v>2</v>
      </c>
      <c r="G115">
        <v>0</v>
      </c>
      <c r="H115">
        <v>0</v>
      </c>
      <c r="I115">
        <v>0</v>
      </c>
      <c r="J115">
        <v>0</v>
      </c>
      <c r="K115">
        <v>0</v>
      </c>
      <c r="L115">
        <v>0</v>
      </c>
      <c r="M115">
        <v>0</v>
      </c>
      <c r="N115">
        <v>3</v>
      </c>
      <c r="O115" s="20">
        <f t="shared" si="14"/>
        <v>0.66666666666666663</v>
      </c>
      <c r="P115" s="20">
        <f t="shared" si="15"/>
        <v>0</v>
      </c>
      <c r="Q115" s="20">
        <f t="shared" si="16"/>
        <v>1</v>
      </c>
      <c r="R115" s="17">
        <f t="shared" si="17"/>
        <v>4.0631696015372136E-2</v>
      </c>
      <c r="S115" s="17">
        <f t="shared" si="18"/>
        <v>0.20249238669955946</v>
      </c>
      <c r="T115" s="17">
        <f t="shared" si="19"/>
        <v>0</v>
      </c>
      <c r="U115">
        <v>5</v>
      </c>
      <c r="V115">
        <v>1</v>
      </c>
      <c r="W115">
        <v>0</v>
      </c>
    </row>
    <row r="116" spans="1:23" x14ac:dyDescent="0.35">
      <c r="A116" t="s">
        <v>494</v>
      </c>
      <c r="B116">
        <v>66</v>
      </c>
      <c r="C116" t="s">
        <v>167</v>
      </c>
      <c r="D116">
        <v>28</v>
      </c>
      <c r="E116" s="21">
        <f t="shared" si="13"/>
        <v>1.0384603988597736</v>
      </c>
      <c r="F116">
        <v>0</v>
      </c>
      <c r="G116">
        <v>0</v>
      </c>
      <c r="H116">
        <v>0.5</v>
      </c>
      <c r="I116">
        <v>0.5</v>
      </c>
      <c r="J116">
        <v>0.5</v>
      </c>
      <c r="K116">
        <v>0.5</v>
      </c>
      <c r="L116">
        <v>1</v>
      </c>
      <c r="M116">
        <v>2</v>
      </c>
      <c r="N116">
        <v>2</v>
      </c>
      <c r="O116" s="20">
        <f t="shared" si="14"/>
        <v>0.16666666666666666</v>
      </c>
      <c r="P116" s="20">
        <f t="shared" si="15"/>
        <v>0.5</v>
      </c>
      <c r="Q116" s="20">
        <f t="shared" si="16"/>
        <v>1.6666666666666667</v>
      </c>
      <c r="R116" s="17">
        <f t="shared" si="17"/>
        <v>0</v>
      </c>
      <c r="S116" s="17">
        <f t="shared" si="18"/>
        <v>0</v>
      </c>
      <c r="T116" s="17">
        <f t="shared" si="19"/>
        <v>0</v>
      </c>
      <c r="U116">
        <v>0</v>
      </c>
      <c r="V116">
        <v>0</v>
      </c>
      <c r="W116">
        <v>0</v>
      </c>
    </row>
    <row r="117" spans="1:23" x14ac:dyDescent="0.35">
      <c r="A117" t="s">
        <v>494</v>
      </c>
      <c r="B117">
        <v>66</v>
      </c>
      <c r="C117" t="s">
        <v>168</v>
      </c>
      <c r="D117">
        <v>28</v>
      </c>
      <c r="E117" s="21">
        <f t="shared" si="13"/>
        <v>1.0384603988597736</v>
      </c>
      <c r="F117">
        <v>0</v>
      </c>
      <c r="G117">
        <v>0</v>
      </c>
      <c r="H117">
        <v>0</v>
      </c>
      <c r="I117">
        <v>0</v>
      </c>
      <c r="J117">
        <v>0</v>
      </c>
      <c r="K117">
        <v>0</v>
      </c>
      <c r="L117">
        <v>2</v>
      </c>
      <c r="M117">
        <v>4</v>
      </c>
      <c r="N117">
        <v>0</v>
      </c>
      <c r="O117" s="20">
        <f t="shared" si="14"/>
        <v>0</v>
      </c>
      <c r="P117" s="20">
        <f t="shared" si="15"/>
        <v>0</v>
      </c>
      <c r="Q117" s="20">
        <f t="shared" si="16"/>
        <v>2</v>
      </c>
      <c r="R117" s="17">
        <f t="shared" si="17"/>
        <v>4.0631696015372136E-2</v>
      </c>
      <c r="S117" s="17">
        <f t="shared" si="18"/>
        <v>0.40498477339911892</v>
      </c>
      <c r="T117" s="17">
        <f t="shared" si="19"/>
        <v>0.79653666368933085</v>
      </c>
      <c r="U117">
        <v>5</v>
      </c>
      <c r="V117">
        <v>2</v>
      </c>
      <c r="W117">
        <v>1</v>
      </c>
    </row>
    <row r="118" spans="1:23" x14ac:dyDescent="0.35">
      <c r="A118" t="s">
        <v>494</v>
      </c>
      <c r="B118">
        <v>69</v>
      </c>
      <c r="C118" t="s">
        <v>166</v>
      </c>
      <c r="D118">
        <v>17</v>
      </c>
      <c r="E118" s="21">
        <f t="shared" si="13"/>
        <v>1.014347080638575</v>
      </c>
      <c r="F118">
        <v>1</v>
      </c>
      <c r="G118">
        <v>0</v>
      </c>
      <c r="H118">
        <v>0</v>
      </c>
      <c r="I118">
        <v>0</v>
      </c>
      <c r="J118">
        <v>0</v>
      </c>
      <c r="K118">
        <v>0</v>
      </c>
      <c r="L118">
        <v>3</v>
      </c>
      <c r="M118">
        <v>1</v>
      </c>
      <c r="N118">
        <v>0</v>
      </c>
      <c r="O118" s="20">
        <f t="shared" si="14"/>
        <v>0.33333333333333331</v>
      </c>
      <c r="P118" s="20">
        <f t="shared" si="15"/>
        <v>0</v>
      </c>
      <c r="Q118" s="20">
        <f t="shared" si="16"/>
        <v>1.3333333333333333</v>
      </c>
      <c r="R118" s="17">
        <f t="shared" si="17"/>
        <v>2.3812930534379724E-2</v>
      </c>
      <c r="S118" s="17">
        <f t="shared" si="18"/>
        <v>0</v>
      </c>
      <c r="T118" s="17">
        <f t="shared" si="19"/>
        <v>0</v>
      </c>
      <c r="U118">
        <v>3</v>
      </c>
      <c r="V118">
        <v>0</v>
      </c>
      <c r="W118">
        <v>0</v>
      </c>
    </row>
    <row r="119" spans="1:23" x14ac:dyDescent="0.35">
      <c r="A119" t="s">
        <v>494</v>
      </c>
      <c r="B119">
        <v>69</v>
      </c>
      <c r="C119" t="s">
        <v>165</v>
      </c>
      <c r="D119">
        <v>17</v>
      </c>
      <c r="E119" s="21">
        <f t="shared" si="13"/>
        <v>1.014347080638575</v>
      </c>
      <c r="F119">
        <v>0</v>
      </c>
      <c r="G119">
        <v>2</v>
      </c>
      <c r="H119">
        <v>0</v>
      </c>
      <c r="I119">
        <v>0</v>
      </c>
      <c r="J119">
        <v>0</v>
      </c>
      <c r="K119">
        <v>0</v>
      </c>
      <c r="L119">
        <v>1</v>
      </c>
      <c r="M119">
        <v>1</v>
      </c>
      <c r="N119">
        <v>1</v>
      </c>
      <c r="O119" s="20">
        <f t="shared" si="14"/>
        <v>0.66666666666666663</v>
      </c>
      <c r="P119" s="20">
        <f t="shared" si="15"/>
        <v>0</v>
      </c>
      <c r="Q119" s="20">
        <f t="shared" si="16"/>
        <v>1</v>
      </c>
      <c r="R119" s="17">
        <f t="shared" si="17"/>
        <v>0</v>
      </c>
      <c r="S119" s="17">
        <f t="shared" si="18"/>
        <v>0.59337138380749477</v>
      </c>
      <c r="T119" s="17">
        <f t="shared" si="19"/>
        <v>0.77804087697711533</v>
      </c>
      <c r="U119">
        <v>0</v>
      </c>
      <c r="V119">
        <v>3</v>
      </c>
      <c r="W119">
        <v>1</v>
      </c>
    </row>
    <row r="120" spans="1:23" x14ac:dyDescent="0.35">
      <c r="A120" t="s">
        <v>494</v>
      </c>
      <c r="B120">
        <v>69</v>
      </c>
      <c r="C120" t="s">
        <v>167</v>
      </c>
      <c r="D120">
        <v>17</v>
      </c>
      <c r="E120" s="21">
        <f t="shared" si="13"/>
        <v>1.014347080638575</v>
      </c>
      <c r="F120">
        <v>0</v>
      </c>
      <c r="G120">
        <v>0</v>
      </c>
      <c r="H120">
        <v>0</v>
      </c>
      <c r="I120">
        <v>0</v>
      </c>
      <c r="J120">
        <v>0</v>
      </c>
      <c r="K120">
        <v>0</v>
      </c>
      <c r="L120">
        <v>0</v>
      </c>
      <c r="M120">
        <v>0</v>
      </c>
      <c r="N120">
        <v>0</v>
      </c>
      <c r="O120" s="20">
        <f t="shared" si="14"/>
        <v>0</v>
      </c>
      <c r="P120" s="20">
        <f t="shared" si="15"/>
        <v>0</v>
      </c>
      <c r="Q120" s="20">
        <f t="shared" si="16"/>
        <v>0</v>
      </c>
      <c r="R120" s="17">
        <f t="shared" si="17"/>
        <v>0</v>
      </c>
      <c r="S120" s="17">
        <f t="shared" si="18"/>
        <v>0</v>
      </c>
      <c r="T120" s="17">
        <f t="shared" si="19"/>
        <v>0</v>
      </c>
      <c r="U120">
        <v>0</v>
      </c>
      <c r="V120">
        <v>0</v>
      </c>
      <c r="W120">
        <v>0</v>
      </c>
    </row>
    <row r="121" spans="1:23" x14ac:dyDescent="0.35">
      <c r="A121" t="s">
        <v>494</v>
      </c>
      <c r="B121">
        <v>69</v>
      </c>
      <c r="C121" t="s">
        <v>168</v>
      </c>
      <c r="D121">
        <v>17</v>
      </c>
      <c r="E121" s="21">
        <f t="shared" si="13"/>
        <v>1.014347080638575</v>
      </c>
      <c r="F121">
        <v>0</v>
      </c>
      <c r="G121">
        <v>0.5</v>
      </c>
      <c r="H121">
        <v>0</v>
      </c>
      <c r="I121">
        <v>0</v>
      </c>
      <c r="J121">
        <v>0</v>
      </c>
      <c r="K121">
        <v>0</v>
      </c>
      <c r="L121">
        <v>0</v>
      </c>
      <c r="M121">
        <v>0</v>
      </c>
      <c r="N121">
        <v>0</v>
      </c>
      <c r="O121" s="20">
        <f t="shared" si="14"/>
        <v>0.16666666666666666</v>
      </c>
      <c r="P121" s="20">
        <f t="shared" si="15"/>
        <v>0</v>
      </c>
      <c r="Q121" s="20">
        <f t="shared" si="16"/>
        <v>0</v>
      </c>
      <c r="R121" s="17">
        <f t="shared" si="17"/>
        <v>5.5563504580219344E-2</v>
      </c>
      <c r="S121" s="17">
        <f t="shared" si="18"/>
        <v>0.59337138380749477</v>
      </c>
      <c r="T121" s="17">
        <f t="shared" si="19"/>
        <v>1.5560817539542307</v>
      </c>
      <c r="U121">
        <v>7</v>
      </c>
      <c r="V121">
        <v>3</v>
      </c>
      <c r="W121">
        <v>2</v>
      </c>
    </row>
    <row r="122" spans="1:23" x14ac:dyDescent="0.35">
      <c r="A122" t="s">
        <v>494</v>
      </c>
      <c r="B122">
        <v>70</v>
      </c>
      <c r="C122" t="s">
        <v>166</v>
      </c>
      <c r="D122">
        <v>16</v>
      </c>
      <c r="E122" s="21">
        <f t="shared" si="13"/>
        <v>1.0127191120937731</v>
      </c>
      <c r="F122">
        <v>3</v>
      </c>
      <c r="G122">
        <v>3</v>
      </c>
      <c r="H122">
        <v>4</v>
      </c>
      <c r="I122">
        <v>0</v>
      </c>
      <c r="J122">
        <v>0</v>
      </c>
      <c r="K122">
        <v>0</v>
      </c>
      <c r="L122">
        <v>3</v>
      </c>
      <c r="M122">
        <v>0</v>
      </c>
      <c r="N122">
        <v>0</v>
      </c>
      <c r="O122" s="20">
        <f t="shared" si="14"/>
        <v>3.3333333333333335</v>
      </c>
      <c r="P122" s="20">
        <f t="shared" si="15"/>
        <v>0</v>
      </c>
      <c r="Q122" s="20">
        <f t="shared" si="16"/>
        <v>1</v>
      </c>
      <c r="R122" s="17">
        <f t="shared" si="17"/>
        <v>3.1699616206247394E-2</v>
      </c>
      <c r="S122" s="17">
        <f t="shared" si="18"/>
        <v>0</v>
      </c>
      <c r="T122" s="17">
        <f t="shared" si="19"/>
        <v>0</v>
      </c>
      <c r="U122">
        <v>4</v>
      </c>
      <c r="V122">
        <v>0</v>
      </c>
      <c r="W122">
        <v>0</v>
      </c>
    </row>
    <row r="123" spans="1:23" x14ac:dyDescent="0.35">
      <c r="A123" t="s">
        <v>494</v>
      </c>
      <c r="B123">
        <v>70</v>
      </c>
      <c r="C123" t="s">
        <v>165</v>
      </c>
      <c r="D123">
        <v>16</v>
      </c>
      <c r="E123" s="21">
        <f t="shared" si="13"/>
        <v>1.0127191120937731</v>
      </c>
      <c r="F123">
        <v>0</v>
      </c>
      <c r="G123">
        <v>3</v>
      </c>
      <c r="H123">
        <v>2</v>
      </c>
      <c r="I123">
        <v>0</v>
      </c>
      <c r="J123">
        <v>0</v>
      </c>
      <c r="K123">
        <v>0</v>
      </c>
      <c r="L123">
        <v>1</v>
      </c>
      <c r="M123">
        <v>0</v>
      </c>
      <c r="N123">
        <v>0</v>
      </c>
      <c r="O123" s="20">
        <f t="shared" si="14"/>
        <v>1.6666666666666667</v>
      </c>
      <c r="P123" s="20">
        <f t="shared" si="15"/>
        <v>0</v>
      </c>
      <c r="Q123" s="20">
        <f t="shared" si="16"/>
        <v>0.33333333333333331</v>
      </c>
      <c r="R123" s="17">
        <f t="shared" si="17"/>
        <v>0.11887356077342774</v>
      </c>
      <c r="S123" s="17">
        <f t="shared" si="18"/>
        <v>0</v>
      </c>
      <c r="T123" s="17">
        <f t="shared" si="19"/>
        <v>0.77679216625623326</v>
      </c>
      <c r="U123">
        <v>15</v>
      </c>
      <c r="V123">
        <v>0</v>
      </c>
      <c r="W123">
        <v>1</v>
      </c>
    </row>
    <row r="124" spans="1:23" x14ac:dyDescent="0.35">
      <c r="A124" t="s">
        <v>494</v>
      </c>
      <c r="B124">
        <v>70</v>
      </c>
      <c r="C124" t="s">
        <v>167</v>
      </c>
      <c r="D124">
        <v>16</v>
      </c>
      <c r="E124" s="21">
        <f t="shared" si="13"/>
        <v>1.0127191120937731</v>
      </c>
      <c r="F124">
        <v>2</v>
      </c>
      <c r="G124">
        <v>1</v>
      </c>
      <c r="H124">
        <v>2.5</v>
      </c>
      <c r="I124">
        <v>0</v>
      </c>
      <c r="J124">
        <v>0</v>
      </c>
      <c r="K124">
        <v>0</v>
      </c>
      <c r="L124">
        <v>0</v>
      </c>
      <c r="M124">
        <v>4</v>
      </c>
      <c r="N124">
        <v>0</v>
      </c>
      <c r="O124" s="20">
        <f t="shared" si="14"/>
        <v>1.8333333333333333</v>
      </c>
      <c r="P124" s="20">
        <f t="shared" si="15"/>
        <v>0</v>
      </c>
      <c r="Q124" s="20">
        <f t="shared" si="16"/>
        <v>1.3333333333333333</v>
      </c>
      <c r="R124" s="17">
        <f t="shared" si="17"/>
        <v>7.9249040515618485E-3</v>
      </c>
      <c r="S124" s="17">
        <f t="shared" si="18"/>
        <v>0.98736509494868929</v>
      </c>
      <c r="T124" s="17">
        <f t="shared" si="19"/>
        <v>0</v>
      </c>
      <c r="U124">
        <v>1</v>
      </c>
      <c r="V124">
        <v>5</v>
      </c>
      <c r="W124">
        <v>0</v>
      </c>
    </row>
    <row r="125" spans="1:23" x14ac:dyDescent="0.35">
      <c r="A125" t="s">
        <v>494</v>
      </c>
      <c r="B125">
        <v>70</v>
      </c>
      <c r="C125" t="s">
        <v>168</v>
      </c>
      <c r="D125">
        <v>16</v>
      </c>
      <c r="E125" s="21">
        <f t="shared" si="13"/>
        <v>1.0127191120937731</v>
      </c>
      <c r="F125">
        <v>0.3</v>
      </c>
      <c r="G125">
        <v>0.4</v>
      </c>
      <c r="H125">
        <v>0.2</v>
      </c>
      <c r="I125">
        <v>0.4</v>
      </c>
      <c r="J125">
        <v>0.5</v>
      </c>
      <c r="K125">
        <v>0.1</v>
      </c>
      <c r="L125">
        <v>1</v>
      </c>
      <c r="M125">
        <v>2</v>
      </c>
      <c r="N125">
        <v>1.5</v>
      </c>
      <c r="O125" s="20">
        <f t="shared" si="14"/>
        <v>0.3</v>
      </c>
      <c r="P125" s="20">
        <f t="shared" si="15"/>
        <v>0.33333333333333331</v>
      </c>
      <c r="Q125" s="20">
        <f t="shared" si="16"/>
        <v>1.5</v>
      </c>
      <c r="R125" s="17">
        <f t="shared" si="17"/>
        <v>7.9249040515618485E-3</v>
      </c>
      <c r="S125" s="17">
        <f t="shared" si="18"/>
        <v>0</v>
      </c>
      <c r="T125" s="17">
        <f t="shared" si="19"/>
        <v>0.77679216625623326</v>
      </c>
      <c r="U125">
        <v>1</v>
      </c>
      <c r="V125">
        <v>0</v>
      </c>
      <c r="W125">
        <v>1</v>
      </c>
    </row>
    <row r="126" spans="1:23" x14ac:dyDescent="0.35">
      <c r="A126" t="s">
        <v>494</v>
      </c>
      <c r="B126">
        <v>71</v>
      </c>
      <c r="C126" t="s">
        <v>166</v>
      </c>
      <c r="D126">
        <v>35</v>
      </c>
      <c r="E126" s="21">
        <f t="shared" si="13"/>
        <v>1.0594810050208545</v>
      </c>
      <c r="F126">
        <v>1</v>
      </c>
      <c r="G126">
        <v>0</v>
      </c>
      <c r="H126">
        <v>1</v>
      </c>
      <c r="I126">
        <v>0</v>
      </c>
      <c r="J126">
        <v>0</v>
      </c>
      <c r="K126">
        <v>0</v>
      </c>
      <c r="L126">
        <v>0</v>
      </c>
      <c r="M126">
        <v>0</v>
      </c>
      <c r="N126">
        <v>0</v>
      </c>
      <c r="O126" s="20">
        <f t="shared" si="14"/>
        <v>0.66666666666666663</v>
      </c>
      <c r="P126" s="20">
        <f t="shared" si="15"/>
        <v>0</v>
      </c>
      <c r="Q126" s="20">
        <f t="shared" si="16"/>
        <v>0</v>
      </c>
      <c r="R126" s="17">
        <f t="shared" si="17"/>
        <v>6.6326666172091611E-2</v>
      </c>
      <c r="S126" s="17">
        <f t="shared" si="18"/>
        <v>0.8263650211604856</v>
      </c>
      <c r="T126" s="17">
        <f t="shared" si="19"/>
        <v>1.6253204569151549</v>
      </c>
      <c r="U126">
        <v>8</v>
      </c>
      <c r="V126">
        <v>4</v>
      </c>
      <c r="W126">
        <v>2</v>
      </c>
    </row>
    <row r="127" spans="1:23" x14ac:dyDescent="0.35">
      <c r="A127" t="s">
        <v>494</v>
      </c>
      <c r="B127">
        <v>71</v>
      </c>
      <c r="C127" t="s">
        <v>165</v>
      </c>
      <c r="D127">
        <v>35</v>
      </c>
      <c r="E127" s="21">
        <f t="shared" si="13"/>
        <v>1.0594810050208545</v>
      </c>
      <c r="F127">
        <v>1</v>
      </c>
      <c r="G127">
        <v>2</v>
      </c>
      <c r="H127">
        <v>0</v>
      </c>
      <c r="I127">
        <v>0</v>
      </c>
      <c r="J127">
        <v>0</v>
      </c>
      <c r="K127">
        <v>0</v>
      </c>
      <c r="L127">
        <v>0</v>
      </c>
      <c r="M127">
        <v>3</v>
      </c>
      <c r="N127">
        <v>1</v>
      </c>
      <c r="O127" s="20">
        <f t="shared" si="14"/>
        <v>1</v>
      </c>
      <c r="P127" s="20">
        <f t="shared" si="15"/>
        <v>0</v>
      </c>
      <c r="Q127" s="20">
        <f t="shared" si="16"/>
        <v>1.3333333333333333</v>
      </c>
      <c r="R127" s="17">
        <f t="shared" si="17"/>
        <v>1.6581666543022903E-2</v>
      </c>
      <c r="S127" s="17">
        <f t="shared" si="18"/>
        <v>0</v>
      </c>
      <c r="T127" s="17">
        <f t="shared" si="19"/>
        <v>0</v>
      </c>
      <c r="U127">
        <v>2</v>
      </c>
      <c r="V127">
        <v>0</v>
      </c>
      <c r="W127">
        <v>0</v>
      </c>
    </row>
    <row r="128" spans="1:23" x14ac:dyDescent="0.35">
      <c r="A128" t="s">
        <v>494</v>
      </c>
      <c r="B128">
        <v>71</v>
      </c>
      <c r="C128" t="s">
        <v>167</v>
      </c>
      <c r="D128">
        <v>35</v>
      </c>
      <c r="E128" s="21">
        <f t="shared" si="13"/>
        <v>1.0594810050208545</v>
      </c>
      <c r="F128">
        <v>0</v>
      </c>
      <c r="G128">
        <v>1.5</v>
      </c>
      <c r="H128">
        <v>0.8</v>
      </c>
      <c r="I128">
        <v>0</v>
      </c>
      <c r="J128">
        <v>0.1</v>
      </c>
      <c r="K128">
        <v>0.1</v>
      </c>
      <c r="L128">
        <v>21</v>
      </c>
      <c r="M128">
        <v>1</v>
      </c>
      <c r="N128">
        <v>1</v>
      </c>
      <c r="O128" s="20">
        <f t="shared" si="14"/>
        <v>0.76666666666666661</v>
      </c>
      <c r="P128" s="20">
        <f t="shared" si="15"/>
        <v>6.6666666666666666E-2</v>
      </c>
      <c r="Q128" s="20">
        <f t="shared" si="16"/>
        <v>7.666666666666667</v>
      </c>
      <c r="R128" s="17">
        <f t="shared" si="17"/>
        <v>0</v>
      </c>
      <c r="S128" s="17">
        <f t="shared" si="18"/>
        <v>0.61977376587036437</v>
      </c>
      <c r="T128" s="17">
        <f t="shared" si="19"/>
        <v>2.4379806853727324</v>
      </c>
      <c r="U128">
        <v>0</v>
      </c>
      <c r="V128">
        <v>3</v>
      </c>
      <c r="W128">
        <v>3</v>
      </c>
    </row>
    <row r="129" spans="1:23" x14ac:dyDescent="0.35">
      <c r="A129" t="s">
        <v>494</v>
      </c>
      <c r="B129">
        <v>71</v>
      </c>
      <c r="C129" t="s">
        <v>168</v>
      </c>
      <c r="D129">
        <v>35</v>
      </c>
      <c r="E129" s="21">
        <f t="shared" si="13"/>
        <v>1.0594810050208545</v>
      </c>
      <c r="F129">
        <v>1</v>
      </c>
      <c r="G129">
        <v>0</v>
      </c>
      <c r="H129">
        <v>2</v>
      </c>
      <c r="I129">
        <v>0</v>
      </c>
      <c r="J129">
        <v>0</v>
      </c>
      <c r="K129">
        <v>0</v>
      </c>
      <c r="L129">
        <v>5</v>
      </c>
      <c r="M129">
        <v>4</v>
      </c>
      <c r="N129">
        <v>15</v>
      </c>
      <c r="O129" s="20">
        <f t="shared" si="14"/>
        <v>1</v>
      </c>
      <c r="P129" s="20">
        <f t="shared" si="15"/>
        <v>0</v>
      </c>
      <c r="Q129" s="20">
        <f t="shared" si="16"/>
        <v>8</v>
      </c>
      <c r="R129" s="17">
        <f t="shared" si="17"/>
        <v>9.9489999258137438E-2</v>
      </c>
      <c r="S129" s="17">
        <f t="shared" si="18"/>
        <v>2.4790950634814575</v>
      </c>
      <c r="T129" s="17">
        <f t="shared" si="19"/>
        <v>3.2506409138303098</v>
      </c>
      <c r="U129">
        <v>12</v>
      </c>
      <c r="V129">
        <v>12</v>
      </c>
      <c r="W129">
        <v>4</v>
      </c>
    </row>
    <row r="130" spans="1:23" x14ac:dyDescent="0.35">
      <c r="A130" t="s">
        <v>494</v>
      </c>
      <c r="B130">
        <v>72</v>
      </c>
      <c r="C130" t="s">
        <v>166</v>
      </c>
      <c r="D130">
        <v>10</v>
      </c>
      <c r="E130" s="21">
        <f t="shared" si="13"/>
        <v>1.004987562112089</v>
      </c>
      <c r="F130">
        <v>0</v>
      </c>
      <c r="G130">
        <v>0</v>
      </c>
      <c r="H130">
        <v>0</v>
      </c>
      <c r="I130">
        <v>0</v>
      </c>
      <c r="J130">
        <v>0</v>
      </c>
      <c r="K130">
        <v>0</v>
      </c>
      <c r="L130">
        <v>0</v>
      </c>
      <c r="M130">
        <v>24</v>
      </c>
      <c r="N130">
        <v>16</v>
      </c>
      <c r="O130" s="20">
        <f t="shared" si="14"/>
        <v>0</v>
      </c>
      <c r="P130" s="20">
        <f t="shared" si="15"/>
        <v>0</v>
      </c>
      <c r="Q130" s="20">
        <f t="shared" si="16"/>
        <v>13.333333333333334</v>
      </c>
      <c r="R130" s="17">
        <f t="shared" ref="R130:R161" si="20">(11.64*U130*0.0122*0.48*1.13*E130)/9.843</f>
        <v>1.5728803589546335E-2</v>
      </c>
      <c r="S130" s="17">
        <f t="shared" ref="S130:S161" si="21">(11.64*V130*0.304*0.48*1.13*E130)/9.843</f>
        <v>0.39193084354279389</v>
      </c>
      <c r="T130" s="17">
        <f t="shared" ref="T130:T161" si="22">(11.64*W130*2.87*0.4*1.13*E130)/19.686</f>
        <v>4.6251707276637291</v>
      </c>
      <c r="U130">
        <v>2</v>
      </c>
      <c r="V130">
        <v>2</v>
      </c>
      <c r="W130">
        <v>6</v>
      </c>
    </row>
    <row r="131" spans="1:23" x14ac:dyDescent="0.35">
      <c r="A131" t="s">
        <v>494</v>
      </c>
      <c r="B131">
        <v>72</v>
      </c>
      <c r="C131" t="s">
        <v>165</v>
      </c>
      <c r="D131">
        <v>10</v>
      </c>
      <c r="E131" s="21">
        <f t="shared" ref="E131:E189" si="23">SQRT(1+((D131/100)^2))</f>
        <v>1.004987562112089</v>
      </c>
      <c r="F131">
        <v>1</v>
      </c>
      <c r="G131">
        <v>2</v>
      </c>
      <c r="H131">
        <v>0</v>
      </c>
      <c r="I131">
        <v>0</v>
      </c>
      <c r="J131">
        <v>0</v>
      </c>
      <c r="K131">
        <v>0</v>
      </c>
      <c r="L131">
        <v>1</v>
      </c>
      <c r="M131">
        <v>6</v>
      </c>
      <c r="N131">
        <v>0</v>
      </c>
      <c r="O131" s="20">
        <f t="shared" ref="O131:O189" si="24">AVERAGE(F131:H131)</f>
        <v>1</v>
      </c>
      <c r="P131" s="20">
        <f t="shared" ref="P131:P189" si="25">AVERAGE(I131:K131)</f>
        <v>0</v>
      </c>
      <c r="Q131" s="20">
        <f t="shared" ref="Q131:Q189" si="26">AVERAGE(L131:N131)</f>
        <v>2.3333333333333335</v>
      </c>
      <c r="R131" s="17">
        <f t="shared" si="20"/>
        <v>1.5728803589546335E-2</v>
      </c>
      <c r="S131" s="17">
        <f t="shared" si="21"/>
        <v>0</v>
      </c>
      <c r="T131" s="17">
        <f t="shared" si="22"/>
        <v>2.3125853638318645</v>
      </c>
      <c r="U131">
        <v>2</v>
      </c>
      <c r="V131">
        <v>0</v>
      </c>
      <c r="W131">
        <v>3</v>
      </c>
    </row>
    <row r="132" spans="1:23" x14ac:dyDescent="0.35">
      <c r="A132" t="s">
        <v>494</v>
      </c>
      <c r="B132">
        <v>72</v>
      </c>
      <c r="C132" t="s">
        <v>167</v>
      </c>
      <c r="D132">
        <v>10</v>
      </c>
      <c r="E132" s="21">
        <f t="shared" si="23"/>
        <v>1.004987562112089</v>
      </c>
      <c r="F132">
        <v>0</v>
      </c>
      <c r="G132">
        <v>0</v>
      </c>
      <c r="H132">
        <v>1</v>
      </c>
      <c r="I132">
        <v>1</v>
      </c>
      <c r="J132">
        <v>1</v>
      </c>
      <c r="K132">
        <v>1</v>
      </c>
      <c r="L132">
        <v>3</v>
      </c>
      <c r="M132">
        <v>1</v>
      </c>
      <c r="N132">
        <v>1</v>
      </c>
      <c r="O132" s="20">
        <f t="shared" si="24"/>
        <v>0.33333333333333331</v>
      </c>
      <c r="P132" s="20">
        <f t="shared" si="25"/>
        <v>1</v>
      </c>
      <c r="Q132" s="20">
        <f t="shared" si="26"/>
        <v>1.6666666666666667</v>
      </c>
      <c r="R132" s="17">
        <f t="shared" si="20"/>
        <v>1.5728803589546335E-2</v>
      </c>
      <c r="S132" s="17">
        <f t="shared" si="21"/>
        <v>1.5677233741711756</v>
      </c>
      <c r="T132" s="17">
        <f t="shared" si="22"/>
        <v>3.0834471517758191</v>
      </c>
      <c r="U132">
        <v>2</v>
      </c>
      <c r="V132">
        <v>8</v>
      </c>
      <c r="W132">
        <v>4</v>
      </c>
    </row>
    <row r="133" spans="1:23" x14ac:dyDescent="0.35">
      <c r="A133" t="s">
        <v>494</v>
      </c>
      <c r="B133">
        <v>72</v>
      </c>
      <c r="C133" t="s">
        <v>168</v>
      </c>
      <c r="D133">
        <v>10</v>
      </c>
      <c r="E133" s="21">
        <f t="shared" si="23"/>
        <v>1.004987562112089</v>
      </c>
      <c r="F133">
        <v>1</v>
      </c>
      <c r="G133">
        <v>0</v>
      </c>
      <c r="H133">
        <v>0</v>
      </c>
      <c r="I133">
        <v>0</v>
      </c>
      <c r="J133">
        <v>0</v>
      </c>
      <c r="K133">
        <v>0</v>
      </c>
      <c r="L133">
        <v>0</v>
      </c>
      <c r="M133">
        <v>0</v>
      </c>
      <c r="N133">
        <v>0</v>
      </c>
      <c r="O133" s="20">
        <f t="shared" si="24"/>
        <v>0.33333333333333331</v>
      </c>
      <c r="P133" s="20">
        <f t="shared" si="25"/>
        <v>0</v>
      </c>
      <c r="Q133" s="20">
        <f t="shared" si="26"/>
        <v>0</v>
      </c>
      <c r="R133" s="17">
        <f t="shared" si="20"/>
        <v>3.9322008973865841E-2</v>
      </c>
      <c r="S133" s="17">
        <f t="shared" si="21"/>
        <v>0</v>
      </c>
      <c r="T133" s="17">
        <f t="shared" si="22"/>
        <v>0</v>
      </c>
      <c r="U133">
        <v>5</v>
      </c>
      <c r="V133">
        <v>0</v>
      </c>
      <c r="W133">
        <v>0</v>
      </c>
    </row>
    <row r="134" spans="1:23" x14ac:dyDescent="0.35">
      <c r="A134" t="s">
        <v>494</v>
      </c>
      <c r="B134">
        <v>75</v>
      </c>
      <c r="C134" t="s">
        <v>166</v>
      </c>
      <c r="D134">
        <v>18</v>
      </c>
      <c r="E134" s="21">
        <f t="shared" si="23"/>
        <v>1.016070863670443</v>
      </c>
      <c r="F134">
        <v>0.1</v>
      </c>
      <c r="G134">
        <v>0.5</v>
      </c>
      <c r="H134">
        <v>1</v>
      </c>
      <c r="I134">
        <v>0.6</v>
      </c>
      <c r="J134">
        <v>1</v>
      </c>
      <c r="K134">
        <v>0</v>
      </c>
      <c r="L134">
        <v>1</v>
      </c>
      <c r="M134">
        <v>1.5</v>
      </c>
      <c r="N134">
        <v>1</v>
      </c>
      <c r="O134" s="20">
        <f t="shared" si="24"/>
        <v>0.53333333333333333</v>
      </c>
      <c r="P134" s="20">
        <f t="shared" si="25"/>
        <v>0.53333333333333333</v>
      </c>
      <c r="Q134" s="20">
        <f t="shared" si="26"/>
        <v>1.1666666666666667</v>
      </c>
      <c r="R134" s="17">
        <f t="shared" si="20"/>
        <v>0</v>
      </c>
      <c r="S134" s="17">
        <f t="shared" si="21"/>
        <v>0.39625317338325056</v>
      </c>
      <c r="T134" s="17">
        <f t="shared" si="22"/>
        <v>0</v>
      </c>
      <c r="U134">
        <v>0</v>
      </c>
      <c r="V134">
        <v>2</v>
      </c>
      <c r="W134">
        <v>0</v>
      </c>
    </row>
    <row r="135" spans="1:23" x14ac:dyDescent="0.35">
      <c r="A135" t="s">
        <v>494</v>
      </c>
      <c r="B135">
        <v>75</v>
      </c>
      <c r="C135" t="s">
        <v>165</v>
      </c>
      <c r="D135">
        <v>18</v>
      </c>
      <c r="E135" s="21">
        <f t="shared" si="23"/>
        <v>1.016070863670443</v>
      </c>
      <c r="F135">
        <v>1</v>
      </c>
      <c r="G135">
        <v>1</v>
      </c>
      <c r="H135">
        <v>2</v>
      </c>
      <c r="I135">
        <v>0</v>
      </c>
      <c r="J135">
        <v>0</v>
      </c>
      <c r="K135">
        <v>0</v>
      </c>
      <c r="L135">
        <v>1</v>
      </c>
      <c r="M135">
        <v>3</v>
      </c>
      <c r="N135">
        <v>3</v>
      </c>
      <c r="O135" s="20">
        <f t="shared" si="24"/>
        <v>1.3333333333333333</v>
      </c>
      <c r="P135" s="20">
        <f t="shared" si="25"/>
        <v>0</v>
      </c>
      <c r="Q135" s="20">
        <f t="shared" si="26"/>
        <v>2.3333333333333335</v>
      </c>
      <c r="R135" s="17">
        <f t="shared" si="20"/>
        <v>8.7462460309263551E-2</v>
      </c>
      <c r="S135" s="17">
        <f t="shared" si="21"/>
        <v>0.39625317338325056</v>
      </c>
      <c r="T135" s="17">
        <f t="shared" si="22"/>
        <v>0.77936308087303274</v>
      </c>
      <c r="U135">
        <v>11</v>
      </c>
      <c r="V135">
        <v>2</v>
      </c>
      <c r="W135">
        <v>1</v>
      </c>
    </row>
    <row r="136" spans="1:23" x14ac:dyDescent="0.35">
      <c r="A136" t="s">
        <v>494</v>
      </c>
      <c r="B136">
        <v>75</v>
      </c>
      <c r="C136" t="s">
        <v>167</v>
      </c>
      <c r="D136">
        <v>18</v>
      </c>
      <c r="E136" s="21">
        <f t="shared" si="23"/>
        <v>1.016070863670443</v>
      </c>
      <c r="F136">
        <v>0.5</v>
      </c>
      <c r="G136">
        <v>0.5</v>
      </c>
      <c r="H136">
        <v>2</v>
      </c>
      <c r="I136">
        <v>0</v>
      </c>
      <c r="J136">
        <v>0</v>
      </c>
      <c r="K136">
        <v>0</v>
      </c>
      <c r="L136">
        <v>0</v>
      </c>
      <c r="M136">
        <v>0</v>
      </c>
      <c r="N136">
        <v>0</v>
      </c>
      <c r="O136" s="20">
        <f t="shared" si="24"/>
        <v>1</v>
      </c>
      <c r="P136" s="20">
        <f t="shared" si="25"/>
        <v>0</v>
      </c>
      <c r="Q136" s="20">
        <f t="shared" si="26"/>
        <v>0</v>
      </c>
      <c r="R136" s="17">
        <f t="shared" si="20"/>
        <v>5.5657929287713154E-2</v>
      </c>
      <c r="S136" s="17">
        <f t="shared" si="21"/>
        <v>0.59437976007487603</v>
      </c>
      <c r="T136" s="17">
        <f t="shared" si="22"/>
        <v>0</v>
      </c>
      <c r="U136">
        <v>7</v>
      </c>
      <c r="V136">
        <v>3</v>
      </c>
      <c r="W136">
        <v>0</v>
      </c>
    </row>
    <row r="137" spans="1:23" x14ac:dyDescent="0.35">
      <c r="A137" t="s">
        <v>494</v>
      </c>
      <c r="B137">
        <v>75</v>
      </c>
      <c r="C137" t="s">
        <v>168</v>
      </c>
      <c r="D137">
        <v>18</v>
      </c>
      <c r="E137" s="21">
        <f t="shared" si="23"/>
        <v>1.016070863670443</v>
      </c>
      <c r="F137">
        <v>1</v>
      </c>
      <c r="G137">
        <v>0</v>
      </c>
      <c r="H137">
        <v>1</v>
      </c>
      <c r="I137">
        <v>0</v>
      </c>
      <c r="J137">
        <v>0</v>
      </c>
      <c r="K137">
        <v>0</v>
      </c>
      <c r="L137">
        <v>0</v>
      </c>
      <c r="M137">
        <v>0</v>
      </c>
      <c r="N137">
        <v>0</v>
      </c>
      <c r="O137" s="20">
        <f t="shared" si="24"/>
        <v>0.66666666666666663</v>
      </c>
      <c r="P137" s="20">
        <f t="shared" si="25"/>
        <v>0</v>
      </c>
      <c r="Q137" s="20">
        <f t="shared" si="26"/>
        <v>0</v>
      </c>
      <c r="R137" s="17">
        <f t="shared" si="20"/>
        <v>3.1804531021550377E-2</v>
      </c>
      <c r="S137" s="17">
        <f t="shared" si="21"/>
        <v>0.99063293345812642</v>
      </c>
      <c r="T137" s="17">
        <f t="shared" si="22"/>
        <v>3.117452323492131</v>
      </c>
      <c r="U137">
        <v>4</v>
      </c>
      <c r="V137">
        <v>5</v>
      </c>
      <c r="W137">
        <v>4</v>
      </c>
    </row>
    <row r="138" spans="1:23" x14ac:dyDescent="0.35">
      <c r="A138" t="s">
        <v>494</v>
      </c>
      <c r="B138">
        <v>76</v>
      </c>
      <c r="C138" t="s">
        <v>166</v>
      </c>
      <c r="D138">
        <v>8</v>
      </c>
      <c r="E138" s="21">
        <f t="shared" si="23"/>
        <v>1.0031948963187562</v>
      </c>
      <c r="F138">
        <v>0</v>
      </c>
      <c r="G138">
        <v>0</v>
      </c>
      <c r="H138">
        <v>0</v>
      </c>
      <c r="I138">
        <v>2</v>
      </c>
      <c r="J138">
        <v>3</v>
      </c>
      <c r="K138">
        <v>3</v>
      </c>
      <c r="L138">
        <v>110</v>
      </c>
      <c r="M138">
        <v>0</v>
      </c>
      <c r="N138">
        <v>12</v>
      </c>
      <c r="O138" s="20">
        <f t="shared" si="24"/>
        <v>0</v>
      </c>
      <c r="P138" s="20">
        <f t="shared" si="25"/>
        <v>2.6666666666666665</v>
      </c>
      <c r="Q138" s="20">
        <f t="shared" si="26"/>
        <v>40.666666666666664</v>
      </c>
      <c r="R138" s="17">
        <f t="shared" si="20"/>
        <v>3.1401494070377636E-2</v>
      </c>
      <c r="S138" s="17">
        <f t="shared" si="21"/>
        <v>0</v>
      </c>
      <c r="T138" s="17">
        <f t="shared" si="22"/>
        <v>0</v>
      </c>
      <c r="U138">
        <v>4</v>
      </c>
      <c r="V138">
        <v>0</v>
      </c>
      <c r="W138">
        <v>0</v>
      </c>
    </row>
    <row r="139" spans="1:23" x14ac:dyDescent="0.35">
      <c r="A139" t="s">
        <v>494</v>
      </c>
      <c r="B139">
        <v>76</v>
      </c>
      <c r="C139" t="s">
        <v>165</v>
      </c>
      <c r="D139">
        <v>8</v>
      </c>
      <c r="E139" s="21">
        <f t="shared" si="23"/>
        <v>1.0031948963187562</v>
      </c>
      <c r="F139">
        <v>1</v>
      </c>
      <c r="G139">
        <v>0</v>
      </c>
      <c r="H139">
        <v>1</v>
      </c>
      <c r="I139">
        <v>0</v>
      </c>
      <c r="J139">
        <v>0</v>
      </c>
      <c r="K139">
        <v>0</v>
      </c>
      <c r="L139">
        <v>0</v>
      </c>
      <c r="M139">
        <v>0</v>
      </c>
      <c r="N139">
        <v>0</v>
      </c>
      <c r="O139" s="20">
        <f t="shared" si="24"/>
        <v>0.66666666666666663</v>
      </c>
      <c r="P139" s="20">
        <f t="shared" si="25"/>
        <v>0</v>
      </c>
      <c r="Q139" s="20">
        <f t="shared" si="26"/>
        <v>0</v>
      </c>
      <c r="R139" s="17">
        <f t="shared" si="20"/>
        <v>3.9251867587972049E-2</v>
      </c>
      <c r="S139" s="17">
        <f t="shared" si="21"/>
        <v>0.78246345880285251</v>
      </c>
      <c r="T139" s="17">
        <f t="shared" si="22"/>
        <v>1.5389734969601063</v>
      </c>
      <c r="U139">
        <v>5</v>
      </c>
      <c r="V139">
        <v>4</v>
      </c>
      <c r="W139">
        <v>2</v>
      </c>
    </row>
    <row r="140" spans="1:23" x14ac:dyDescent="0.35">
      <c r="A140" t="s">
        <v>494</v>
      </c>
      <c r="B140">
        <v>76</v>
      </c>
      <c r="C140" t="s">
        <v>167</v>
      </c>
      <c r="D140">
        <v>8</v>
      </c>
      <c r="E140" s="21">
        <f t="shared" si="23"/>
        <v>1.0031948963187562</v>
      </c>
      <c r="F140">
        <v>0</v>
      </c>
      <c r="G140">
        <v>1</v>
      </c>
      <c r="H140">
        <v>0</v>
      </c>
      <c r="I140">
        <v>0</v>
      </c>
      <c r="J140">
        <v>0</v>
      </c>
      <c r="K140">
        <v>0</v>
      </c>
      <c r="L140">
        <v>0</v>
      </c>
      <c r="M140">
        <v>0</v>
      </c>
      <c r="N140">
        <v>0</v>
      </c>
      <c r="O140" s="20">
        <f t="shared" si="24"/>
        <v>0.33333333333333331</v>
      </c>
      <c r="P140" s="20">
        <f t="shared" si="25"/>
        <v>0</v>
      </c>
      <c r="Q140" s="20">
        <f t="shared" si="26"/>
        <v>0</v>
      </c>
      <c r="R140" s="17">
        <f t="shared" si="20"/>
        <v>7.0653361658349678E-2</v>
      </c>
      <c r="S140" s="17">
        <f t="shared" si="21"/>
        <v>0</v>
      </c>
      <c r="T140" s="17">
        <f t="shared" si="22"/>
        <v>0</v>
      </c>
      <c r="U140">
        <v>9</v>
      </c>
      <c r="V140">
        <v>0</v>
      </c>
      <c r="W140">
        <v>0</v>
      </c>
    </row>
    <row r="141" spans="1:23" x14ac:dyDescent="0.35">
      <c r="A141" t="s">
        <v>494</v>
      </c>
      <c r="B141">
        <v>76</v>
      </c>
      <c r="C141" t="s">
        <v>168</v>
      </c>
      <c r="D141">
        <v>8</v>
      </c>
      <c r="E141" s="21">
        <f t="shared" si="23"/>
        <v>1.0031948963187562</v>
      </c>
      <c r="F141">
        <v>0.1</v>
      </c>
      <c r="G141">
        <v>2</v>
      </c>
      <c r="H141">
        <v>0.3</v>
      </c>
      <c r="I141">
        <v>0.5</v>
      </c>
      <c r="J141">
        <v>0.1</v>
      </c>
      <c r="K141">
        <v>0.1</v>
      </c>
      <c r="L141">
        <v>1</v>
      </c>
      <c r="M141">
        <v>0.8</v>
      </c>
      <c r="N141">
        <v>1</v>
      </c>
      <c r="O141" s="20">
        <f t="shared" si="24"/>
        <v>0.79999999999999993</v>
      </c>
      <c r="P141" s="20">
        <f t="shared" si="25"/>
        <v>0.23333333333333331</v>
      </c>
      <c r="Q141" s="20">
        <f t="shared" si="26"/>
        <v>0.93333333333333324</v>
      </c>
      <c r="R141" s="17">
        <f t="shared" si="20"/>
        <v>0</v>
      </c>
      <c r="S141" s="17">
        <f t="shared" si="21"/>
        <v>0.19561586470071313</v>
      </c>
      <c r="T141" s="17">
        <f t="shared" si="22"/>
        <v>0.76948674848005316</v>
      </c>
      <c r="U141">
        <v>0</v>
      </c>
      <c r="V141">
        <v>1</v>
      </c>
      <c r="W141">
        <v>1</v>
      </c>
    </row>
    <row r="142" spans="1:23" x14ac:dyDescent="0.35">
      <c r="A142" t="s">
        <v>494</v>
      </c>
      <c r="B142">
        <v>77</v>
      </c>
      <c r="C142" t="s">
        <v>166</v>
      </c>
      <c r="D142">
        <v>17</v>
      </c>
      <c r="E142" s="21">
        <f t="shared" si="23"/>
        <v>1.014347080638575</v>
      </c>
      <c r="F142">
        <v>1</v>
      </c>
      <c r="G142">
        <v>0</v>
      </c>
      <c r="H142">
        <v>0</v>
      </c>
      <c r="I142">
        <v>0</v>
      </c>
      <c r="J142">
        <v>0</v>
      </c>
      <c r="K142">
        <v>0</v>
      </c>
      <c r="L142">
        <v>4</v>
      </c>
      <c r="M142">
        <v>0</v>
      </c>
      <c r="N142">
        <v>0</v>
      </c>
      <c r="O142" s="20">
        <f t="shared" si="24"/>
        <v>0.33333333333333331</v>
      </c>
      <c r="P142" s="20">
        <f t="shared" si="25"/>
        <v>0</v>
      </c>
      <c r="Q142" s="20">
        <f t="shared" si="26"/>
        <v>1.3333333333333333</v>
      </c>
      <c r="R142" s="17">
        <f t="shared" si="20"/>
        <v>3.1750574045839627E-2</v>
      </c>
      <c r="S142" s="17">
        <f t="shared" si="21"/>
        <v>0.19779046126916486</v>
      </c>
      <c r="T142" s="17">
        <f t="shared" si="22"/>
        <v>0.77804087697711533</v>
      </c>
      <c r="U142">
        <v>4</v>
      </c>
      <c r="V142">
        <v>1</v>
      </c>
      <c r="W142">
        <v>1</v>
      </c>
    </row>
    <row r="143" spans="1:23" x14ac:dyDescent="0.35">
      <c r="A143" t="s">
        <v>494</v>
      </c>
      <c r="B143">
        <v>77</v>
      </c>
      <c r="C143" t="s">
        <v>165</v>
      </c>
      <c r="D143">
        <v>17</v>
      </c>
      <c r="E143" s="21">
        <f t="shared" si="23"/>
        <v>1.014347080638575</v>
      </c>
      <c r="F143">
        <v>1</v>
      </c>
      <c r="G143">
        <v>2</v>
      </c>
      <c r="H143">
        <v>1</v>
      </c>
      <c r="I143">
        <v>0.25</v>
      </c>
      <c r="J143">
        <v>0</v>
      </c>
      <c r="K143">
        <v>0</v>
      </c>
      <c r="L143">
        <v>0</v>
      </c>
      <c r="M143">
        <v>0</v>
      </c>
      <c r="N143">
        <v>0</v>
      </c>
      <c r="O143" s="20">
        <f t="shared" si="24"/>
        <v>1.3333333333333333</v>
      </c>
      <c r="P143" s="20">
        <f t="shared" si="25"/>
        <v>8.3333333333333329E-2</v>
      </c>
      <c r="Q143" s="20">
        <f t="shared" si="26"/>
        <v>0</v>
      </c>
      <c r="R143" s="17">
        <f t="shared" si="20"/>
        <v>6.3501148091679255E-2</v>
      </c>
      <c r="S143" s="17">
        <f t="shared" si="21"/>
        <v>0</v>
      </c>
      <c r="T143" s="17">
        <f t="shared" si="22"/>
        <v>0</v>
      </c>
      <c r="U143">
        <v>8</v>
      </c>
      <c r="V143">
        <v>0</v>
      </c>
      <c r="W143">
        <v>0</v>
      </c>
    </row>
    <row r="144" spans="1:23" x14ac:dyDescent="0.35">
      <c r="A144" t="s">
        <v>494</v>
      </c>
      <c r="B144">
        <v>77</v>
      </c>
      <c r="C144" t="s">
        <v>167</v>
      </c>
      <c r="D144">
        <v>17</v>
      </c>
      <c r="E144" s="21">
        <f t="shared" si="23"/>
        <v>1.014347080638575</v>
      </c>
      <c r="F144">
        <v>0.1</v>
      </c>
      <c r="G144">
        <v>0.1</v>
      </c>
      <c r="H144">
        <v>0.3</v>
      </c>
      <c r="I144">
        <v>0.5</v>
      </c>
      <c r="J144">
        <v>0.3</v>
      </c>
      <c r="K144">
        <v>0.5</v>
      </c>
      <c r="L144">
        <v>1</v>
      </c>
      <c r="M144">
        <v>1</v>
      </c>
      <c r="N144">
        <v>1</v>
      </c>
      <c r="O144" s="20">
        <f t="shared" si="24"/>
        <v>0.16666666666666666</v>
      </c>
      <c r="P144" s="20">
        <f t="shared" si="25"/>
        <v>0.43333333333333335</v>
      </c>
      <c r="Q144" s="20">
        <f t="shared" si="26"/>
        <v>1</v>
      </c>
      <c r="R144" s="17">
        <f t="shared" si="20"/>
        <v>7.9376435114599068E-3</v>
      </c>
      <c r="S144" s="17">
        <f t="shared" si="21"/>
        <v>0</v>
      </c>
      <c r="T144" s="17">
        <f t="shared" si="22"/>
        <v>0.77804087697711533</v>
      </c>
      <c r="U144">
        <v>1</v>
      </c>
      <c r="V144">
        <v>0</v>
      </c>
      <c r="W144">
        <v>1</v>
      </c>
    </row>
    <row r="145" spans="1:23" x14ac:dyDescent="0.35">
      <c r="A145" t="s">
        <v>494</v>
      </c>
      <c r="B145">
        <v>77</v>
      </c>
      <c r="C145" t="s">
        <v>168</v>
      </c>
      <c r="D145">
        <v>17</v>
      </c>
      <c r="E145" s="21">
        <f t="shared" si="23"/>
        <v>1.014347080638575</v>
      </c>
      <c r="F145">
        <v>0</v>
      </c>
      <c r="G145">
        <v>1</v>
      </c>
      <c r="H145">
        <v>1</v>
      </c>
      <c r="I145">
        <v>0</v>
      </c>
      <c r="J145">
        <v>0</v>
      </c>
      <c r="K145">
        <v>0</v>
      </c>
      <c r="L145">
        <v>3</v>
      </c>
      <c r="M145">
        <v>0</v>
      </c>
      <c r="N145">
        <v>0</v>
      </c>
      <c r="O145" s="20">
        <f t="shared" si="24"/>
        <v>0.66666666666666663</v>
      </c>
      <c r="P145" s="20">
        <f t="shared" si="25"/>
        <v>0</v>
      </c>
      <c r="Q145" s="20">
        <f t="shared" si="26"/>
        <v>1</v>
      </c>
      <c r="R145" s="17">
        <f t="shared" si="20"/>
        <v>2.3812930534379724E-2</v>
      </c>
      <c r="S145" s="17">
        <f t="shared" si="21"/>
        <v>0.19779046126916486</v>
      </c>
      <c r="T145" s="17">
        <f t="shared" si="22"/>
        <v>0</v>
      </c>
      <c r="U145">
        <v>3</v>
      </c>
      <c r="V145">
        <v>1</v>
      </c>
      <c r="W145">
        <v>0</v>
      </c>
    </row>
    <row r="146" spans="1:23" x14ac:dyDescent="0.35">
      <c r="A146" t="s">
        <v>147</v>
      </c>
      <c r="B146">
        <v>2</v>
      </c>
      <c r="C146" t="s">
        <v>166</v>
      </c>
      <c r="D146">
        <v>22</v>
      </c>
      <c r="E146" s="21">
        <f t="shared" si="23"/>
        <v>1.0239140588936164</v>
      </c>
      <c r="F146">
        <v>0</v>
      </c>
      <c r="G146">
        <v>0</v>
      </c>
      <c r="H146">
        <v>0</v>
      </c>
      <c r="I146">
        <v>0</v>
      </c>
      <c r="J146">
        <v>0</v>
      </c>
      <c r="K146">
        <v>0</v>
      </c>
      <c r="L146">
        <v>0</v>
      </c>
      <c r="M146">
        <v>0</v>
      </c>
      <c r="N146">
        <v>0</v>
      </c>
      <c r="O146" s="20">
        <f t="shared" si="24"/>
        <v>0</v>
      </c>
      <c r="P146" s="20">
        <f t="shared" si="25"/>
        <v>0</v>
      </c>
      <c r="Q146" s="20">
        <f t="shared" si="26"/>
        <v>0</v>
      </c>
      <c r="R146" s="17">
        <f t="shared" si="20"/>
        <v>0</v>
      </c>
      <c r="S146" s="17">
        <f t="shared" si="21"/>
        <v>0</v>
      </c>
      <c r="T146" s="17">
        <f t="shared" si="22"/>
        <v>0</v>
      </c>
      <c r="U146">
        <v>0</v>
      </c>
      <c r="V146">
        <v>0</v>
      </c>
      <c r="W146">
        <v>0</v>
      </c>
    </row>
    <row r="147" spans="1:23" x14ac:dyDescent="0.35">
      <c r="A147" t="s">
        <v>147</v>
      </c>
      <c r="B147">
        <v>2</v>
      </c>
      <c r="C147" t="s">
        <v>165</v>
      </c>
      <c r="D147">
        <v>22</v>
      </c>
      <c r="E147" s="21">
        <f t="shared" si="23"/>
        <v>1.0239140588936164</v>
      </c>
      <c r="F147">
        <v>0</v>
      </c>
      <c r="G147">
        <v>0</v>
      </c>
      <c r="H147">
        <v>0</v>
      </c>
      <c r="I147">
        <v>0</v>
      </c>
      <c r="J147">
        <v>0</v>
      </c>
      <c r="K147">
        <v>0</v>
      </c>
      <c r="L147">
        <v>0</v>
      </c>
      <c r="M147">
        <v>0</v>
      </c>
      <c r="N147">
        <v>0</v>
      </c>
      <c r="O147" s="20">
        <f t="shared" si="24"/>
        <v>0</v>
      </c>
      <c r="P147" s="20">
        <f t="shared" si="25"/>
        <v>0</v>
      </c>
      <c r="Q147" s="20">
        <f t="shared" si="26"/>
        <v>0</v>
      </c>
      <c r="R147" s="17">
        <f t="shared" si="20"/>
        <v>0</v>
      </c>
      <c r="S147" s="17">
        <f t="shared" si="21"/>
        <v>0.19965595393743918</v>
      </c>
      <c r="T147" s="17">
        <f t="shared" si="22"/>
        <v>0</v>
      </c>
      <c r="U147">
        <v>0</v>
      </c>
      <c r="V147">
        <v>1</v>
      </c>
      <c r="W147">
        <v>0</v>
      </c>
    </row>
    <row r="148" spans="1:23" x14ac:dyDescent="0.35">
      <c r="A148" t="s">
        <v>147</v>
      </c>
      <c r="B148">
        <v>2</v>
      </c>
      <c r="C148" t="s">
        <v>167</v>
      </c>
      <c r="D148">
        <v>22</v>
      </c>
      <c r="E148" s="21">
        <f t="shared" si="23"/>
        <v>1.0239140588936164</v>
      </c>
      <c r="F148">
        <v>0</v>
      </c>
      <c r="G148">
        <v>0</v>
      </c>
      <c r="H148">
        <v>0</v>
      </c>
      <c r="I148">
        <v>0</v>
      </c>
      <c r="J148">
        <v>0</v>
      </c>
      <c r="K148">
        <v>0</v>
      </c>
      <c r="L148">
        <v>0</v>
      </c>
      <c r="M148">
        <v>0</v>
      </c>
      <c r="N148">
        <v>0</v>
      </c>
      <c r="O148" s="20">
        <f t="shared" si="24"/>
        <v>0</v>
      </c>
      <c r="P148" s="20">
        <f t="shared" si="25"/>
        <v>0</v>
      </c>
      <c r="Q148" s="20">
        <f t="shared" si="26"/>
        <v>0</v>
      </c>
      <c r="R148" s="17">
        <f t="shared" si="20"/>
        <v>0</v>
      </c>
      <c r="S148" s="17">
        <f t="shared" si="21"/>
        <v>0</v>
      </c>
      <c r="T148" s="17">
        <f t="shared" si="22"/>
        <v>0</v>
      </c>
      <c r="U148">
        <v>0</v>
      </c>
      <c r="V148">
        <v>0</v>
      </c>
      <c r="W148">
        <v>0</v>
      </c>
    </row>
    <row r="149" spans="1:23" x14ac:dyDescent="0.35">
      <c r="A149" t="s">
        <v>147</v>
      </c>
      <c r="B149">
        <v>2</v>
      </c>
      <c r="C149" t="s">
        <v>168</v>
      </c>
      <c r="D149">
        <v>22</v>
      </c>
      <c r="E149" s="21">
        <f t="shared" si="23"/>
        <v>1.0239140588936164</v>
      </c>
      <c r="F149">
        <v>0</v>
      </c>
      <c r="G149">
        <v>0</v>
      </c>
      <c r="H149">
        <v>0</v>
      </c>
      <c r="I149">
        <v>0</v>
      </c>
      <c r="J149">
        <v>0</v>
      </c>
      <c r="K149">
        <v>0</v>
      </c>
      <c r="L149">
        <v>0</v>
      </c>
      <c r="M149">
        <v>0</v>
      </c>
      <c r="N149">
        <v>0</v>
      </c>
      <c r="O149" s="20">
        <f t="shared" si="24"/>
        <v>0</v>
      </c>
      <c r="P149" s="20">
        <f t="shared" si="25"/>
        <v>0</v>
      </c>
      <c r="Q149" s="20">
        <f t="shared" si="26"/>
        <v>0</v>
      </c>
      <c r="R149" s="17">
        <f t="shared" si="20"/>
        <v>0</v>
      </c>
      <c r="S149" s="17">
        <f t="shared" si="21"/>
        <v>0</v>
      </c>
      <c r="T149" s="17">
        <f t="shared" si="22"/>
        <v>1.5707581902424634</v>
      </c>
      <c r="U149">
        <v>0</v>
      </c>
      <c r="V149">
        <v>0</v>
      </c>
      <c r="W149">
        <v>2</v>
      </c>
    </row>
    <row r="150" spans="1:23" x14ac:dyDescent="0.35">
      <c r="A150" t="s">
        <v>147</v>
      </c>
      <c r="B150">
        <v>3</v>
      </c>
      <c r="C150" t="s">
        <v>166</v>
      </c>
      <c r="D150">
        <v>30</v>
      </c>
      <c r="E150" s="21">
        <f t="shared" si="23"/>
        <v>1.0440306508910551</v>
      </c>
      <c r="F150">
        <v>0</v>
      </c>
      <c r="G150">
        <v>0</v>
      </c>
      <c r="H150">
        <v>0</v>
      </c>
      <c r="I150">
        <v>2</v>
      </c>
      <c r="J150">
        <v>2</v>
      </c>
      <c r="K150">
        <v>2</v>
      </c>
      <c r="L150">
        <v>0</v>
      </c>
      <c r="M150">
        <v>0</v>
      </c>
      <c r="N150">
        <v>0</v>
      </c>
      <c r="O150" s="20">
        <f t="shared" si="24"/>
        <v>0</v>
      </c>
      <c r="P150" s="20">
        <f t="shared" si="25"/>
        <v>2</v>
      </c>
      <c r="Q150" s="20">
        <f t="shared" si="26"/>
        <v>0</v>
      </c>
      <c r="R150" s="17">
        <f t="shared" si="20"/>
        <v>0</v>
      </c>
      <c r="S150" s="17">
        <f t="shared" si="21"/>
        <v>0.20357854620026908</v>
      </c>
      <c r="T150" s="17">
        <f t="shared" si="22"/>
        <v>0.80080924834809819</v>
      </c>
      <c r="U150">
        <v>0</v>
      </c>
      <c r="V150">
        <v>1</v>
      </c>
      <c r="W150">
        <v>1</v>
      </c>
    </row>
    <row r="151" spans="1:23" x14ac:dyDescent="0.35">
      <c r="A151" t="s">
        <v>147</v>
      </c>
      <c r="B151">
        <v>3</v>
      </c>
      <c r="C151" t="s">
        <v>165</v>
      </c>
      <c r="D151">
        <v>30</v>
      </c>
      <c r="E151" s="21">
        <f t="shared" si="23"/>
        <v>1.0440306508910551</v>
      </c>
      <c r="F151">
        <v>0</v>
      </c>
      <c r="G151">
        <v>1</v>
      </c>
      <c r="H151">
        <v>0</v>
      </c>
      <c r="I151">
        <v>0</v>
      </c>
      <c r="J151">
        <v>1</v>
      </c>
      <c r="K151">
        <v>0</v>
      </c>
      <c r="L151">
        <v>0</v>
      </c>
      <c r="M151">
        <v>2</v>
      </c>
      <c r="N151">
        <v>0</v>
      </c>
      <c r="O151" s="20">
        <f t="shared" si="24"/>
        <v>0.33333333333333331</v>
      </c>
      <c r="P151" s="20">
        <f t="shared" si="25"/>
        <v>0.33333333333333331</v>
      </c>
      <c r="Q151" s="20">
        <f t="shared" si="26"/>
        <v>0.66666666666666663</v>
      </c>
      <c r="R151" s="17">
        <f t="shared" si="20"/>
        <v>4.0849642494132948E-2</v>
      </c>
      <c r="S151" s="17">
        <f t="shared" si="21"/>
        <v>0.61073563860080748</v>
      </c>
      <c r="T151" s="17">
        <f t="shared" si="22"/>
        <v>0</v>
      </c>
      <c r="U151">
        <v>5</v>
      </c>
      <c r="V151">
        <v>3</v>
      </c>
      <c r="W151">
        <v>0</v>
      </c>
    </row>
    <row r="152" spans="1:23" x14ac:dyDescent="0.35">
      <c r="A152" t="s">
        <v>147</v>
      </c>
      <c r="B152">
        <v>3</v>
      </c>
      <c r="C152" t="s">
        <v>167</v>
      </c>
      <c r="D152">
        <v>30</v>
      </c>
      <c r="E152" s="21">
        <f t="shared" si="23"/>
        <v>1.0440306508910551</v>
      </c>
      <c r="F152">
        <v>0</v>
      </c>
      <c r="G152">
        <v>0</v>
      </c>
      <c r="H152">
        <v>0</v>
      </c>
      <c r="I152">
        <v>1</v>
      </c>
      <c r="J152">
        <v>1</v>
      </c>
      <c r="K152">
        <v>1</v>
      </c>
      <c r="L152">
        <v>0</v>
      </c>
      <c r="M152">
        <v>0</v>
      </c>
      <c r="N152">
        <v>0</v>
      </c>
      <c r="O152" s="20">
        <f t="shared" si="24"/>
        <v>0</v>
      </c>
      <c r="P152" s="20">
        <f t="shared" si="25"/>
        <v>1</v>
      </c>
      <c r="Q152" s="20">
        <f t="shared" si="26"/>
        <v>0</v>
      </c>
      <c r="R152" s="17">
        <f t="shared" si="20"/>
        <v>0</v>
      </c>
      <c r="S152" s="17">
        <f t="shared" si="21"/>
        <v>0.61073563860080748</v>
      </c>
      <c r="T152" s="17">
        <f t="shared" si="22"/>
        <v>0</v>
      </c>
      <c r="U152">
        <v>0</v>
      </c>
      <c r="V152">
        <v>3</v>
      </c>
      <c r="W152">
        <v>0</v>
      </c>
    </row>
    <row r="153" spans="1:23" x14ac:dyDescent="0.35">
      <c r="A153" t="s">
        <v>147</v>
      </c>
      <c r="B153">
        <v>3</v>
      </c>
      <c r="C153" t="s">
        <v>168</v>
      </c>
      <c r="D153">
        <v>30</v>
      </c>
      <c r="E153" s="21">
        <f t="shared" si="23"/>
        <v>1.0440306508910551</v>
      </c>
      <c r="F153">
        <v>1</v>
      </c>
      <c r="G153">
        <v>1</v>
      </c>
      <c r="H153">
        <v>1</v>
      </c>
      <c r="I153">
        <v>0</v>
      </c>
      <c r="J153">
        <v>0</v>
      </c>
      <c r="K153">
        <v>0</v>
      </c>
      <c r="L153">
        <v>0</v>
      </c>
      <c r="M153">
        <v>0</v>
      </c>
      <c r="N153">
        <v>0</v>
      </c>
      <c r="O153" s="20">
        <f t="shared" si="24"/>
        <v>1</v>
      </c>
      <c r="P153" s="20">
        <f t="shared" si="25"/>
        <v>0</v>
      </c>
      <c r="Q153" s="20">
        <f t="shared" si="26"/>
        <v>0</v>
      </c>
      <c r="R153" s="17">
        <f t="shared" si="20"/>
        <v>3.267971399530635E-2</v>
      </c>
      <c r="S153" s="17">
        <f t="shared" si="21"/>
        <v>0.40715709240053816</v>
      </c>
      <c r="T153" s="17">
        <f t="shared" si="22"/>
        <v>0</v>
      </c>
      <c r="U153">
        <v>4</v>
      </c>
      <c r="V153">
        <v>2</v>
      </c>
      <c r="W153">
        <v>0</v>
      </c>
    </row>
    <row r="154" spans="1:23" x14ac:dyDescent="0.35">
      <c r="A154" t="s">
        <v>147</v>
      </c>
      <c r="B154">
        <v>5</v>
      </c>
      <c r="C154" t="s">
        <v>166</v>
      </c>
      <c r="D154">
        <v>12</v>
      </c>
      <c r="E154" s="21">
        <f t="shared" si="23"/>
        <v>1.0071742649611337</v>
      </c>
      <c r="F154">
        <v>3</v>
      </c>
      <c r="G154">
        <v>4</v>
      </c>
      <c r="H154">
        <v>3</v>
      </c>
      <c r="I154">
        <v>3</v>
      </c>
      <c r="J154">
        <v>3</v>
      </c>
      <c r="K154">
        <v>3</v>
      </c>
      <c r="L154">
        <v>2</v>
      </c>
      <c r="M154">
        <v>6</v>
      </c>
      <c r="N154">
        <v>2</v>
      </c>
      <c r="O154" s="20">
        <f t="shared" si="24"/>
        <v>3.3333333333333335</v>
      </c>
      <c r="P154" s="20">
        <f t="shared" si="25"/>
        <v>3</v>
      </c>
      <c r="Q154" s="20">
        <f t="shared" si="26"/>
        <v>3.3333333333333335</v>
      </c>
      <c r="R154" s="17">
        <f t="shared" si="20"/>
        <v>0</v>
      </c>
      <c r="S154" s="17">
        <f t="shared" si="21"/>
        <v>0.9819590663172405</v>
      </c>
      <c r="T154" s="17">
        <f t="shared" si="22"/>
        <v>2.317617204219145</v>
      </c>
      <c r="U154">
        <v>0</v>
      </c>
      <c r="V154">
        <v>5</v>
      </c>
      <c r="W154">
        <v>3</v>
      </c>
    </row>
    <row r="155" spans="1:23" x14ac:dyDescent="0.35">
      <c r="A155" t="s">
        <v>147</v>
      </c>
      <c r="B155">
        <v>5</v>
      </c>
      <c r="C155" t="s">
        <v>165</v>
      </c>
      <c r="D155">
        <v>12</v>
      </c>
      <c r="E155" s="21">
        <f t="shared" si="23"/>
        <v>1.0071742649611337</v>
      </c>
      <c r="F155">
        <v>1</v>
      </c>
      <c r="G155">
        <v>2</v>
      </c>
      <c r="H155">
        <v>0</v>
      </c>
      <c r="I155">
        <v>2</v>
      </c>
      <c r="J155">
        <v>0</v>
      </c>
      <c r="K155">
        <v>0</v>
      </c>
      <c r="L155">
        <v>0</v>
      </c>
      <c r="M155">
        <v>2</v>
      </c>
      <c r="N155">
        <v>0</v>
      </c>
      <c r="O155" s="20">
        <f t="shared" si="24"/>
        <v>1</v>
      </c>
      <c r="P155" s="20">
        <f t="shared" si="25"/>
        <v>0.66666666666666663</v>
      </c>
      <c r="Q155" s="20">
        <f t="shared" si="26"/>
        <v>0.66666666666666663</v>
      </c>
      <c r="R155" s="17">
        <f t="shared" si="20"/>
        <v>5.5170594910192321E-2</v>
      </c>
      <c r="S155" s="17">
        <f t="shared" si="21"/>
        <v>1.1783508795806887</v>
      </c>
      <c r="T155" s="17">
        <f t="shared" si="22"/>
        <v>2.317617204219145</v>
      </c>
      <c r="U155">
        <v>7</v>
      </c>
      <c r="V155">
        <v>6</v>
      </c>
      <c r="W155">
        <v>3</v>
      </c>
    </row>
    <row r="156" spans="1:23" x14ac:dyDescent="0.35">
      <c r="A156" t="s">
        <v>147</v>
      </c>
      <c r="B156">
        <v>5</v>
      </c>
      <c r="C156" t="s">
        <v>167</v>
      </c>
      <c r="D156">
        <v>12</v>
      </c>
      <c r="E156" s="21">
        <f t="shared" si="23"/>
        <v>1.0071742649611337</v>
      </c>
      <c r="F156">
        <v>4</v>
      </c>
      <c r="G156">
        <v>1</v>
      </c>
      <c r="H156">
        <v>1</v>
      </c>
      <c r="I156">
        <v>1</v>
      </c>
      <c r="J156">
        <v>0</v>
      </c>
      <c r="K156">
        <v>0</v>
      </c>
      <c r="L156">
        <v>2</v>
      </c>
      <c r="M156">
        <v>1</v>
      </c>
      <c r="N156">
        <v>0</v>
      </c>
      <c r="O156" s="20">
        <f t="shared" si="24"/>
        <v>2</v>
      </c>
      <c r="P156" s="20">
        <f t="shared" si="25"/>
        <v>0.33333333333333331</v>
      </c>
      <c r="Q156" s="20">
        <f t="shared" si="26"/>
        <v>1</v>
      </c>
      <c r="R156" s="17">
        <f t="shared" si="20"/>
        <v>0.12610421693758245</v>
      </c>
      <c r="S156" s="17">
        <f t="shared" si="21"/>
        <v>0.39278362652689613</v>
      </c>
      <c r="T156" s="17">
        <f t="shared" si="22"/>
        <v>0</v>
      </c>
      <c r="U156">
        <v>16</v>
      </c>
      <c r="V156">
        <v>2</v>
      </c>
      <c r="W156">
        <v>0</v>
      </c>
    </row>
    <row r="157" spans="1:23" x14ac:dyDescent="0.35">
      <c r="A157" t="s">
        <v>147</v>
      </c>
      <c r="B157">
        <v>5</v>
      </c>
      <c r="C157" t="s">
        <v>168</v>
      </c>
      <c r="D157">
        <v>12</v>
      </c>
      <c r="E157" s="21">
        <f t="shared" si="23"/>
        <v>1.0071742649611337</v>
      </c>
      <c r="F157">
        <v>1</v>
      </c>
      <c r="G157">
        <v>2</v>
      </c>
      <c r="H157">
        <v>8</v>
      </c>
      <c r="I157">
        <v>1</v>
      </c>
      <c r="J157">
        <v>2</v>
      </c>
      <c r="K157">
        <v>4</v>
      </c>
      <c r="L157">
        <v>0</v>
      </c>
      <c r="M157">
        <v>2</v>
      </c>
      <c r="N157">
        <v>6</v>
      </c>
      <c r="O157" s="20">
        <f t="shared" si="24"/>
        <v>3.6666666666666665</v>
      </c>
      <c r="P157" s="20">
        <f t="shared" si="25"/>
        <v>2.3333333333333335</v>
      </c>
      <c r="Q157" s="20">
        <f t="shared" si="26"/>
        <v>2.6666666666666665</v>
      </c>
      <c r="R157" s="17">
        <f t="shared" si="20"/>
        <v>6.3052108468791224E-2</v>
      </c>
      <c r="S157" s="17">
        <f t="shared" si="21"/>
        <v>0.39278362652689613</v>
      </c>
      <c r="T157" s="17">
        <f t="shared" si="22"/>
        <v>0</v>
      </c>
      <c r="U157">
        <v>8</v>
      </c>
      <c r="V157">
        <v>2</v>
      </c>
      <c r="W157">
        <v>0</v>
      </c>
    </row>
    <row r="158" spans="1:23" x14ac:dyDescent="0.35">
      <c r="A158" t="s">
        <v>147</v>
      </c>
      <c r="B158">
        <v>7</v>
      </c>
      <c r="C158" t="s">
        <v>166</v>
      </c>
      <c r="D158">
        <v>10</v>
      </c>
      <c r="E158" s="21">
        <f t="shared" si="23"/>
        <v>1.004987562112089</v>
      </c>
      <c r="F158">
        <v>4</v>
      </c>
      <c r="G158">
        <v>1</v>
      </c>
      <c r="H158">
        <v>2</v>
      </c>
      <c r="I158">
        <v>4</v>
      </c>
      <c r="J158">
        <v>3</v>
      </c>
      <c r="K158">
        <v>2</v>
      </c>
      <c r="L158">
        <v>4</v>
      </c>
      <c r="M158">
        <v>2</v>
      </c>
      <c r="N158">
        <v>2</v>
      </c>
      <c r="O158" s="20">
        <f t="shared" si="24"/>
        <v>2.3333333333333335</v>
      </c>
      <c r="P158" s="20">
        <f t="shared" si="25"/>
        <v>3</v>
      </c>
      <c r="Q158" s="20">
        <f t="shared" si="26"/>
        <v>2.6666666666666665</v>
      </c>
      <c r="R158" s="17">
        <f t="shared" si="20"/>
        <v>0.36962688435433888</v>
      </c>
      <c r="S158" s="17">
        <f t="shared" si="21"/>
        <v>2.3515850612567641</v>
      </c>
      <c r="T158" s="17">
        <f t="shared" si="22"/>
        <v>0</v>
      </c>
      <c r="U158">
        <v>47</v>
      </c>
      <c r="V158">
        <v>12</v>
      </c>
      <c r="W158">
        <v>0</v>
      </c>
    </row>
    <row r="159" spans="1:23" x14ac:dyDescent="0.35">
      <c r="A159" t="s">
        <v>147</v>
      </c>
      <c r="B159">
        <v>7</v>
      </c>
      <c r="C159" t="s">
        <v>165</v>
      </c>
      <c r="D159">
        <v>10</v>
      </c>
      <c r="E159" s="21">
        <f t="shared" si="23"/>
        <v>1.004987562112089</v>
      </c>
      <c r="F159">
        <v>0</v>
      </c>
      <c r="G159">
        <v>1</v>
      </c>
      <c r="H159">
        <v>1</v>
      </c>
      <c r="I159">
        <v>0</v>
      </c>
      <c r="J159">
        <v>2</v>
      </c>
      <c r="K159">
        <v>0</v>
      </c>
      <c r="L159">
        <v>0</v>
      </c>
      <c r="M159">
        <v>2</v>
      </c>
      <c r="N159">
        <v>2</v>
      </c>
      <c r="O159" s="20">
        <f t="shared" si="24"/>
        <v>0.66666666666666663</v>
      </c>
      <c r="P159" s="20">
        <f t="shared" si="25"/>
        <v>0.66666666666666663</v>
      </c>
      <c r="Q159" s="20">
        <f t="shared" si="26"/>
        <v>1.3333333333333333</v>
      </c>
      <c r="R159" s="17">
        <f t="shared" si="20"/>
        <v>0.25166085743274136</v>
      </c>
      <c r="S159" s="17">
        <f t="shared" si="21"/>
        <v>0.78386168708558779</v>
      </c>
      <c r="T159" s="17">
        <f t="shared" si="22"/>
        <v>1.5417235758879095</v>
      </c>
      <c r="U159">
        <v>32</v>
      </c>
      <c r="V159">
        <v>4</v>
      </c>
      <c r="W159">
        <v>2</v>
      </c>
    </row>
    <row r="160" spans="1:23" x14ac:dyDescent="0.35">
      <c r="A160" t="s">
        <v>147</v>
      </c>
      <c r="B160">
        <v>7</v>
      </c>
      <c r="C160" t="s">
        <v>167</v>
      </c>
      <c r="D160">
        <v>10</v>
      </c>
      <c r="E160" s="21">
        <f t="shared" si="23"/>
        <v>1.004987562112089</v>
      </c>
      <c r="F160">
        <v>1</v>
      </c>
      <c r="G160">
        <v>0</v>
      </c>
      <c r="H160">
        <v>1</v>
      </c>
      <c r="I160">
        <v>0</v>
      </c>
      <c r="J160">
        <v>0</v>
      </c>
      <c r="K160">
        <v>0</v>
      </c>
      <c r="L160">
        <v>2</v>
      </c>
      <c r="M160">
        <v>0</v>
      </c>
      <c r="N160">
        <v>1</v>
      </c>
      <c r="O160" s="20">
        <f t="shared" si="24"/>
        <v>0.66666666666666663</v>
      </c>
      <c r="P160" s="20">
        <f t="shared" si="25"/>
        <v>0</v>
      </c>
      <c r="Q160" s="20">
        <f t="shared" si="26"/>
        <v>1</v>
      </c>
      <c r="R160" s="17">
        <f t="shared" si="20"/>
        <v>0.11796602692159752</v>
      </c>
      <c r="S160" s="17">
        <f t="shared" si="21"/>
        <v>0.97982710885698487</v>
      </c>
      <c r="T160" s="17">
        <f t="shared" si="22"/>
        <v>0.77086178794395477</v>
      </c>
      <c r="U160">
        <v>15</v>
      </c>
      <c r="V160">
        <v>5</v>
      </c>
      <c r="W160">
        <v>1</v>
      </c>
    </row>
    <row r="161" spans="1:23" x14ac:dyDescent="0.35">
      <c r="A161" t="s">
        <v>147</v>
      </c>
      <c r="B161">
        <v>7</v>
      </c>
      <c r="C161" t="s">
        <v>168</v>
      </c>
      <c r="D161">
        <v>10</v>
      </c>
      <c r="E161" s="21">
        <f t="shared" si="23"/>
        <v>1.004987562112089</v>
      </c>
      <c r="F161">
        <v>2</v>
      </c>
      <c r="G161">
        <v>4</v>
      </c>
      <c r="H161">
        <v>4</v>
      </c>
      <c r="I161">
        <v>4</v>
      </c>
      <c r="J161">
        <v>4</v>
      </c>
      <c r="K161">
        <v>2</v>
      </c>
      <c r="L161">
        <v>6</v>
      </c>
      <c r="M161">
        <v>6</v>
      </c>
      <c r="N161">
        <v>2</v>
      </c>
      <c r="O161" s="20">
        <f t="shared" si="24"/>
        <v>3.3333333333333335</v>
      </c>
      <c r="P161" s="20">
        <f t="shared" si="25"/>
        <v>3.3333333333333335</v>
      </c>
      <c r="Q161" s="20">
        <f t="shared" si="26"/>
        <v>4.666666666666667</v>
      </c>
      <c r="R161" s="17">
        <f t="shared" si="20"/>
        <v>0</v>
      </c>
      <c r="S161" s="17">
        <f t="shared" si="21"/>
        <v>0.78386168708558779</v>
      </c>
      <c r="T161" s="17">
        <f t="shared" si="22"/>
        <v>0</v>
      </c>
      <c r="U161">
        <v>0</v>
      </c>
      <c r="V161">
        <v>4</v>
      </c>
      <c r="W161">
        <v>0</v>
      </c>
    </row>
    <row r="162" spans="1:23" x14ac:dyDescent="0.35">
      <c r="A162" t="s">
        <v>147</v>
      </c>
      <c r="B162">
        <v>8</v>
      </c>
      <c r="C162" t="s">
        <v>166</v>
      </c>
      <c r="D162">
        <v>14</v>
      </c>
      <c r="E162" s="21">
        <f t="shared" si="23"/>
        <v>1.0097524449091471</v>
      </c>
      <c r="F162">
        <v>1.2</v>
      </c>
      <c r="G162">
        <v>1.2</v>
      </c>
      <c r="H162">
        <v>2.5</v>
      </c>
      <c r="I162">
        <v>0</v>
      </c>
      <c r="J162">
        <v>0</v>
      </c>
      <c r="K162">
        <v>0</v>
      </c>
      <c r="L162">
        <v>5</v>
      </c>
      <c r="M162">
        <v>5</v>
      </c>
      <c r="N162">
        <v>3.8</v>
      </c>
      <c r="O162" s="20">
        <f t="shared" si="24"/>
        <v>1.6333333333333335</v>
      </c>
      <c r="P162" s="20">
        <f t="shared" si="25"/>
        <v>0</v>
      </c>
      <c r="Q162" s="20">
        <f t="shared" si="26"/>
        <v>4.6000000000000005</v>
      </c>
      <c r="R162" s="17">
        <f t="shared" ref="R162:R189" si="27">(11.64*U162*0.0122*0.48*1.13*E162)/9.843</f>
        <v>9.48202653174854E-2</v>
      </c>
      <c r="S162" s="17">
        <f t="shared" ref="S162:S189" si="28">(11.64*V162*0.304*0.48*1.13*E162)/9.843</f>
        <v>0.78757816001408609</v>
      </c>
      <c r="T162" s="17">
        <f t="shared" ref="T162:T189" si="29">(11.64*W162*2.87*0.4*1.13*E162)/19.686</f>
        <v>1.549033250575951</v>
      </c>
      <c r="U162">
        <v>12</v>
      </c>
      <c r="V162">
        <v>4</v>
      </c>
      <c r="W162">
        <v>2</v>
      </c>
    </row>
    <row r="163" spans="1:23" x14ac:dyDescent="0.35">
      <c r="A163" t="s">
        <v>147</v>
      </c>
      <c r="B163">
        <v>8</v>
      </c>
      <c r="C163" t="s">
        <v>165</v>
      </c>
      <c r="D163">
        <v>14</v>
      </c>
      <c r="E163" s="21">
        <f t="shared" si="23"/>
        <v>1.0097524449091471</v>
      </c>
      <c r="F163">
        <v>1.3</v>
      </c>
      <c r="G163">
        <v>1.3</v>
      </c>
      <c r="H163">
        <v>1.9</v>
      </c>
      <c r="I163">
        <v>0</v>
      </c>
      <c r="J163">
        <v>0</v>
      </c>
      <c r="K163">
        <v>0</v>
      </c>
      <c r="L163">
        <v>1.9</v>
      </c>
      <c r="M163">
        <v>3.1</v>
      </c>
      <c r="N163">
        <v>2.5</v>
      </c>
      <c r="O163" s="20">
        <f t="shared" si="24"/>
        <v>1.5</v>
      </c>
      <c r="P163" s="20">
        <f t="shared" si="25"/>
        <v>0</v>
      </c>
      <c r="Q163" s="20">
        <f t="shared" si="26"/>
        <v>2.5</v>
      </c>
      <c r="R163" s="17">
        <f t="shared" si="27"/>
        <v>0.15013208675268519</v>
      </c>
      <c r="S163" s="17">
        <f t="shared" si="28"/>
        <v>0.39378908000704305</v>
      </c>
      <c r="T163" s="17">
        <f t="shared" si="29"/>
        <v>0.77451662528797549</v>
      </c>
      <c r="U163">
        <v>19</v>
      </c>
      <c r="V163">
        <v>2</v>
      </c>
      <c r="W163">
        <v>1</v>
      </c>
    </row>
    <row r="164" spans="1:23" x14ac:dyDescent="0.35">
      <c r="A164" t="s">
        <v>147</v>
      </c>
      <c r="B164">
        <v>8</v>
      </c>
      <c r="C164" t="s">
        <v>167</v>
      </c>
      <c r="D164">
        <v>14</v>
      </c>
      <c r="E164" s="21">
        <f t="shared" si="23"/>
        <v>1.0097524449091471</v>
      </c>
      <c r="F164">
        <v>1.2</v>
      </c>
      <c r="G164">
        <v>3.1</v>
      </c>
      <c r="H164">
        <v>1.9</v>
      </c>
      <c r="I164">
        <v>0</v>
      </c>
      <c r="J164">
        <v>0</v>
      </c>
      <c r="K164">
        <v>0</v>
      </c>
      <c r="L164">
        <v>2.5</v>
      </c>
      <c r="M164">
        <v>3.8</v>
      </c>
      <c r="N164">
        <v>2.5</v>
      </c>
      <c r="O164" s="20">
        <f t="shared" si="24"/>
        <v>2.0666666666666664</v>
      </c>
      <c r="P164" s="20">
        <f t="shared" si="25"/>
        <v>0</v>
      </c>
      <c r="Q164" s="20">
        <f t="shared" si="26"/>
        <v>2.9333333333333336</v>
      </c>
      <c r="R164" s="17">
        <f t="shared" si="27"/>
        <v>0.1027219540939425</v>
      </c>
      <c r="S164" s="17">
        <f t="shared" si="28"/>
        <v>0.59068362001056474</v>
      </c>
      <c r="T164" s="17">
        <f t="shared" si="29"/>
        <v>0.77451662528797549</v>
      </c>
      <c r="U164">
        <v>13</v>
      </c>
      <c r="V164">
        <v>3</v>
      </c>
      <c r="W164">
        <v>1</v>
      </c>
    </row>
    <row r="165" spans="1:23" x14ac:dyDescent="0.35">
      <c r="A165" t="s">
        <v>147</v>
      </c>
      <c r="B165">
        <v>8</v>
      </c>
      <c r="C165" t="s">
        <v>168</v>
      </c>
      <c r="D165">
        <v>14</v>
      </c>
      <c r="E165" s="21">
        <f t="shared" si="23"/>
        <v>1.0097524449091471</v>
      </c>
      <c r="F165">
        <v>2.5</v>
      </c>
      <c r="G165">
        <v>2.5</v>
      </c>
      <c r="H165">
        <v>4.4000000000000004</v>
      </c>
      <c r="I165">
        <v>0</v>
      </c>
      <c r="J165">
        <v>0</v>
      </c>
      <c r="K165">
        <v>0</v>
      </c>
      <c r="L165">
        <v>2.5</v>
      </c>
      <c r="M165">
        <v>3.8</v>
      </c>
      <c r="N165">
        <v>5</v>
      </c>
      <c r="O165" s="20">
        <f t="shared" si="24"/>
        <v>3.1333333333333333</v>
      </c>
      <c r="P165" s="20">
        <f t="shared" si="25"/>
        <v>0</v>
      </c>
      <c r="Q165" s="20">
        <f t="shared" si="26"/>
        <v>3.7666666666666671</v>
      </c>
      <c r="R165" s="17">
        <f t="shared" si="27"/>
        <v>8.6918576541028289E-2</v>
      </c>
      <c r="S165" s="17">
        <f t="shared" si="28"/>
        <v>0.59068362001056474</v>
      </c>
      <c r="T165" s="17">
        <f t="shared" si="29"/>
        <v>1.549033250575951</v>
      </c>
      <c r="U165">
        <v>11</v>
      </c>
      <c r="V165">
        <v>3</v>
      </c>
      <c r="W165">
        <v>2</v>
      </c>
    </row>
    <row r="166" spans="1:23" x14ac:dyDescent="0.35">
      <c r="A166" t="s">
        <v>147</v>
      </c>
      <c r="B166">
        <v>9</v>
      </c>
      <c r="C166" t="s">
        <v>166</v>
      </c>
      <c r="D166">
        <v>12</v>
      </c>
      <c r="E166" s="21">
        <f t="shared" si="23"/>
        <v>1.0071742649611337</v>
      </c>
      <c r="F166">
        <v>0</v>
      </c>
      <c r="G166">
        <v>0</v>
      </c>
      <c r="H166">
        <v>0</v>
      </c>
      <c r="I166">
        <v>0</v>
      </c>
      <c r="J166">
        <v>0</v>
      </c>
      <c r="K166">
        <v>5</v>
      </c>
      <c r="L166">
        <v>0</v>
      </c>
      <c r="M166">
        <v>0</v>
      </c>
      <c r="N166">
        <v>12.5</v>
      </c>
      <c r="O166" s="20">
        <f t="shared" si="24"/>
        <v>0</v>
      </c>
      <c r="P166" s="20">
        <f t="shared" si="25"/>
        <v>1.6666666666666667</v>
      </c>
      <c r="Q166" s="20">
        <f t="shared" si="26"/>
        <v>4.166666666666667</v>
      </c>
      <c r="R166" s="17">
        <f t="shared" si="27"/>
        <v>0</v>
      </c>
      <c r="S166" s="17">
        <f t="shared" si="28"/>
        <v>0.9819590663172405</v>
      </c>
      <c r="T166" s="17">
        <f t="shared" si="29"/>
        <v>0</v>
      </c>
      <c r="U166">
        <v>0</v>
      </c>
      <c r="V166">
        <v>5</v>
      </c>
      <c r="W166">
        <v>0</v>
      </c>
    </row>
    <row r="167" spans="1:23" x14ac:dyDescent="0.35">
      <c r="A167" t="s">
        <v>147</v>
      </c>
      <c r="B167">
        <v>9</v>
      </c>
      <c r="C167" t="s">
        <v>165</v>
      </c>
      <c r="D167">
        <v>12</v>
      </c>
      <c r="E167" s="21">
        <f t="shared" si="23"/>
        <v>1.0071742649611337</v>
      </c>
      <c r="F167">
        <v>0</v>
      </c>
      <c r="G167">
        <v>0</v>
      </c>
      <c r="H167">
        <v>1</v>
      </c>
      <c r="I167">
        <v>0</v>
      </c>
      <c r="J167">
        <v>0</v>
      </c>
      <c r="K167">
        <v>0</v>
      </c>
      <c r="L167">
        <v>0</v>
      </c>
      <c r="M167">
        <v>1</v>
      </c>
      <c r="N167">
        <v>3</v>
      </c>
      <c r="O167" s="20">
        <f t="shared" si="24"/>
        <v>0.33333333333333331</v>
      </c>
      <c r="P167" s="20">
        <f t="shared" si="25"/>
        <v>0</v>
      </c>
      <c r="Q167" s="20">
        <f t="shared" si="26"/>
        <v>1.3333333333333333</v>
      </c>
      <c r="R167" s="17">
        <f t="shared" si="27"/>
        <v>0.21280086608217039</v>
      </c>
      <c r="S167" s="17">
        <f t="shared" si="28"/>
        <v>2.3567017591613775</v>
      </c>
      <c r="T167" s="17">
        <f t="shared" si="29"/>
        <v>2.317617204219145</v>
      </c>
      <c r="U167">
        <v>27</v>
      </c>
      <c r="V167">
        <v>12</v>
      </c>
      <c r="W167">
        <v>3</v>
      </c>
    </row>
    <row r="168" spans="1:23" x14ac:dyDescent="0.35">
      <c r="A168" t="s">
        <v>147</v>
      </c>
      <c r="B168">
        <v>9</v>
      </c>
      <c r="C168" t="s">
        <v>167</v>
      </c>
      <c r="D168">
        <v>12</v>
      </c>
      <c r="E168" s="21">
        <f t="shared" si="23"/>
        <v>1.0071742649611337</v>
      </c>
      <c r="F168">
        <v>0</v>
      </c>
      <c r="G168">
        <v>0</v>
      </c>
      <c r="H168">
        <v>2.5</v>
      </c>
      <c r="I168">
        <v>0</v>
      </c>
      <c r="J168">
        <v>0</v>
      </c>
      <c r="K168">
        <v>0</v>
      </c>
      <c r="L168">
        <v>0</v>
      </c>
      <c r="M168">
        <v>10</v>
      </c>
      <c r="N168">
        <v>0</v>
      </c>
      <c r="O168" s="20">
        <f t="shared" si="24"/>
        <v>0.83333333333333337</v>
      </c>
      <c r="P168" s="20">
        <f t="shared" si="25"/>
        <v>0</v>
      </c>
      <c r="Q168" s="20">
        <f t="shared" si="26"/>
        <v>3.3333333333333335</v>
      </c>
      <c r="R168" s="17">
        <f t="shared" si="27"/>
        <v>2.3644540675796712E-2</v>
      </c>
      <c r="S168" s="17">
        <f t="shared" si="28"/>
        <v>0.19639181326344807</v>
      </c>
      <c r="T168" s="17">
        <f t="shared" si="29"/>
        <v>0</v>
      </c>
      <c r="U168">
        <v>3</v>
      </c>
      <c r="V168">
        <v>1</v>
      </c>
      <c r="W168">
        <v>0</v>
      </c>
    </row>
    <row r="169" spans="1:23" x14ac:dyDescent="0.35">
      <c r="A169" t="s">
        <v>147</v>
      </c>
      <c r="B169">
        <v>9</v>
      </c>
      <c r="C169" t="s">
        <v>168</v>
      </c>
      <c r="D169">
        <v>12</v>
      </c>
      <c r="E169" s="21">
        <f t="shared" si="23"/>
        <v>1.0071742649611337</v>
      </c>
      <c r="F169">
        <v>2.5</v>
      </c>
      <c r="G169">
        <v>0</v>
      </c>
      <c r="H169">
        <v>0</v>
      </c>
      <c r="I169">
        <v>5</v>
      </c>
      <c r="J169">
        <v>0</v>
      </c>
      <c r="K169">
        <v>0</v>
      </c>
      <c r="L169">
        <v>0</v>
      </c>
      <c r="M169">
        <v>1</v>
      </c>
      <c r="N169">
        <v>10</v>
      </c>
      <c r="O169" s="20">
        <f t="shared" si="24"/>
        <v>0.83333333333333337</v>
      </c>
      <c r="P169" s="20">
        <f t="shared" si="25"/>
        <v>1.6666666666666667</v>
      </c>
      <c r="Q169" s="20">
        <f t="shared" si="26"/>
        <v>3.6666666666666665</v>
      </c>
      <c r="R169" s="17">
        <f t="shared" si="27"/>
        <v>0.24432692031656605</v>
      </c>
      <c r="S169" s="17">
        <f t="shared" si="28"/>
        <v>2.7494853856882728</v>
      </c>
      <c r="T169" s="17">
        <f t="shared" si="29"/>
        <v>3.0901562722921936</v>
      </c>
      <c r="U169">
        <v>31</v>
      </c>
      <c r="V169">
        <v>14</v>
      </c>
      <c r="W169">
        <v>4</v>
      </c>
    </row>
    <row r="170" spans="1:23" x14ac:dyDescent="0.35">
      <c r="A170" t="s">
        <v>147</v>
      </c>
      <c r="B170">
        <v>10</v>
      </c>
      <c r="C170" t="s">
        <v>166</v>
      </c>
      <c r="D170">
        <v>15</v>
      </c>
      <c r="E170" s="21">
        <f t="shared" si="23"/>
        <v>1.0111874208078342</v>
      </c>
      <c r="F170">
        <v>2.5</v>
      </c>
      <c r="G170">
        <v>0.5</v>
      </c>
      <c r="H170">
        <v>8.5</v>
      </c>
      <c r="I170">
        <v>4.5</v>
      </c>
      <c r="J170">
        <v>1.5</v>
      </c>
      <c r="K170">
        <v>1.5</v>
      </c>
      <c r="L170">
        <v>2.5</v>
      </c>
      <c r="M170">
        <v>2.5</v>
      </c>
      <c r="N170">
        <v>2.5</v>
      </c>
      <c r="O170" s="20">
        <f t="shared" si="24"/>
        <v>3.8333333333333335</v>
      </c>
      <c r="P170" s="20">
        <f t="shared" si="25"/>
        <v>2.5</v>
      </c>
      <c r="Q170" s="20">
        <f t="shared" si="26"/>
        <v>2.5</v>
      </c>
      <c r="R170" s="17">
        <f t="shared" si="27"/>
        <v>3.1651671988220012E-2</v>
      </c>
      <c r="S170" s="17">
        <f t="shared" si="28"/>
        <v>0.1971743500905509</v>
      </c>
      <c r="T170" s="17">
        <f t="shared" si="29"/>
        <v>2.3268519110192485</v>
      </c>
      <c r="U170">
        <v>4</v>
      </c>
      <c r="V170">
        <v>1</v>
      </c>
      <c r="W170">
        <v>3</v>
      </c>
    </row>
    <row r="171" spans="1:23" x14ac:dyDescent="0.35">
      <c r="A171" t="s">
        <v>147</v>
      </c>
      <c r="B171">
        <v>10</v>
      </c>
      <c r="C171" t="s">
        <v>165</v>
      </c>
      <c r="D171">
        <v>15</v>
      </c>
      <c r="E171" s="21">
        <f t="shared" si="23"/>
        <v>1.0111874208078342</v>
      </c>
      <c r="F171">
        <v>2</v>
      </c>
      <c r="G171">
        <v>1</v>
      </c>
      <c r="H171">
        <v>1.5</v>
      </c>
      <c r="I171">
        <v>0</v>
      </c>
      <c r="J171">
        <v>0</v>
      </c>
      <c r="K171">
        <v>0</v>
      </c>
      <c r="L171">
        <v>1</v>
      </c>
      <c r="M171">
        <v>1</v>
      </c>
      <c r="N171">
        <v>2</v>
      </c>
      <c r="O171" s="20">
        <f t="shared" si="24"/>
        <v>1.5</v>
      </c>
      <c r="P171" s="20">
        <f t="shared" si="25"/>
        <v>0</v>
      </c>
      <c r="Q171" s="20">
        <f t="shared" si="26"/>
        <v>1.3333333333333333</v>
      </c>
      <c r="R171" s="17">
        <f t="shared" si="27"/>
        <v>3.9564589985275019E-2</v>
      </c>
      <c r="S171" s="17">
        <f t="shared" si="28"/>
        <v>0.98587175045275455</v>
      </c>
      <c r="T171" s="17">
        <f t="shared" si="29"/>
        <v>1.5512346073461658</v>
      </c>
      <c r="U171">
        <v>5</v>
      </c>
      <c r="V171">
        <v>5</v>
      </c>
      <c r="W171">
        <v>2</v>
      </c>
    </row>
    <row r="172" spans="1:23" x14ac:dyDescent="0.35">
      <c r="A172" t="s">
        <v>147</v>
      </c>
      <c r="B172">
        <v>10</v>
      </c>
      <c r="C172" t="s">
        <v>167</v>
      </c>
      <c r="D172">
        <v>15</v>
      </c>
      <c r="E172" s="21">
        <f t="shared" si="23"/>
        <v>1.0111874208078342</v>
      </c>
      <c r="F172">
        <v>2.5</v>
      </c>
      <c r="G172">
        <v>0</v>
      </c>
      <c r="H172">
        <v>2.5</v>
      </c>
      <c r="I172">
        <v>4.5</v>
      </c>
      <c r="J172">
        <v>2.5</v>
      </c>
      <c r="K172">
        <v>2.5</v>
      </c>
      <c r="L172">
        <v>6.5</v>
      </c>
      <c r="M172">
        <v>0</v>
      </c>
      <c r="N172">
        <v>2.5</v>
      </c>
      <c r="O172" s="20">
        <f t="shared" si="24"/>
        <v>1.6666666666666667</v>
      </c>
      <c r="P172" s="20">
        <f t="shared" si="25"/>
        <v>3.1666666666666665</v>
      </c>
      <c r="Q172" s="20">
        <f t="shared" si="26"/>
        <v>3</v>
      </c>
      <c r="R172" s="17">
        <f t="shared" si="27"/>
        <v>0</v>
      </c>
      <c r="S172" s="17">
        <f t="shared" si="28"/>
        <v>0.78869740036220359</v>
      </c>
      <c r="T172" s="17">
        <f t="shared" si="29"/>
        <v>2.3268519110192485</v>
      </c>
      <c r="U172">
        <v>0</v>
      </c>
      <c r="V172">
        <v>4</v>
      </c>
      <c r="W172">
        <v>3</v>
      </c>
    </row>
    <row r="173" spans="1:23" x14ac:dyDescent="0.35">
      <c r="A173" t="s">
        <v>147</v>
      </c>
      <c r="B173">
        <v>10</v>
      </c>
      <c r="C173" t="s">
        <v>168</v>
      </c>
      <c r="D173">
        <v>15</v>
      </c>
      <c r="E173" s="21">
        <f t="shared" si="23"/>
        <v>1.0111874208078342</v>
      </c>
      <c r="F173">
        <v>0.5</v>
      </c>
      <c r="G173">
        <v>0</v>
      </c>
      <c r="H173">
        <v>0</v>
      </c>
      <c r="I173">
        <v>0</v>
      </c>
      <c r="J173">
        <v>0</v>
      </c>
      <c r="K173">
        <v>0</v>
      </c>
      <c r="L173">
        <v>0</v>
      </c>
      <c r="M173">
        <v>0</v>
      </c>
      <c r="N173">
        <v>0</v>
      </c>
      <c r="O173" s="20">
        <f t="shared" si="24"/>
        <v>0.16666666666666666</v>
      </c>
      <c r="P173" s="20">
        <f t="shared" si="25"/>
        <v>0</v>
      </c>
      <c r="Q173" s="20">
        <f t="shared" si="26"/>
        <v>0</v>
      </c>
      <c r="R173" s="17">
        <f t="shared" si="27"/>
        <v>0</v>
      </c>
      <c r="S173" s="17">
        <f t="shared" si="28"/>
        <v>0.1971743500905509</v>
      </c>
      <c r="T173" s="17">
        <f t="shared" si="29"/>
        <v>0.7756173036730829</v>
      </c>
      <c r="U173">
        <v>0</v>
      </c>
      <c r="V173">
        <v>1</v>
      </c>
      <c r="W173">
        <v>1</v>
      </c>
    </row>
    <row r="174" spans="1:23" x14ac:dyDescent="0.35">
      <c r="A174" t="s">
        <v>147</v>
      </c>
      <c r="B174">
        <v>11</v>
      </c>
      <c r="C174" t="s">
        <v>166</v>
      </c>
      <c r="D174">
        <v>15</v>
      </c>
      <c r="E174" s="21">
        <f t="shared" si="23"/>
        <v>1.0111874208078342</v>
      </c>
      <c r="F174">
        <v>0</v>
      </c>
      <c r="G174">
        <v>8</v>
      </c>
      <c r="H174">
        <v>1</v>
      </c>
      <c r="I174">
        <v>0.5</v>
      </c>
      <c r="J174">
        <v>1</v>
      </c>
      <c r="K174">
        <v>3</v>
      </c>
      <c r="L174">
        <v>0.5</v>
      </c>
      <c r="M174">
        <v>4</v>
      </c>
      <c r="N174">
        <v>4</v>
      </c>
      <c r="O174" s="20">
        <f t="shared" si="24"/>
        <v>3</v>
      </c>
      <c r="P174" s="20">
        <f t="shared" si="25"/>
        <v>1.5</v>
      </c>
      <c r="Q174" s="20">
        <f t="shared" si="26"/>
        <v>2.8333333333333335</v>
      </c>
      <c r="R174" s="17">
        <f t="shared" si="27"/>
        <v>1.5825835994110006E-2</v>
      </c>
      <c r="S174" s="17">
        <f t="shared" si="28"/>
        <v>0.3943487001811018</v>
      </c>
      <c r="T174" s="17">
        <f t="shared" si="29"/>
        <v>0</v>
      </c>
      <c r="U174">
        <v>2</v>
      </c>
      <c r="V174">
        <v>2</v>
      </c>
      <c r="W174">
        <v>0</v>
      </c>
    </row>
    <row r="175" spans="1:23" x14ac:dyDescent="0.35">
      <c r="A175" t="s">
        <v>147</v>
      </c>
      <c r="B175">
        <v>11</v>
      </c>
      <c r="C175" t="s">
        <v>165</v>
      </c>
      <c r="D175">
        <v>15</v>
      </c>
      <c r="E175" s="21">
        <f t="shared" si="23"/>
        <v>1.0111874208078342</v>
      </c>
      <c r="F175">
        <v>1</v>
      </c>
      <c r="G175">
        <v>0.8</v>
      </c>
      <c r="H175">
        <v>0.1</v>
      </c>
      <c r="I175">
        <v>0.3</v>
      </c>
      <c r="J175">
        <v>0.6</v>
      </c>
      <c r="K175">
        <v>0.5</v>
      </c>
      <c r="L175">
        <v>1.4</v>
      </c>
      <c r="M175">
        <v>1.8</v>
      </c>
      <c r="N175">
        <v>2.1</v>
      </c>
      <c r="O175" s="20">
        <f t="shared" si="24"/>
        <v>0.63333333333333341</v>
      </c>
      <c r="P175" s="20">
        <f t="shared" si="25"/>
        <v>0.46666666666666662</v>
      </c>
      <c r="Q175" s="20">
        <f t="shared" si="26"/>
        <v>1.7666666666666668</v>
      </c>
      <c r="R175" s="17">
        <f t="shared" si="27"/>
        <v>2.3738753991165013E-2</v>
      </c>
      <c r="S175" s="17">
        <f t="shared" si="28"/>
        <v>0.1971743500905509</v>
      </c>
      <c r="T175" s="17">
        <f t="shared" si="29"/>
        <v>0.7756173036730829</v>
      </c>
      <c r="U175">
        <v>3</v>
      </c>
      <c r="V175">
        <v>1</v>
      </c>
      <c r="W175">
        <v>1</v>
      </c>
    </row>
    <row r="176" spans="1:23" x14ac:dyDescent="0.35">
      <c r="A176" t="s">
        <v>147</v>
      </c>
      <c r="B176">
        <v>11</v>
      </c>
      <c r="C176" t="s">
        <v>167</v>
      </c>
      <c r="D176">
        <v>15</v>
      </c>
      <c r="E176" s="21">
        <f t="shared" si="23"/>
        <v>1.0111874208078342</v>
      </c>
      <c r="F176">
        <v>2</v>
      </c>
      <c r="G176">
        <v>2</v>
      </c>
      <c r="H176">
        <v>2</v>
      </c>
      <c r="I176">
        <v>2</v>
      </c>
      <c r="J176">
        <v>2</v>
      </c>
      <c r="K176">
        <v>2</v>
      </c>
      <c r="L176">
        <v>2</v>
      </c>
      <c r="M176">
        <v>1</v>
      </c>
      <c r="N176">
        <v>0</v>
      </c>
      <c r="O176" s="20">
        <f t="shared" si="24"/>
        <v>2</v>
      </c>
      <c r="P176" s="20">
        <f t="shared" si="25"/>
        <v>2</v>
      </c>
      <c r="Q176" s="20">
        <f t="shared" si="26"/>
        <v>1</v>
      </c>
      <c r="R176" s="17">
        <f t="shared" si="27"/>
        <v>0.26903921189987012</v>
      </c>
      <c r="S176" s="17">
        <f t="shared" si="28"/>
        <v>1.7745691508149579</v>
      </c>
      <c r="T176" s="17">
        <f t="shared" si="29"/>
        <v>0</v>
      </c>
      <c r="U176">
        <v>34</v>
      </c>
      <c r="V176">
        <v>9</v>
      </c>
      <c r="W176">
        <v>0</v>
      </c>
    </row>
    <row r="177" spans="1:23" x14ac:dyDescent="0.35">
      <c r="A177" t="s">
        <v>147</v>
      </c>
      <c r="B177">
        <v>11</v>
      </c>
      <c r="C177" t="s">
        <v>168</v>
      </c>
      <c r="D177">
        <v>15</v>
      </c>
      <c r="E177" s="21">
        <f t="shared" si="23"/>
        <v>1.0111874208078342</v>
      </c>
      <c r="F177">
        <v>1</v>
      </c>
      <c r="G177">
        <v>2</v>
      </c>
      <c r="H177">
        <v>3</v>
      </c>
      <c r="I177">
        <v>2</v>
      </c>
      <c r="J177">
        <v>3</v>
      </c>
      <c r="K177">
        <v>4</v>
      </c>
      <c r="L177">
        <v>2</v>
      </c>
      <c r="M177">
        <v>0</v>
      </c>
      <c r="N177">
        <v>5</v>
      </c>
      <c r="O177" s="20">
        <f t="shared" si="24"/>
        <v>2</v>
      </c>
      <c r="P177" s="20">
        <f t="shared" si="25"/>
        <v>3</v>
      </c>
      <c r="Q177" s="20">
        <f t="shared" si="26"/>
        <v>2.3333333333333335</v>
      </c>
      <c r="R177" s="17">
        <f t="shared" si="27"/>
        <v>0.37190714586158513</v>
      </c>
      <c r="S177" s="17">
        <f t="shared" si="28"/>
        <v>0.98587175045275455</v>
      </c>
      <c r="T177" s="17">
        <f t="shared" si="29"/>
        <v>0.7756173036730829</v>
      </c>
      <c r="U177">
        <v>47</v>
      </c>
      <c r="V177">
        <v>5</v>
      </c>
      <c r="W177">
        <v>1</v>
      </c>
    </row>
    <row r="178" spans="1:23" x14ac:dyDescent="0.35">
      <c r="A178" t="s">
        <v>147</v>
      </c>
      <c r="B178">
        <v>12</v>
      </c>
      <c r="C178" t="s">
        <v>166</v>
      </c>
      <c r="D178">
        <v>18</v>
      </c>
      <c r="E178" s="21">
        <f t="shared" si="23"/>
        <v>1.016070863670443</v>
      </c>
      <c r="F178">
        <v>1.8</v>
      </c>
      <c r="G178">
        <v>2.6</v>
      </c>
      <c r="H178">
        <v>3</v>
      </c>
      <c r="I178">
        <v>0</v>
      </c>
      <c r="J178">
        <v>0</v>
      </c>
      <c r="K178">
        <v>0</v>
      </c>
      <c r="L178">
        <v>0</v>
      </c>
      <c r="M178">
        <v>11.5</v>
      </c>
      <c r="N178">
        <v>0</v>
      </c>
      <c r="O178" s="20">
        <f t="shared" si="24"/>
        <v>2.4666666666666668</v>
      </c>
      <c r="P178" s="20">
        <f t="shared" si="25"/>
        <v>0</v>
      </c>
      <c r="Q178" s="20">
        <f t="shared" si="26"/>
        <v>3.8333333333333335</v>
      </c>
      <c r="R178" s="17">
        <f t="shared" si="27"/>
        <v>7.9511327553875941E-3</v>
      </c>
      <c r="S178" s="17">
        <f t="shared" si="28"/>
        <v>0.19812658669162528</v>
      </c>
      <c r="T178" s="17">
        <f t="shared" si="29"/>
        <v>0</v>
      </c>
      <c r="U178">
        <v>1</v>
      </c>
      <c r="V178">
        <v>1</v>
      </c>
      <c r="W178">
        <v>0</v>
      </c>
    </row>
    <row r="179" spans="1:23" x14ac:dyDescent="0.35">
      <c r="A179" t="s">
        <v>147</v>
      </c>
      <c r="B179">
        <v>12</v>
      </c>
      <c r="C179" t="s">
        <v>165</v>
      </c>
      <c r="D179">
        <v>18</v>
      </c>
      <c r="E179" s="21">
        <f t="shared" si="23"/>
        <v>1.016070863670443</v>
      </c>
      <c r="F179">
        <v>3.5</v>
      </c>
      <c r="G179">
        <v>4</v>
      </c>
      <c r="H179">
        <v>1.5</v>
      </c>
      <c r="I179">
        <v>1</v>
      </c>
      <c r="J179">
        <v>2</v>
      </c>
      <c r="K179">
        <v>0.5</v>
      </c>
      <c r="L179">
        <v>7</v>
      </c>
      <c r="M179">
        <v>5</v>
      </c>
      <c r="N179">
        <v>2</v>
      </c>
      <c r="O179" s="20">
        <f t="shared" si="24"/>
        <v>3</v>
      </c>
      <c r="P179" s="20">
        <f t="shared" si="25"/>
        <v>1.1666666666666667</v>
      </c>
      <c r="Q179" s="20">
        <f t="shared" si="26"/>
        <v>4.666666666666667</v>
      </c>
      <c r="R179" s="17">
        <f t="shared" si="27"/>
        <v>0.31804531021550381</v>
      </c>
      <c r="S179" s="17">
        <f t="shared" si="28"/>
        <v>1.1887595201497521</v>
      </c>
      <c r="T179" s="17">
        <f t="shared" si="29"/>
        <v>0</v>
      </c>
      <c r="U179">
        <v>40</v>
      </c>
      <c r="V179">
        <v>6</v>
      </c>
      <c r="W179">
        <v>0</v>
      </c>
    </row>
    <row r="180" spans="1:23" x14ac:dyDescent="0.35">
      <c r="A180" t="s">
        <v>147</v>
      </c>
      <c r="B180">
        <v>12</v>
      </c>
      <c r="C180" t="s">
        <v>167</v>
      </c>
      <c r="D180">
        <v>18</v>
      </c>
      <c r="E180" s="21">
        <f t="shared" si="23"/>
        <v>1.016070863670443</v>
      </c>
      <c r="F180">
        <v>4.5</v>
      </c>
      <c r="G180">
        <v>4.5</v>
      </c>
      <c r="H180">
        <v>2.5</v>
      </c>
      <c r="I180">
        <v>2.5</v>
      </c>
      <c r="J180">
        <v>4.5</v>
      </c>
      <c r="K180">
        <v>2.5</v>
      </c>
      <c r="L180">
        <v>2.5</v>
      </c>
      <c r="M180">
        <v>12.5</v>
      </c>
      <c r="N180">
        <v>6.5</v>
      </c>
      <c r="O180" s="20">
        <f t="shared" si="24"/>
        <v>3.8333333333333335</v>
      </c>
      <c r="P180" s="20">
        <f t="shared" si="25"/>
        <v>3.1666666666666665</v>
      </c>
      <c r="Q180" s="20">
        <f t="shared" si="26"/>
        <v>7.166666666666667</v>
      </c>
      <c r="R180" s="17">
        <f t="shared" si="27"/>
        <v>0</v>
      </c>
      <c r="S180" s="17">
        <f t="shared" si="28"/>
        <v>0</v>
      </c>
      <c r="T180" s="17">
        <f t="shared" si="29"/>
        <v>1.5587261617460655</v>
      </c>
      <c r="U180">
        <v>0</v>
      </c>
      <c r="V180">
        <v>0</v>
      </c>
      <c r="W180">
        <v>2</v>
      </c>
    </row>
    <row r="181" spans="1:23" x14ac:dyDescent="0.35">
      <c r="A181" t="s">
        <v>147</v>
      </c>
      <c r="B181">
        <v>12</v>
      </c>
      <c r="C181" t="s">
        <v>168</v>
      </c>
      <c r="D181">
        <v>18</v>
      </c>
      <c r="E181" s="21">
        <f t="shared" si="23"/>
        <v>1.016070863670443</v>
      </c>
      <c r="F181">
        <v>2</v>
      </c>
      <c r="G181">
        <v>1.9</v>
      </c>
      <c r="H181">
        <v>1</v>
      </c>
      <c r="I181">
        <v>0.5</v>
      </c>
      <c r="J181">
        <v>0.2</v>
      </c>
      <c r="K181">
        <v>0.5</v>
      </c>
      <c r="L181">
        <v>7.5</v>
      </c>
      <c r="M181">
        <v>0</v>
      </c>
      <c r="N181">
        <v>5</v>
      </c>
      <c r="O181" s="20">
        <f t="shared" si="24"/>
        <v>1.6333333333333335</v>
      </c>
      <c r="P181" s="20">
        <f t="shared" si="25"/>
        <v>0.39999999999999997</v>
      </c>
      <c r="Q181" s="20">
        <f t="shared" si="26"/>
        <v>4.166666666666667</v>
      </c>
      <c r="R181" s="17">
        <f t="shared" si="27"/>
        <v>7.1560194798488339E-2</v>
      </c>
      <c r="S181" s="17">
        <f t="shared" si="28"/>
        <v>0.79250634676650111</v>
      </c>
      <c r="T181" s="17">
        <f t="shared" si="29"/>
        <v>1.5587261617460655</v>
      </c>
      <c r="U181">
        <v>9</v>
      </c>
      <c r="V181">
        <v>4</v>
      </c>
      <c r="W181">
        <v>2</v>
      </c>
    </row>
    <row r="182" spans="1:23" x14ac:dyDescent="0.35">
      <c r="A182" t="s">
        <v>147</v>
      </c>
      <c r="B182">
        <v>13</v>
      </c>
      <c r="C182" t="s">
        <v>166</v>
      </c>
      <c r="D182">
        <v>18</v>
      </c>
      <c r="E182" s="21">
        <f t="shared" si="23"/>
        <v>1.016070863670443</v>
      </c>
      <c r="F182">
        <v>0</v>
      </c>
      <c r="G182">
        <v>1</v>
      </c>
      <c r="H182">
        <v>2</v>
      </c>
      <c r="I182">
        <v>0</v>
      </c>
      <c r="J182">
        <v>0</v>
      </c>
      <c r="K182">
        <v>0</v>
      </c>
      <c r="L182">
        <v>0</v>
      </c>
      <c r="M182">
        <v>0</v>
      </c>
      <c r="N182">
        <v>0</v>
      </c>
      <c r="O182" s="20">
        <f t="shared" si="24"/>
        <v>1</v>
      </c>
      <c r="P182" s="20">
        <f t="shared" si="25"/>
        <v>0</v>
      </c>
      <c r="Q182" s="20">
        <f t="shared" si="26"/>
        <v>0</v>
      </c>
      <c r="R182" s="17">
        <f t="shared" si="27"/>
        <v>3.1804531021550377E-2</v>
      </c>
      <c r="S182" s="17">
        <f t="shared" si="28"/>
        <v>0.39625317338325056</v>
      </c>
      <c r="T182" s="17">
        <f t="shared" si="29"/>
        <v>0</v>
      </c>
      <c r="U182">
        <v>4</v>
      </c>
      <c r="V182">
        <v>2</v>
      </c>
      <c r="W182">
        <v>0</v>
      </c>
    </row>
    <row r="183" spans="1:23" x14ac:dyDescent="0.35">
      <c r="A183" t="s">
        <v>147</v>
      </c>
      <c r="B183">
        <v>13</v>
      </c>
      <c r="C183" t="s">
        <v>165</v>
      </c>
      <c r="D183">
        <v>18</v>
      </c>
      <c r="E183" s="21">
        <f t="shared" si="23"/>
        <v>1.016070863670443</v>
      </c>
      <c r="F183">
        <v>0</v>
      </c>
      <c r="G183">
        <v>0</v>
      </c>
      <c r="H183">
        <v>0</v>
      </c>
      <c r="I183">
        <v>0</v>
      </c>
      <c r="J183">
        <v>0</v>
      </c>
      <c r="K183">
        <v>0</v>
      </c>
      <c r="L183">
        <v>0</v>
      </c>
      <c r="M183">
        <v>0</v>
      </c>
      <c r="N183">
        <v>0</v>
      </c>
      <c r="O183" s="20">
        <f t="shared" si="24"/>
        <v>0</v>
      </c>
      <c r="P183" s="20">
        <f t="shared" si="25"/>
        <v>0</v>
      </c>
      <c r="Q183" s="20">
        <f t="shared" si="26"/>
        <v>0</v>
      </c>
      <c r="R183" s="17">
        <f t="shared" si="27"/>
        <v>6.3609062043100753E-2</v>
      </c>
      <c r="S183" s="17">
        <f t="shared" si="28"/>
        <v>0.59437976007487603</v>
      </c>
      <c r="T183" s="17">
        <f t="shared" si="29"/>
        <v>0</v>
      </c>
      <c r="U183">
        <v>8</v>
      </c>
      <c r="V183">
        <v>3</v>
      </c>
      <c r="W183">
        <v>0</v>
      </c>
    </row>
    <row r="184" spans="1:23" x14ac:dyDescent="0.35">
      <c r="A184" t="s">
        <v>147</v>
      </c>
      <c r="B184">
        <v>13</v>
      </c>
      <c r="C184" t="s">
        <v>167</v>
      </c>
      <c r="D184">
        <v>18</v>
      </c>
      <c r="E184" s="21">
        <f t="shared" si="23"/>
        <v>1.016070863670443</v>
      </c>
      <c r="F184">
        <v>0</v>
      </c>
      <c r="G184">
        <v>0</v>
      </c>
      <c r="H184">
        <v>2</v>
      </c>
      <c r="I184">
        <v>0</v>
      </c>
      <c r="J184">
        <v>0</v>
      </c>
      <c r="K184">
        <v>2</v>
      </c>
      <c r="L184">
        <v>2</v>
      </c>
      <c r="M184">
        <v>2</v>
      </c>
      <c r="N184">
        <v>4</v>
      </c>
      <c r="O184" s="20">
        <f t="shared" si="24"/>
        <v>0.66666666666666663</v>
      </c>
      <c r="P184" s="20">
        <f t="shared" si="25"/>
        <v>0.66666666666666663</v>
      </c>
      <c r="Q184" s="20">
        <f t="shared" si="26"/>
        <v>2.6666666666666665</v>
      </c>
      <c r="R184" s="17">
        <f t="shared" si="27"/>
        <v>0</v>
      </c>
      <c r="S184" s="17">
        <f t="shared" si="28"/>
        <v>0</v>
      </c>
      <c r="T184" s="17">
        <f t="shared" si="29"/>
        <v>0</v>
      </c>
      <c r="U184">
        <v>0</v>
      </c>
      <c r="V184">
        <v>0</v>
      </c>
      <c r="W184">
        <v>0</v>
      </c>
    </row>
    <row r="185" spans="1:23" x14ac:dyDescent="0.35">
      <c r="A185" t="s">
        <v>147</v>
      </c>
      <c r="B185">
        <v>13</v>
      </c>
      <c r="C185" t="s">
        <v>168</v>
      </c>
      <c r="D185">
        <v>18</v>
      </c>
      <c r="E185" s="21">
        <f t="shared" si="23"/>
        <v>1.016070863670443</v>
      </c>
      <c r="F185">
        <v>0</v>
      </c>
      <c r="G185">
        <v>0</v>
      </c>
      <c r="H185">
        <v>0</v>
      </c>
      <c r="I185">
        <v>0</v>
      </c>
      <c r="J185">
        <v>0</v>
      </c>
      <c r="K185">
        <v>0</v>
      </c>
      <c r="L185">
        <v>2</v>
      </c>
      <c r="M185">
        <v>4</v>
      </c>
      <c r="N185">
        <v>4</v>
      </c>
      <c r="O185" s="20">
        <f t="shared" si="24"/>
        <v>0</v>
      </c>
      <c r="P185" s="20">
        <f t="shared" si="25"/>
        <v>0</v>
      </c>
      <c r="Q185" s="20">
        <f t="shared" si="26"/>
        <v>3.3333333333333335</v>
      </c>
      <c r="R185" s="17">
        <f t="shared" si="27"/>
        <v>0</v>
      </c>
      <c r="S185" s="17">
        <f t="shared" si="28"/>
        <v>0.19812658669162528</v>
      </c>
      <c r="T185" s="17">
        <f t="shared" si="29"/>
        <v>0.77936308087303274</v>
      </c>
      <c r="U185">
        <v>0</v>
      </c>
      <c r="V185">
        <v>1</v>
      </c>
      <c r="W185">
        <v>1</v>
      </c>
    </row>
    <row r="186" spans="1:23" x14ac:dyDescent="0.35">
      <c r="A186" t="s">
        <v>147</v>
      </c>
      <c r="B186">
        <v>15</v>
      </c>
      <c r="C186" t="s">
        <v>166</v>
      </c>
      <c r="D186">
        <v>10</v>
      </c>
      <c r="E186" s="21">
        <f t="shared" si="23"/>
        <v>1.004987562112089</v>
      </c>
      <c r="F186">
        <v>3</v>
      </c>
      <c r="G186">
        <v>8</v>
      </c>
      <c r="H186">
        <v>8</v>
      </c>
      <c r="I186">
        <v>3</v>
      </c>
      <c r="J186">
        <v>2</v>
      </c>
      <c r="K186">
        <v>2</v>
      </c>
      <c r="L186">
        <v>4</v>
      </c>
      <c r="M186">
        <v>2</v>
      </c>
      <c r="N186">
        <v>4</v>
      </c>
      <c r="O186" s="20">
        <f t="shared" si="24"/>
        <v>6.333333333333333</v>
      </c>
      <c r="P186" s="20">
        <f t="shared" si="25"/>
        <v>2.3333333333333335</v>
      </c>
      <c r="Q186" s="20">
        <f t="shared" si="26"/>
        <v>3.3333333333333335</v>
      </c>
      <c r="R186" s="17">
        <f t="shared" si="27"/>
        <v>6.291521435818534E-2</v>
      </c>
      <c r="S186" s="17">
        <f t="shared" si="28"/>
        <v>1.7636887959425722</v>
      </c>
      <c r="T186" s="17">
        <f t="shared" si="29"/>
        <v>0.77086178794395477</v>
      </c>
      <c r="U186">
        <v>8</v>
      </c>
      <c r="V186">
        <v>9</v>
      </c>
      <c r="W186">
        <v>1</v>
      </c>
    </row>
    <row r="187" spans="1:23" x14ac:dyDescent="0.35">
      <c r="A187" t="s">
        <v>147</v>
      </c>
      <c r="B187">
        <v>15</v>
      </c>
      <c r="C187" t="s">
        <v>165</v>
      </c>
      <c r="D187">
        <v>10</v>
      </c>
      <c r="E187" s="21">
        <f t="shared" si="23"/>
        <v>1.004987562112089</v>
      </c>
      <c r="F187">
        <v>2</v>
      </c>
      <c r="G187">
        <v>1</v>
      </c>
      <c r="H187">
        <v>0.25</v>
      </c>
      <c r="I187">
        <v>0</v>
      </c>
      <c r="J187">
        <v>0</v>
      </c>
      <c r="K187">
        <v>0</v>
      </c>
      <c r="L187">
        <v>3</v>
      </c>
      <c r="M187">
        <v>1</v>
      </c>
      <c r="N187">
        <v>1</v>
      </c>
      <c r="O187" s="20">
        <f t="shared" si="24"/>
        <v>1.0833333333333333</v>
      </c>
      <c r="P187" s="20">
        <f t="shared" si="25"/>
        <v>0</v>
      </c>
      <c r="Q187" s="20">
        <f t="shared" si="26"/>
        <v>1.6666666666666667</v>
      </c>
      <c r="R187" s="17">
        <f t="shared" si="27"/>
        <v>0.14942363410069023</v>
      </c>
      <c r="S187" s="17">
        <f t="shared" si="28"/>
        <v>1.1757925306283821</v>
      </c>
      <c r="T187" s="17">
        <f t="shared" si="29"/>
        <v>0</v>
      </c>
      <c r="U187">
        <v>19</v>
      </c>
      <c r="V187">
        <v>6</v>
      </c>
      <c r="W187">
        <v>0</v>
      </c>
    </row>
    <row r="188" spans="1:23" x14ac:dyDescent="0.35">
      <c r="A188" t="s">
        <v>147</v>
      </c>
      <c r="B188">
        <v>15</v>
      </c>
      <c r="C188" t="s">
        <v>167</v>
      </c>
      <c r="D188">
        <v>10</v>
      </c>
      <c r="E188" s="21">
        <f t="shared" si="23"/>
        <v>1.004987562112089</v>
      </c>
      <c r="F188">
        <v>8</v>
      </c>
      <c r="G188">
        <v>2</v>
      </c>
      <c r="H188">
        <v>2</v>
      </c>
      <c r="I188">
        <v>4</v>
      </c>
      <c r="J188">
        <v>2</v>
      </c>
      <c r="K188">
        <v>2</v>
      </c>
      <c r="L188">
        <v>4</v>
      </c>
      <c r="M188">
        <v>2</v>
      </c>
      <c r="N188">
        <v>6</v>
      </c>
      <c r="O188" s="20">
        <f t="shared" si="24"/>
        <v>4</v>
      </c>
      <c r="P188" s="20">
        <f t="shared" si="25"/>
        <v>2.6666666666666665</v>
      </c>
      <c r="Q188" s="20">
        <f t="shared" si="26"/>
        <v>4</v>
      </c>
      <c r="R188" s="17">
        <f t="shared" si="27"/>
        <v>3.145760717909267E-2</v>
      </c>
      <c r="S188" s="17">
        <f t="shared" si="28"/>
        <v>0.39193084354279389</v>
      </c>
      <c r="T188" s="17">
        <f t="shared" si="29"/>
        <v>0.77086178794395477</v>
      </c>
      <c r="U188">
        <v>4</v>
      </c>
      <c r="V188">
        <v>2</v>
      </c>
      <c r="W188">
        <v>1</v>
      </c>
    </row>
    <row r="189" spans="1:23" x14ac:dyDescent="0.35">
      <c r="A189" t="s">
        <v>147</v>
      </c>
      <c r="B189">
        <v>15</v>
      </c>
      <c r="C189" t="s">
        <v>168</v>
      </c>
      <c r="D189">
        <v>10</v>
      </c>
      <c r="E189" s="21">
        <f t="shared" si="23"/>
        <v>1.004987562112089</v>
      </c>
      <c r="F189">
        <v>1</v>
      </c>
      <c r="G189">
        <v>2</v>
      </c>
      <c r="H189">
        <v>1</v>
      </c>
      <c r="I189">
        <v>0</v>
      </c>
      <c r="J189">
        <v>0</v>
      </c>
      <c r="K189">
        <v>0</v>
      </c>
      <c r="L189">
        <v>3</v>
      </c>
      <c r="M189">
        <v>1</v>
      </c>
      <c r="N189">
        <v>0</v>
      </c>
      <c r="O189" s="20">
        <f t="shared" si="24"/>
        <v>1.3333333333333333</v>
      </c>
      <c r="P189" s="20">
        <f t="shared" si="25"/>
        <v>0</v>
      </c>
      <c r="Q189" s="20">
        <f t="shared" si="26"/>
        <v>1.3333333333333333</v>
      </c>
      <c r="R189" s="17">
        <f t="shared" si="27"/>
        <v>0.37749128614911209</v>
      </c>
      <c r="S189" s="17">
        <f t="shared" si="28"/>
        <v>1.1757925306283821</v>
      </c>
      <c r="T189" s="17">
        <f t="shared" si="29"/>
        <v>1.5417235758879095</v>
      </c>
      <c r="U189">
        <v>48</v>
      </c>
      <c r="V189">
        <v>6</v>
      </c>
      <c r="W189">
        <v>2</v>
      </c>
    </row>
  </sheetData>
  <sortState xmlns:xlrd2="http://schemas.microsoft.com/office/spreadsheetml/2017/richdata2" ref="A2:Y189">
    <sortCondition ref="A2:A189"/>
    <sortCondition ref="B2:B189"/>
    <sortCondition ref="C2:C189" customList="N,E,S,W"/>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E24CA0-A981-4D27-ADAA-82211DAFEE65}">
          <x14:formula1>
            <xm:f>Notes!$R$21:$R$24</xm:f>
          </x14:formula1>
          <xm:sqref>D190:E496 C2:C496</xm:sqref>
        </x14:dataValidation>
        <x14:dataValidation type="list" allowBlank="1" showInputMessage="1" showErrorMessage="1" xr:uid="{01F4EB20-9D6E-4932-A220-A83CCE6DB4AB}">
          <x14:formula1>
            <xm:f>Notes!$A$21:$A$26</xm:f>
          </x14:formula1>
          <xm:sqref>A2:A496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09CD-6900-4F05-9002-846548089EE0}">
  <dimension ref="A1:K264"/>
  <sheetViews>
    <sheetView workbookViewId="0">
      <pane ySplit="1" topLeftCell="A2" activePane="bottomLeft" state="frozen"/>
      <selection activeCell="B1" sqref="B1"/>
      <selection pane="bottomLeft"/>
    </sheetView>
  </sheetViews>
  <sheetFormatPr defaultRowHeight="14.5" x14ac:dyDescent="0.35"/>
  <cols>
    <col min="1" max="1" width="12.54296875" bestFit="1" customWidth="1"/>
    <col min="2" max="2" width="6.6328125" bestFit="1" customWidth="1"/>
    <col min="4" max="4" width="19" bestFit="1" customWidth="1"/>
    <col min="6" max="6" width="10.6328125" bestFit="1" customWidth="1"/>
    <col min="7" max="7" width="10.6328125" customWidth="1"/>
    <col min="8" max="8" width="12.81640625" bestFit="1" customWidth="1"/>
    <col min="9" max="9" width="13.08984375" bestFit="1" customWidth="1"/>
  </cols>
  <sheetData>
    <row r="1" spans="1:10" x14ac:dyDescent="0.35">
      <c r="A1" t="s">
        <v>0</v>
      </c>
      <c r="B1" t="s">
        <v>2</v>
      </c>
      <c r="C1" t="s">
        <v>20</v>
      </c>
      <c r="D1" t="s">
        <v>172</v>
      </c>
      <c r="E1" t="s">
        <v>15</v>
      </c>
      <c r="F1" t="s">
        <v>18</v>
      </c>
      <c r="G1" t="s">
        <v>348</v>
      </c>
      <c r="H1" t="s">
        <v>544</v>
      </c>
      <c r="I1" t="s">
        <v>545</v>
      </c>
      <c r="J1" t="s">
        <v>8</v>
      </c>
    </row>
    <row r="2" spans="1:10" x14ac:dyDescent="0.35">
      <c r="A2" t="s">
        <v>494</v>
      </c>
      <c r="B2">
        <v>1</v>
      </c>
      <c r="C2" t="s">
        <v>166</v>
      </c>
      <c r="H2">
        <v>0</v>
      </c>
      <c r="I2">
        <v>0</v>
      </c>
      <c r="J2" t="s">
        <v>493</v>
      </c>
    </row>
    <row r="3" spans="1:10" x14ac:dyDescent="0.35">
      <c r="A3" t="s">
        <v>494</v>
      </c>
      <c r="B3">
        <v>1</v>
      </c>
      <c r="C3" t="s">
        <v>165</v>
      </c>
      <c r="D3">
        <v>14</v>
      </c>
      <c r="E3" t="s">
        <v>36</v>
      </c>
      <c r="F3" t="s">
        <v>170</v>
      </c>
      <c r="G3">
        <f>(D3/2.541)^2</f>
        <v>30.356153571780926</v>
      </c>
      <c r="H3">
        <f>SUM(G3:G4)</f>
        <v>75.115992256702796</v>
      </c>
      <c r="I3">
        <v>0</v>
      </c>
    </row>
    <row r="4" spans="1:10" x14ac:dyDescent="0.35">
      <c r="A4" t="s">
        <v>494</v>
      </c>
      <c r="B4">
        <v>1</v>
      </c>
      <c r="C4" t="s">
        <v>165</v>
      </c>
      <c r="D4">
        <v>17</v>
      </c>
      <c r="E4" t="s">
        <v>36</v>
      </c>
      <c r="F4" t="s">
        <v>170</v>
      </c>
      <c r="G4">
        <f>(D4/2.541)^2</f>
        <v>44.759838684921874</v>
      </c>
    </row>
    <row r="5" spans="1:10" x14ac:dyDescent="0.35">
      <c r="A5" t="s">
        <v>494</v>
      </c>
      <c r="B5">
        <v>1</v>
      </c>
      <c r="C5" t="s">
        <v>167</v>
      </c>
      <c r="H5">
        <v>0</v>
      </c>
      <c r="I5">
        <v>0</v>
      </c>
      <c r="J5" t="s">
        <v>493</v>
      </c>
    </row>
    <row r="6" spans="1:10" x14ac:dyDescent="0.35">
      <c r="A6" t="s">
        <v>494</v>
      </c>
      <c r="B6">
        <v>1</v>
      </c>
      <c r="C6" t="s">
        <v>168</v>
      </c>
      <c r="H6">
        <v>0</v>
      </c>
      <c r="I6">
        <v>0</v>
      </c>
      <c r="J6" t="s">
        <v>493</v>
      </c>
    </row>
    <row r="7" spans="1:10" x14ac:dyDescent="0.35">
      <c r="A7" t="s">
        <v>494</v>
      </c>
      <c r="B7">
        <v>2</v>
      </c>
      <c r="C7" t="s">
        <v>166</v>
      </c>
      <c r="D7">
        <v>14</v>
      </c>
      <c r="E7" t="s">
        <v>82</v>
      </c>
      <c r="F7" t="s">
        <v>171</v>
      </c>
      <c r="G7">
        <f t="shared" ref="G7:G23" si="0">(D7/2.541)^2</f>
        <v>30.356153571780926</v>
      </c>
      <c r="H7">
        <v>0</v>
      </c>
      <c r="I7">
        <f>SUM(G7:G8)</f>
        <v>209.39550831146843</v>
      </c>
      <c r="J7" t="s">
        <v>384</v>
      </c>
    </row>
    <row r="8" spans="1:10" x14ac:dyDescent="0.35">
      <c r="A8" t="s">
        <v>494</v>
      </c>
      <c r="B8">
        <v>2</v>
      </c>
      <c r="C8" t="s">
        <v>166</v>
      </c>
      <c r="D8">
        <v>34</v>
      </c>
      <c r="E8" t="s">
        <v>82</v>
      </c>
      <c r="F8" t="s">
        <v>171</v>
      </c>
      <c r="G8">
        <f t="shared" si="0"/>
        <v>179.0393547396875</v>
      </c>
      <c r="J8" t="s">
        <v>384</v>
      </c>
    </row>
    <row r="9" spans="1:10" x14ac:dyDescent="0.35">
      <c r="A9" t="s">
        <v>494</v>
      </c>
      <c r="B9">
        <v>2</v>
      </c>
      <c r="C9" t="s">
        <v>165</v>
      </c>
      <c r="D9">
        <v>8.5</v>
      </c>
      <c r="E9" t="s">
        <v>36</v>
      </c>
      <c r="F9" t="s">
        <v>170</v>
      </c>
      <c r="G9">
        <f t="shared" si="0"/>
        <v>11.189959671230469</v>
      </c>
      <c r="H9">
        <f>SUM(G9:G10)</f>
        <v>50.838813316005556</v>
      </c>
      <c r="I9">
        <v>0</v>
      </c>
    </row>
    <row r="10" spans="1:10" x14ac:dyDescent="0.35">
      <c r="A10" t="s">
        <v>494</v>
      </c>
      <c r="B10">
        <v>2</v>
      </c>
      <c r="C10" t="s">
        <v>165</v>
      </c>
      <c r="D10">
        <v>16</v>
      </c>
      <c r="E10" t="s">
        <v>36</v>
      </c>
      <c r="F10" t="s">
        <v>170</v>
      </c>
      <c r="G10">
        <f t="shared" si="0"/>
        <v>39.648853644775087</v>
      </c>
    </row>
    <row r="11" spans="1:10" x14ac:dyDescent="0.35">
      <c r="A11" t="s">
        <v>494</v>
      </c>
      <c r="B11">
        <v>2</v>
      </c>
      <c r="C11" t="s">
        <v>167</v>
      </c>
      <c r="D11">
        <v>39</v>
      </c>
      <c r="E11" t="s">
        <v>36</v>
      </c>
      <c r="F11" t="s">
        <v>171</v>
      </c>
      <c r="G11">
        <f t="shared" si="0"/>
        <v>235.56994685040198</v>
      </c>
      <c r="H11">
        <f>G12</f>
        <v>247.80533527984426</v>
      </c>
      <c r="I11">
        <f>G11</f>
        <v>235.56994685040198</v>
      </c>
    </row>
    <row r="12" spans="1:10" x14ac:dyDescent="0.35">
      <c r="A12" t="s">
        <v>494</v>
      </c>
      <c r="B12">
        <v>2</v>
      </c>
      <c r="C12" t="s">
        <v>167</v>
      </c>
      <c r="D12">
        <v>40</v>
      </c>
      <c r="E12" t="s">
        <v>36</v>
      </c>
      <c r="F12" t="s">
        <v>170</v>
      </c>
      <c r="G12">
        <f t="shared" si="0"/>
        <v>247.80533527984426</v>
      </c>
    </row>
    <row r="13" spans="1:10" x14ac:dyDescent="0.35">
      <c r="A13" t="s">
        <v>494</v>
      </c>
      <c r="B13">
        <v>2</v>
      </c>
      <c r="C13" t="s">
        <v>168</v>
      </c>
      <c r="D13">
        <v>46</v>
      </c>
      <c r="E13" t="s">
        <v>36</v>
      </c>
      <c r="F13" t="s">
        <v>171</v>
      </c>
      <c r="G13">
        <f t="shared" si="0"/>
        <v>327.72255590759409</v>
      </c>
      <c r="H13">
        <v>0</v>
      </c>
      <c r="I13">
        <f>G13</f>
        <v>327.72255590759409</v>
      </c>
    </row>
    <row r="14" spans="1:10" x14ac:dyDescent="0.35">
      <c r="A14" t="s">
        <v>494</v>
      </c>
      <c r="B14">
        <v>3</v>
      </c>
      <c r="C14" t="s">
        <v>166</v>
      </c>
      <c r="D14">
        <v>66</v>
      </c>
      <c r="E14" t="s">
        <v>35</v>
      </c>
      <c r="F14" t="s">
        <v>170</v>
      </c>
      <c r="G14">
        <f t="shared" si="0"/>
        <v>674.6500252993759</v>
      </c>
      <c r="H14">
        <f>G14</f>
        <v>674.6500252993759</v>
      </c>
      <c r="I14">
        <v>0</v>
      </c>
    </row>
    <row r="15" spans="1:10" x14ac:dyDescent="0.35">
      <c r="A15" t="s">
        <v>494</v>
      </c>
      <c r="B15">
        <v>3</v>
      </c>
      <c r="C15" t="s">
        <v>165</v>
      </c>
      <c r="D15">
        <v>20</v>
      </c>
      <c r="E15" t="s">
        <v>82</v>
      </c>
      <c r="F15" t="s">
        <v>171</v>
      </c>
      <c r="G15">
        <f t="shared" si="0"/>
        <v>61.951333819961064</v>
      </c>
      <c r="H15">
        <f>SUM(G19:G21)</f>
        <v>2129.4222217266115</v>
      </c>
      <c r="I15">
        <f>SUM(G15:G18)</f>
        <v>358.23358781392483</v>
      </c>
      <c r="J15" t="s">
        <v>384</v>
      </c>
    </row>
    <row r="16" spans="1:10" x14ac:dyDescent="0.35">
      <c r="A16" t="s">
        <v>494</v>
      </c>
      <c r="B16">
        <v>3</v>
      </c>
      <c r="C16" t="s">
        <v>165</v>
      </c>
      <c r="D16">
        <v>26</v>
      </c>
      <c r="E16" t="s">
        <v>82</v>
      </c>
      <c r="F16" t="s">
        <v>171</v>
      </c>
      <c r="G16">
        <f t="shared" si="0"/>
        <v>104.69775415573419</v>
      </c>
      <c r="J16" t="s">
        <v>384</v>
      </c>
    </row>
    <row r="17" spans="1:10" x14ac:dyDescent="0.35">
      <c r="A17" t="s">
        <v>494</v>
      </c>
      <c r="B17">
        <v>3</v>
      </c>
      <c r="C17" t="s">
        <v>165</v>
      </c>
      <c r="D17">
        <v>34</v>
      </c>
      <c r="E17" t="s">
        <v>82</v>
      </c>
      <c r="F17" t="s">
        <v>171</v>
      </c>
      <c r="G17">
        <f t="shared" si="0"/>
        <v>179.0393547396875</v>
      </c>
      <c r="J17" t="s">
        <v>384</v>
      </c>
    </row>
    <row r="18" spans="1:10" x14ac:dyDescent="0.35">
      <c r="A18" t="s">
        <v>494</v>
      </c>
      <c r="B18">
        <v>3</v>
      </c>
      <c r="C18" t="s">
        <v>165</v>
      </c>
      <c r="D18">
        <v>9</v>
      </c>
      <c r="E18" t="s">
        <v>21</v>
      </c>
      <c r="F18" t="s">
        <v>171</v>
      </c>
      <c r="G18">
        <f t="shared" si="0"/>
        <v>12.545145098542116</v>
      </c>
    </row>
    <row r="19" spans="1:10" x14ac:dyDescent="0.35">
      <c r="A19" t="s">
        <v>494</v>
      </c>
      <c r="B19">
        <v>3</v>
      </c>
      <c r="C19" t="s">
        <v>165</v>
      </c>
      <c r="D19">
        <v>80</v>
      </c>
      <c r="E19" t="s">
        <v>35</v>
      </c>
      <c r="F19" t="s">
        <v>170</v>
      </c>
      <c r="G19">
        <f t="shared" si="0"/>
        <v>991.22134111937703</v>
      </c>
    </row>
    <row r="20" spans="1:10" x14ac:dyDescent="0.35">
      <c r="A20" t="s">
        <v>494</v>
      </c>
      <c r="B20">
        <v>3</v>
      </c>
      <c r="C20" t="s">
        <v>165</v>
      </c>
      <c r="D20">
        <v>25</v>
      </c>
      <c r="E20" t="s">
        <v>36</v>
      </c>
      <c r="F20" t="s">
        <v>170</v>
      </c>
      <c r="G20">
        <f t="shared" si="0"/>
        <v>96.798959093689163</v>
      </c>
    </row>
    <row r="21" spans="1:10" x14ac:dyDescent="0.35">
      <c r="A21" t="s">
        <v>494</v>
      </c>
      <c r="B21">
        <v>3</v>
      </c>
      <c r="C21" t="s">
        <v>167</v>
      </c>
      <c r="D21">
        <v>82</v>
      </c>
      <c r="E21" t="s">
        <v>36</v>
      </c>
      <c r="F21" t="s">
        <v>170</v>
      </c>
      <c r="G21">
        <f t="shared" si="0"/>
        <v>1041.4019215135456</v>
      </c>
      <c r="H21">
        <f>G21</f>
        <v>1041.4019215135456</v>
      </c>
      <c r="I21">
        <v>0</v>
      </c>
    </row>
    <row r="22" spans="1:10" x14ac:dyDescent="0.35">
      <c r="A22" t="s">
        <v>494</v>
      </c>
      <c r="B22">
        <v>3</v>
      </c>
      <c r="C22" t="s">
        <v>168</v>
      </c>
      <c r="H22">
        <v>0</v>
      </c>
      <c r="I22">
        <v>0</v>
      </c>
      <c r="J22" t="s">
        <v>493</v>
      </c>
    </row>
    <row r="23" spans="1:10" x14ac:dyDescent="0.35">
      <c r="A23" t="s">
        <v>494</v>
      </c>
      <c r="B23">
        <v>4</v>
      </c>
      <c r="C23" t="s">
        <v>166</v>
      </c>
      <c r="D23">
        <v>20</v>
      </c>
      <c r="E23" t="s">
        <v>21</v>
      </c>
      <c r="F23" t="s">
        <v>171</v>
      </c>
      <c r="G23">
        <f t="shared" si="0"/>
        <v>61.951333819961064</v>
      </c>
      <c r="H23">
        <v>0</v>
      </c>
      <c r="I23">
        <f>G23</f>
        <v>61.951333819961064</v>
      </c>
    </row>
    <row r="24" spans="1:10" x14ac:dyDescent="0.35">
      <c r="A24" t="s">
        <v>494</v>
      </c>
      <c r="B24">
        <v>4</v>
      </c>
      <c r="C24" t="s">
        <v>165</v>
      </c>
      <c r="H24">
        <v>0</v>
      </c>
      <c r="I24">
        <v>0</v>
      </c>
      <c r="J24" t="s">
        <v>493</v>
      </c>
    </row>
    <row r="25" spans="1:10" x14ac:dyDescent="0.35">
      <c r="A25" t="s">
        <v>494</v>
      </c>
      <c r="B25">
        <v>4</v>
      </c>
      <c r="C25" t="s">
        <v>167</v>
      </c>
      <c r="D25">
        <v>11</v>
      </c>
      <c r="E25" t="s">
        <v>36</v>
      </c>
      <c r="F25" t="s">
        <v>171</v>
      </c>
      <c r="G25">
        <f t="shared" ref="G25:G31" si="1">(D25/2.541)^2</f>
        <v>18.740278480538219</v>
      </c>
      <c r="H25">
        <f>G30</f>
        <v>22.30248017518598</v>
      </c>
      <c r="I25">
        <f>SUM(G25:G29)</f>
        <v>228.29066512655655</v>
      </c>
    </row>
    <row r="26" spans="1:10" x14ac:dyDescent="0.35">
      <c r="A26" t="s">
        <v>494</v>
      </c>
      <c r="B26">
        <v>4</v>
      </c>
      <c r="C26" t="s">
        <v>167</v>
      </c>
      <c r="D26">
        <v>20</v>
      </c>
      <c r="E26" t="s">
        <v>36</v>
      </c>
      <c r="F26" t="s">
        <v>171</v>
      </c>
      <c r="G26">
        <f t="shared" si="1"/>
        <v>61.951333819961064</v>
      </c>
    </row>
    <row r="27" spans="1:10" x14ac:dyDescent="0.35">
      <c r="A27" t="s">
        <v>494</v>
      </c>
      <c r="B27">
        <v>4</v>
      </c>
      <c r="C27" t="s">
        <v>167</v>
      </c>
      <c r="D27">
        <v>10</v>
      </c>
      <c r="E27" t="s">
        <v>36</v>
      </c>
      <c r="F27" t="s">
        <v>171</v>
      </c>
      <c r="G27">
        <f t="shared" si="1"/>
        <v>15.487833454990266</v>
      </c>
    </row>
    <row r="28" spans="1:10" x14ac:dyDescent="0.35">
      <c r="A28" t="s">
        <v>494</v>
      </c>
      <c r="B28">
        <v>4</v>
      </c>
      <c r="C28" t="s">
        <v>167</v>
      </c>
      <c r="D28">
        <v>23</v>
      </c>
      <c r="E28" t="s">
        <v>36</v>
      </c>
      <c r="F28" t="s">
        <v>171</v>
      </c>
      <c r="G28">
        <f t="shared" si="1"/>
        <v>81.930638976898521</v>
      </c>
    </row>
    <row r="29" spans="1:10" x14ac:dyDescent="0.35">
      <c r="A29" t="s">
        <v>494</v>
      </c>
      <c r="B29">
        <v>4</v>
      </c>
      <c r="C29" t="s">
        <v>167</v>
      </c>
      <c r="D29">
        <v>18</v>
      </c>
      <c r="E29" t="s">
        <v>36</v>
      </c>
      <c r="F29" t="s">
        <v>171</v>
      </c>
      <c r="G29">
        <f t="shared" si="1"/>
        <v>50.180580394168466</v>
      </c>
    </row>
    <row r="30" spans="1:10" x14ac:dyDescent="0.35">
      <c r="A30" t="s">
        <v>494</v>
      </c>
      <c r="B30">
        <v>4</v>
      </c>
      <c r="C30" t="s">
        <v>167</v>
      </c>
      <c r="D30">
        <v>12</v>
      </c>
      <c r="E30" t="s">
        <v>36</v>
      </c>
      <c r="F30" t="s">
        <v>170</v>
      </c>
      <c r="G30">
        <f t="shared" si="1"/>
        <v>22.30248017518598</v>
      </c>
    </row>
    <row r="31" spans="1:10" x14ac:dyDescent="0.35">
      <c r="A31" t="s">
        <v>494</v>
      </c>
      <c r="B31">
        <v>4</v>
      </c>
      <c r="C31" t="s">
        <v>168</v>
      </c>
      <c r="D31">
        <v>18</v>
      </c>
      <c r="E31" t="s">
        <v>36</v>
      </c>
      <c r="F31" t="s">
        <v>170</v>
      </c>
      <c r="G31">
        <f t="shared" si="1"/>
        <v>50.180580394168466</v>
      </c>
      <c r="H31">
        <f>G31</f>
        <v>50.180580394168466</v>
      </c>
      <c r="I31">
        <v>0</v>
      </c>
    </row>
    <row r="32" spans="1:10" x14ac:dyDescent="0.35">
      <c r="A32" t="s">
        <v>494</v>
      </c>
      <c r="B32">
        <v>5</v>
      </c>
      <c r="C32" t="s">
        <v>166</v>
      </c>
      <c r="H32">
        <v>0</v>
      </c>
      <c r="I32">
        <v>0</v>
      </c>
      <c r="J32" t="s">
        <v>493</v>
      </c>
    </row>
    <row r="33" spans="1:10" x14ac:dyDescent="0.35">
      <c r="A33" t="s">
        <v>494</v>
      </c>
      <c r="B33">
        <v>5</v>
      </c>
      <c r="C33" t="s">
        <v>165</v>
      </c>
      <c r="D33">
        <v>26</v>
      </c>
      <c r="E33" t="s">
        <v>36</v>
      </c>
      <c r="F33" t="s">
        <v>171</v>
      </c>
      <c r="G33">
        <f t="shared" ref="G33:G46" si="2">(D33/2.541)^2</f>
        <v>104.69775415573419</v>
      </c>
      <c r="H33">
        <v>0</v>
      </c>
      <c r="I33">
        <f>G33</f>
        <v>104.69775415573419</v>
      </c>
    </row>
    <row r="34" spans="1:10" x14ac:dyDescent="0.35">
      <c r="A34" t="s">
        <v>494</v>
      </c>
      <c r="B34">
        <v>5</v>
      </c>
      <c r="C34" t="s">
        <v>167</v>
      </c>
      <c r="D34">
        <v>22</v>
      </c>
      <c r="E34" t="s">
        <v>36</v>
      </c>
      <c r="F34" t="s">
        <v>170</v>
      </c>
      <c r="G34">
        <f t="shared" si="2"/>
        <v>74.961113922152876</v>
      </c>
      <c r="H34">
        <f>G34</f>
        <v>74.961113922152876</v>
      </c>
      <c r="I34">
        <v>0</v>
      </c>
    </row>
    <row r="35" spans="1:10" x14ac:dyDescent="0.35">
      <c r="A35" t="s">
        <v>494</v>
      </c>
      <c r="B35">
        <v>5</v>
      </c>
      <c r="C35" t="s">
        <v>168</v>
      </c>
      <c r="D35">
        <v>16</v>
      </c>
      <c r="E35" t="s">
        <v>82</v>
      </c>
      <c r="F35" t="s">
        <v>171</v>
      </c>
      <c r="G35">
        <f t="shared" si="2"/>
        <v>39.648853644775087</v>
      </c>
      <c r="H35">
        <v>0</v>
      </c>
      <c r="I35">
        <f>G35</f>
        <v>39.648853644775087</v>
      </c>
      <c r="J35" t="s">
        <v>384</v>
      </c>
    </row>
    <row r="36" spans="1:10" x14ac:dyDescent="0.35">
      <c r="A36" t="s">
        <v>494</v>
      </c>
      <c r="B36">
        <v>6</v>
      </c>
      <c r="C36" t="s">
        <v>166</v>
      </c>
      <c r="D36">
        <v>10.5</v>
      </c>
      <c r="E36" t="s">
        <v>36</v>
      </c>
      <c r="F36" t="s">
        <v>170</v>
      </c>
      <c r="G36">
        <f t="shared" si="2"/>
        <v>17.075336384126771</v>
      </c>
      <c r="H36">
        <f>G36</f>
        <v>17.075336384126771</v>
      </c>
      <c r="I36">
        <v>0</v>
      </c>
    </row>
    <row r="37" spans="1:10" x14ac:dyDescent="0.35">
      <c r="A37" t="s">
        <v>494</v>
      </c>
      <c r="B37">
        <v>6</v>
      </c>
      <c r="C37" t="s">
        <v>165</v>
      </c>
      <c r="D37">
        <v>47</v>
      </c>
      <c r="E37" t="s">
        <v>36</v>
      </c>
      <c r="F37" t="s">
        <v>171</v>
      </c>
      <c r="G37">
        <f t="shared" si="2"/>
        <v>342.12624102073505</v>
      </c>
      <c r="H37">
        <v>0</v>
      </c>
      <c r="I37">
        <f>SUM(G37:G38)</f>
        <v>542.84856259740889</v>
      </c>
    </row>
    <row r="38" spans="1:10" x14ac:dyDescent="0.35">
      <c r="A38" t="s">
        <v>494</v>
      </c>
      <c r="B38">
        <v>6</v>
      </c>
      <c r="C38" t="s">
        <v>165</v>
      </c>
      <c r="D38">
        <v>36</v>
      </c>
      <c r="E38" t="s">
        <v>36</v>
      </c>
      <c r="F38" t="s">
        <v>171</v>
      </c>
      <c r="G38">
        <f t="shared" si="2"/>
        <v>200.72232157667386</v>
      </c>
    </row>
    <row r="39" spans="1:10" x14ac:dyDescent="0.35">
      <c r="A39" t="s">
        <v>494</v>
      </c>
      <c r="B39">
        <v>6</v>
      </c>
      <c r="C39" t="s">
        <v>167</v>
      </c>
      <c r="D39">
        <v>16</v>
      </c>
      <c r="E39" t="s">
        <v>82</v>
      </c>
      <c r="F39" t="s">
        <v>171</v>
      </c>
      <c r="G39">
        <f t="shared" si="2"/>
        <v>39.648853644775087</v>
      </c>
      <c r="H39">
        <v>0</v>
      </c>
      <c r="I39">
        <f>SUM(G39:G43)</f>
        <v>359.62749282487403</v>
      </c>
      <c r="J39" t="s">
        <v>384</v>
      </c>
    </row>
    <row r="40" spans="1:10" x14ac:dyDescent="0.35">
      <c r="A40" t="s">
        <v>494</v>
      </c>
      <c r="B40">
        <v>6</v>
      </c>
      <c r="C40" t="s">
        <v>167</v>
      </c>
      <c r="D40">
        <v>30</v>
      </c>
      <c r="E40" t="s">
        <v>36</v>
      </c>
      <c r="F40" t="s">
        <v>171</v>
      </c>
      <c r="G40">
        <f t="shared" si="2"/>
        <v>139.39050109491242</v>
      </c>
    </row>
    <row r="41" spans="1:10" x14ac:dyDescent="0.35">
      <c r="A41" t="s">
        <v>494</v>
      </c>
      <c r="B41">
        <v>6</v>
      </c>
      <c r="C41" t="s">
        <v>167</v>
      </c>
      <c r="D41">
        <v>14</v>
      </c>
      <c r="E41" t="s">
        <v>36</v>
      </c>
      <c r="F41" t="s">
        <v>171</v>
      </c>
      <c r="G41">
        <f t="shared" si="2"/>
        <v>30.356153571780926</v>
      </c>
    </row>
    <row r="42" spans="1:10" x14ac:dyDescent="0.35">
      <c r="A42" t="s">
        <v>494</v>
      </c>
      <c r="B42">
        <v>6</v>
      </c>
      <c r="C42" t="s">
        <v>167</v>
      </c>
      <c r="D42">
        <v>23</v>
      </c>
      <c r="E42" t="s">
        <v>36</v>
      </c>
      <c r="F42" t="s">
        <v>171</v>
      </c>
      <c r="G42">
        <f t="shared" si="2"/>
        <v>81.930638976898521</v>
      </c>
    </row>
    <row r="43" spans="1:10" x14ac:dyDescent="0.35">
      <c r="A43" t="s">
        <v>494</v>
      </c>
      <c r="B43">
        <v>6</v>
      </c>
      <c r="C43" t="s">
        <v>167</v>
      </c>
      <c r="D43">
        <v>21</v>
      </c>
      <c r="E43" t="s">
        <v>44</v>
      </c>
      <c r="F43" t="s">
        <v>171</v>
      </c>
      <c r="G43">
        <f t="shared" si="2"/>
        <v>68.301345536507085</v>
      </c>
    </row>
    <row r="44" spans="1:10" x14ac:dyDescent="0.35">
      <c r="A44" t="s">
        <v>494</v>
      </c>
      <c r="B44">
        <v>6</v>
      </c>
      <c r="C44" t="s">
        <v>168</v>
      </c>
      <c r="D44">
        <v>11</v>
      </c>
      <c r="E44" t="s">
        <v>36</v>
      </c>
      <c r="F44" t="s">
        <v>170</v>
      </c>
      <c r="G44">
        <f t="shared" si="2"/>
        <v>18.740278480538219</v>
      </c>
      <c r="H44">
        <f>G44</f>
        <v>18.740278480538219</v>
      </c>
      <c r="I44">
        <v>0</v>
      </c>
    </row>
    <row r="45" spans="1:10" x14ac:dyDescent="0.35">
      <c r="A45" t="s">
        <v>494</v>
      </c>
      <c r="B45">
        <v>8</v>
      </c>
      <c r="C45" t="s">
        <v>166</v>
      </c>
      <c r="D45">
        <v>33</v>
      </c>
      <c r="E45" t="s">
        <v>36</v>
      </c>
      <c r="F45" t="s">
        <v>170</v>
      </c>
      <c r="G45">
        <f t="shared" si="2"/>
        <v>168.66250632484397</v>
      </c>
      <c r="H45">
        <f>G45</f>
        <v>168.66250632484397</v>
      </c>
      <c r="I45">
        <v>0</v>
      </c>
    </row>
    <row r="46" spans="1:10" x14ac:dyDescent="0.35">
      <c r="A46" t="s">
        <v>494</v>
      </c>
      <c r="B46">
        <v>8</v>
      </c>
      <c r="C46" t="s">
        <v>165</v>
      </c>
      <c r="D46">
        <v>43</v>
      </c>
      <c r="E46" t="s">
        <v>21</v>
      </c>
      <c r="F46" t="s">
        <v>170</v>
      </c>
      <c r="G46">
        <f t="shared" si="2"/>
        <v>286.37004058276995</v>
      </c>
      <c r="H46">
        <f>G46</f>
        <v>286.37004058276995</v>
      </c>
      <c r="I46">
        <v>0</v>
      </c>
    </row>
    <row r="47" spans="1:10" x14ac:dyDescent="0.35">
      <c r="A47" t="s">
        <v>494</v>
      </c>
      <c r="B47">
        <v>8</v>
      </c>
      <c r="C47" t="s">
        <v>167</v>
      </c>
      <c r="H47">
        <v>0</v>
      </c>
      <c r="I47">
        <v>0</v>
      </c>
      <c r="J47" t="s">
        <v>493</v>
      </c>
    </row>
    <row r="48" spans="1:10" x14ac:dyDescent="0.35">
      <c r="A48" t="s">
        <v>494</v>
      </c>
      <c r="B48">
        <v>8</v>
      </c>
      <c r="C48" t="s">
        <v>168</v>
      </c>
      <c r="D48">
        <v>51</v>
      </c>
      <c r="E48" t="s">
        <v>21</v>
      </c>
      <c r="F48" t="s">
        <v>170</v>
      </c>
      <c r="G48">
        <f t="shared" ref="G48:G53" si="3">(D48/2.541)^2</f>
        <v>402.83854816429687</v>
      </c>
      <c r="H48">
        <f>SUM(G48:G49)</f>
        <v>471.13989370080395</v>
      </c>
      <c r="I48">
        <v>0</v>
      </c>
    </row>
    <row r="49" spans="1:10" x14ac:dyDescent="0.35">
      <c r="A49" t="s">
        <v>494</v>
      </c>
      <c r="B49">
        <v>8</v>
      </c>
      <c r="C49" t="s">
        <v>168</v>
      </c>
      <c r="D49">
        <v>21</v>
      </c>
      <c r="E49" t="s">
        <v>36</v>
      </c>
      <c r="F49" t="s">
        <v>170</v>
      </c>
      <c r="G49">
        <f t="shared" si="3"/>
        <v>68.301345536507085</v>
      </c>
    </row>
    <row r="50" spans="1:10" x14ac:dyDescent="0.35">
      <c r="A50" t="s">
        <v>494</v>
      </c>
      <c r="B50">
        <v>9</v>
      </c>
      <c r="C50" t="s">
        <v>166</v>
      </c>
      <c r="D50">
        <v>16</v>
      </c>
      <c r="E50" t="s">
        <v>36</v>
      </c>
      <c r="F50" t="s">
        <v>170</v>
      </c>
      <c r="G50">
        <f t="shared" si="3"/>
        <v>39.648853644775087</v>
      </c>
      <c r="H50">
        <f>SUM(G50:G51)</f>
        <v>50.838813316005556</v>
      </c>
      <c r="I50">
        <v>0</v>
      </c>
    </row>
    <row r="51" spans="1:10" x14ac:dyDescent="0.35">
      <c r="A51" t="s">
        <v>494</v>
      </c>
      <c r="B51">
        <v>9</v>
      </c>
      <c r="C51" t="s">
        <v>166</v>
      </c>
      <c r="D51">
        <v>8.5</v>
      </c>
      <c r="E51" t="s">
        <v>36</v>
      </c>
      <c r="F51" t="s">
        <v>170</v>
      </c>
      <c r="G51">
        <f t="shared" si="3"/>
        <v>11.189959671230469</v>
      </c>
    </row>
    <row r="52" spans="1:10" x14ac:dyDescent="0.35">
      <c r="A52" t="s">
        <v>494</v>
      </c>
      <c r="B52">
        <v>9</v>
      </c>
      <c r="C52" t="s">
        <v>165</v>
      </c>
      <c r="D52">
        <v>14</v>
      </c>
      <c r="E52" t="s">
        <v>36</v>
      </c>
      <c r="F52" t="s">
        <v>171</v>
      </c>
      <c r="G52">
        <f t="shared" si="3"/>
        <v>30.356153571780926</v>
      </c>
      <c r="H52">
        <f>G53</f>
        <v>34.847625273728106</v>
      </c>
      <c r="I52">
        <f>G52</f>
        <v>30.356153571780926</v>
      </c>
    </row>
    <row r="53" spans="1:10" x14ac:dyDescent="0.35">
      <c r="A53" t="s">
        <v>494</v>
      </c>
      <c r="B53">
        <v>9</v>
      </c>
      <c r="C53" t="s">
        <v>165</v>
      </c>
      <c r="D53">
        <v>15</v>
      </c>
      <c r="E53" t="s">
        <v>36</v>
      </c>
      <c r="F53" t="s">
        <v>170</v>
      </c>
      <c r="G53">
        <f t="shared" si="3"/>
        <v>34.847625273728106</v>
      </c>
    </row>
    <row r="54" spans="1:10" x14ac:dyDescent="0.35">
      <c r="A54" t="s">
        <v>494</v>
      </c>
      <c r="B54">
        <v>9</v>
      </c>
      <c r="C54" t="s">
        <v>167</v>
      </c>
      <c r="H54">
        <v>0</v>
      </c>
      <c r="I54">
        <v>0</v>
      </c>
      <c r="J54" t="s">
        <v>493</v>
      </c>
    </row>
    <row r="55" spans="1:10" x14ac:dyDescent="0.35">
      <c r="A55" t="s">
        <v>494</v>
      </c>
      <c r="B55">
        <v>9</v>
      </c>
      <c r="C55" t="s">
        <v>168</v>
      </c>
      <c r="D55">
        <v>31</v>
      </c>
      <c r="E55" t="s">
        <v>36</v>
      </c>
      <c r="F55" t="s">
        <v>170</v>
      </c>
      <c r="G55">
        <f t="shared" ref="G55:G61" si="4">(D55/2.541)^2</f>
        <v>148.83807950245645</v>
      </c>
      <c r="H55">
        <f>G55</f>
        <v>148.83807950245645</v>
      </c>
      <c r="I55">
        <v>0</v>
      </c>
    </row>
    <row r="56" spans="1:10" x14ac:dyDescent="0.35">
      <c r="A56" t="s">
        <v>494</v>
      </c>
      <c r="B56">
        <v>10</v>
      </c>
      <c r="C56" t="s">
        <v>166</v>
      </c>
      <c r="D56">
        <v>10</v>
      </c>
      <c r="E56" t="s">
        <v>36</v>
      </c>
      <c r="F56" t="s">
        <v>171</v>
      </c>
      <c r="G56">
        <f t="shared" si="4"/>
        <v>15.487833454990266</v>
      </c>
      <c r="H56">
        <v>0</v>
      </c>
      <c r="I56">
        <f>G56</f>
        <v>15.487833454990266</v>
      </c>
    </row>
    <row r="57" spans="1:10" x14ac:dyDescent="0.35">
      <c r="A57" t="s">
        <v>494</v>
      </c>
      <c r="B57">
        <v>10</v>
      </c>
      <c r="C57" t="s">
        <v>165</v>
      </c>
      <c r="D57">
        <v>23</v>
      </c>
      <c r="E57" t="s">
        <v>44</v>
      </c>
      <c r="F57" t="s">
        <v>170</v>
      </c>
      <c r="G57">
        <f t="shared" si="4"/>
        <v>81.930638976898521</v>
      </c>
      <c r="H57">
        <f>G57</f>
        <v>81.930638976898521</v>
      </c>
      <c r="I57">
        <v>0</v>
      </c>
    </row>
    <row r="58" spans="1:10" x14ac:dyDescent="0.35">
      <c r="A58" t="s">
        <v>494</v>
      </c>
      <c r="B58">
        <v>10</v>
      </c>
      <c r="C58" t="s">
        <v>167</v>
      </c>
      <c r="D58">
        <v>40</v>
      </c>
      <c r="E58" t="s">
        <v>36</v>
      </c>
      <c r="F58" t="s">
        <v>171</v>
      </c>
      <c r="G58">
        <f t="shared" si="4"/>
        <v>247.80533527984426</v>
      </c>
      <c r="H58">
        <f>G59</f>
        <v>223.64431509005945</v>
      </c>
      <c r="I58">
        <f>G58</f>
        <v>247.80533527984426</v>
      </c>
    </row>
    <row r="59" spans="1:10" x14ac:dyDescent="0.35">
      <c r="A59" t="s">
        <v>494</v>
      </c>
      <c r="B59">
        <v>10</v>
      </c>
      <c r="C59" t="s">
        <v>167</v>
      </c>
      <c r="D59">
        <v>38</v>
      </c>
      <c r="E59" t="s">
        <v>36</v>
      </c>
      <c r="F59" t="s">
        <v>170</v>
      </c>
      <c r="G59">
        <f t="shared" si="4"/>
        <v>223.64431509005945</v>
      </c>
    </row>
    <row r="60" spans="1:10" x14ac:dyDescent="0.35">
      <c r="A60" t="s">
        <v>494</v>
      </c>
      <c r="B60">
        <v>10</v>
      </c>
      <c r="C60" t="s">
        <v>168</v>
      </c>
      <c r="D60">
        <v>18</v>
      </c>
      <c r="E60" t="s">
        <v>36</v>
      </c>
      <c r="F60" t="s">
        <v>170</v>
      </c>
      <c r="G60">
        <f t="shared" si="4"/>
        <v>50.180580394168466</v>
      </c>
      <c r="H60">
        <f>SUM(G60:G61)</f>
        <v>363.80920785772139</v>
      </c>
      <c r="I60">
        <v>0</v>
      </c>
    </row>
    <row r="61" spans="1:10" x14ac:dyDescent="0.35">
      <c r="A61" t="s">
        <v>494</v>
      </c>
      <c r="B61">
        <v>10</v>
      </c>
      <c r="C61" t="s">
        <v>168</v>
      </c>
      <c r="D61">
        <v>45</v>
      </c>
      <c r="E61" t="s">
        <v>36</v>
      </c>
      <c r="F61" t="s">
        <v>170</v>
      </c>
      <c r="G61">
        <f t="shared" si="4"/>
        <v>313.6286274635529</v>
      </c>
    </row>
    <row r="62" spans="1:10" x14ac:dyDescent="0.35">
      <c r="A62" t="s">
        <v>494</v>
      </c>
      <c r="B62">
        <v>11</v>
      </c>
      <c r="C62" t="s">
        <v>166</v>
      </c>
      <c r="D62">
        <v>8.5</v>
      </c>
      <c r="E62" t="s">
        <v>36</v>
      </c>
      <c r="F62" t="s">
        <v>170</v>
      </c>
      <c r="G62">
        <f>(D62/2.541)^2</f>
        <v>11.189959671230469</v>
      </c>
      <c r="H62">
        <f>SUM(G62:G63)</f>
        <v>21.603978886365923</v>
      </c>
      <c r="I62">
        <v>0</v>
      </c>
    </row>
    <row r="63" spans="1:10" x14ac:dyDescent="0.35">
      <c r="A63" t="s">
        <v>494</v>
      </c>
      <c r="B63">
        <v>11</v>
      </c>
      <c r="C63" t="s">
        <v>166</v>
      </c>
      <c r="D63">
        <v>8.1999999999999993</v>
      </c>
      <c r="E63" t="s">
        <v>36</v>
      </c>
      <c r="F63" t="s">
        <v>170</v>
      </c>
      <c r="G63">
        <f>(D63/2.541)^2</f>
        <v>10.414019215135454</v>
      </c>
    </row>
    <row r="64" spans="1:10" x14ac:dyDescent="0.35">
      <c r="A64" t="s">
        <v>494</v>
      </c>
      <c r="B64">
        <v>11</v>
      </c>
      <c r="C64" t="s">
        <v>165</v>
      </c>
      <c r="H64">
        <v>0</v>
      </c>
      <c r="I64">
        <v>0</v>
      </c>
      <c r="J64" t="s">
        <v>493</v>
      </c>
    </row>
    <row r="65" spans="1:10" x14ac:dyDescent="0.35">
      <c r="A65" t="s">
        <v>494</v>
      </c>
      <c r="B65">
        <v>11</v>
      </c>
      <c r="C65" t="s">
        <v>167</v>
      </c>
      <c r="D65">
        <v>15</v>
      </c>
      <c r="E65" t="s">
        <v>36</v>
      </c>
      <c r="F65" t="s">
        <v>170</v>
      </c>
      <c r="G65">
        <f>(D65/2.541)^2</f>
        <v>34.847625273728106</v>
      </c>
      <c r="H65">
        <f>G65</f>
        <v>34.847625273728106</v>
      </c>
      <c r="I65">
        <v>0</v>
      </c>
    </row>
    <row r="66" spans="1:10" x14ac:dyDescent="0.35">
      <c r="A66" t="s">
        <v>494</v>
      </c>
      <c r="B66">
        <v>11</v>
      </c>
      <c r="C66" t="s">
        <v>168</v>
      </c>
      <c r="H66">
        <v>0</v>
      </c>
      <c r="I66">
        <v>0</v>
      </c>
      <c r="J66" t="s">
        <v>493</v>
      </c>
    </row>
    <row r="67" spans="1:10" x14ac:dyDescent="0.35">
      <c r="A67" t="s">
        <v>494</v>
      </c>
      <c r="B67">
        <v>13</v>
      </c>
      <c r="C67" t="s">
        <v>166</v>
      </c>
      <c r="D67">
        <v>55</v>
      </c>
      <c r="E67" t="s">
        <v>36</v>
      </c>
      <c r="F67" t="s">
        <v>171</v>
      </c>
      <c r="G67">
        <f t="shared" ref="G67:G76" si="5">(D67/2.541)^2</f>
        <v>468.50696201345556</v>
      </c>
      <c r="H67">
        <f>G68</f>
        <v>273.20538214602834</v>
      </c>
      <c r="I67">
        <f>G67</f>
        <v>468.50696201345556</v>
      </c>
    </row>
    <row r="68" spans="1:10" x14ac:dyDescent="0.35">
      <c r="A68" t="s">
        <v>494</v>
      </c>
      <c r="B68">
        <v>13</v>
      </c>
      <c r="C68" t="s">
        <v>166</v>
      </c>
      <c r="D68">
        <v>42</v>
      </c>
      <c r="E68" t="s">
        <v>36</v>
      </c>
      <c r="F68" t="s">
        <v>170</v>
      </c>
      <c r="G68">
        <f t="shared" si="5"/>
        <v>273.20538214602834</v>
      </c>
    </row>
    <row r="69" spans="1:10" x14ac:dyDescent="0.35">
      <c r="A69" t="s">
        <v>494</v>
      </c>
      <c r="B69">
        <v>13</v>
      </c>
      <c r="C69" t="s">
        <v>165</v>
      </c>
      <c r="D69">
        <v>17</v>
      </c>
      <c r="E69" t="s">
        <v>36</v>
      </c>
      <c r="F69" t="s">
        <v>171</v>
      </c>
      <c r="G69">
        <f t="shared" si="5"/>
        <v>44.759838684921874</v>
      </c>
      <c r="H69">
        <f>SUM(G71:G72)</f>
        <v>347.7018610645315</v>
      </c>
      <c r="I69">
        <f>SUM(G69:G70)</f>
        <v>113.06118422142896</v>
      </c>
    </row>
    <row r="70" spans="1:10" x14ac:dyDescent="0.35">
      <c r="A70" t="s">
        <v>494</v>
      </c>
      <c r="B70">
        <v>13</v>
      </c>
      <c r="C70" t="s">
        <v>165</v>
      </c>
      <c r="D70">
        <v>21</v>
      </c>
      <c r="E70" t="s">
        <v>36</v>
      </c>
      <c r="F70" t="s">
        <v>171</v>
      </c>
      <c r="G70">
        <f t="shared" si="5"/>
        <v>68.301345536507085</v>
      </c>
    </row>
    <row r="71" spans="1:10" x14ac:dyDescent="0.35">
      <c r="A71" t="s">
        <v>494</v>
      </c>
      <c r="B71">
        <v>13</v>
      </c>
      <c r="C71" t="s">
        <v>165</v>
      </c>
      <c r="D71">
        <v>34</v>
      </c>
      <c r="E71" t="s">
        <v>36</v>
      </c>
      <c r="F71" t="s">
        <v>170</v>
      </c>
      <c r="G71">
        <f t="shared" si="5"/>
        <v>179.0393547396875</v>
      </c>
    </row>
    <row r="72" spans="1:10" x14ac:dyDescent="0.35">
      <c r="A72" t="s">
        <v>494</v>
      </c>
      <c r="B72">
        <v>13</v>
      </c>
      <c r="C72" t="s">
        <v>165</v>
      </c>
      <c r="D72">
        <v>33</v>
      </c>
      <c r="E72" t="s">
        <v>36</v>
      </c>
      <c r="F72" t="s">
        <v>170</v>
      </c>
      <c r="G72">
        <f t="shared" si="5"/>
        <v>168.66250632484397</v>
      </c>
    </row>
    <row r="73" spans="1:10" x14ac:dyDescent="0.35">
      <c r="A73" t="s">
        <v>494</v>
      </c>
      <c r="B73">
        <v>13</v>
      </c>
      <c r="C73" t="s">
        <v>167</v>
      </c>
      <c r="D73">
        <v>33</v>
      </c>
      <c r="E73" t="s">
        <v>36</v>
      </c>
      <c r="F73" t="s">
        <v>170</v>
      </c>
      <c r="G73">
        <f t="shared" si="5"/>
        <v>168.66250632484397</v>
      </c>
      <c r="H73">
        <f>SUM(G73:G74)</f>
        <v>187.4027848053822</v>
      </c>
      <c r="I73">
        <v>0</v>
      </c>
    </row>
    <row r="74" spans="1:10" x14ac:dyDescent="0.35">
      <c r="A74" t="s">
        <v>494</v>
      </c>
      <c r="B74">
        <v>13</v>
      </c>
      <c r="C74" t="s">
        <v>167</v>
      </c>
      <c r="D74">
        <v>11</v>
      </c>
      <c r="E74" t="s">
        <v>36</v>
      </c>
      <c r="F74" t="s">
        <v>170</v>
      </c>
      <c r="G74">
        <f t="shared" si="5"/>
        <v>18.740278480538219</v>
      </c>
    </row>
    <row r="75" spans="1:10" x14ac:dyDescent="0.35">
      <c r="A75" t="s">
        <v>494</v>
      </c>
      <c r="B75">
        <v>13</v>
      </c>
      <c r="C75" t="s">
        <v>168</v>
      </c>
      <c r="D75">
        <v>41</v>
      </c>
      <c r="E75" t="s">
        <v>36</v>
      </c>
      <c r="F75" t="s">
        <v>171</v>
      </c>
      <c r="G75">
        <f t="shared" si="5"/>
        <v>260.35048037838641</v>
      </c>
      <c r="H75">
        <f>G76</f>
        <v>130.25267935646812</v>
      </c>
      <c r="I75">
        <f>G75</f>
        <v>260.35048037838641</v>
      </c>
    </row>
    <row r="76" spans="1:10" x14ac:dyDescent="0.35">
      <c r="A76" t="s">
        <v>494</v>
      </c>
      <c r="B76">
        <v>13</v>
      </c>
      <c r="C76" t="s">
        <v>168</v>
      </c>
      <c r="D76">
        <v>29</v>
      </c>
      <c r="E76" t="s">
        <v>36</v>
      </c>
      <c r="F76" t="s">
        <v>170</v>
      </c>
      <c r="G76">
        <f t="shared" si="5"/>
        <v>130.25267935646812</v>
      </c>
    </row>
    <row r="77" spans="1:10" x14ac:dyDescent="0.35">
      <c r="A77" t="s">
        <v>494</v>
      </c>
      <c r="B77">
        <v>14</v>
      </c>
      <c r="C77" t="s">
        <v>166</v>
      </c>
      <c r="H77">
        <v>0</v>
      </c>
      <c r="I77">
        <v>0</v>
      </c>
      <c r="J77" t="s">
        <v>493</v>
      </c>
    </row>
    <row r="78" spans="1:10" x14ac:dyDescent="0.35">
      <c r="A78" t="s">
        <v>494</v>
      </c>
      <c r="B78">
        <v>14</v>
      </c>
      <c r="C78" t="s">
        <v>165</v>
      </c>
      <c r="H78">
        <v>0</v>
      </c>
      <c r="I78">
        <v>0</v>
      </c>
      <c r="J78" t="s">
        <v>493</v>
      </c>
    </row>
    <row r="79" spans="1:10" x14ac:dyDescent="0.35">
      <c r="A79" t="s">
        <v>494</v>
      </c>
      <c r="B79">
        <v>14</v>
      </c>
      <c r="C79" t="s">
        <v>167</v>
      </c>
      <c r="D79">
        <v>22</v>
      </c>
      <c r="E79" t="s">
        <v>21</v>
      </c>
      <c r="F79" t="s">
        <v>171</v>
      </c>
      <c r="G79">
        <f>(D79/2.541)^2</f>
        <v>74.961113922152876</v>
      </c>
      <c r="H79">
        <v>0</v>
      </c>
      <c r="I79">
        <f>SUM(G79:G81)</f>
        <v>154.56857788080285</v>
      </c>
    </row>
    <row r="80" spans="1:10" x14ac:dyDescent="0.35">
      <c r="A80" t="s">
        <v>494</v>
      </c>
      <c r="B80">
        <v>14</v>
      </c>
      <c r="C80" t="s">
        <v>167</v>
      </c>
      <c r="D80">
        <v>15</v>
      </c>
      <c r="E80" t="s">
        <v>21</v>
      </c>
      <c r="F80" t="s">
        <v>171</v>
      </c>
      <c r="G80">
        <f>(D80/2.541)^2</f>
        <v>34.847625273728106</v>
      </c>
    </row>
    <row r="81" spans="1:10" x14ac:dyDescent="0.35">
      <c r="A81" t="s">
        <v>494</v>
      </c>
      <c r="B81">
        <v>14</v>
      </c>
      <c r="C81" t="s">
        <v>167</v>
      </c>
      <c r="D81">
        <v>17</v>
      </c>
      <c r="E81" t="s">
        <v>82</v>
      </c>
      <c r="F81" t="s">
        <v>171</v>
      </c>
      <c r="G81">
        <f>(D81/2.541)^2</f>
        <v>44.759838684921874</v>
      </c>
    </row>
    <row r="82" spans="1:10" x14ac:dyDescent="0.35">
      <c r="A82" t="s">
        <v>494</v>
      </c>
      <c r="B82">
        <v>14</v>
      </c>
      <c r="C82" t="s">
        <v>168</v>
      </c>
      <c r="D82">
        <v>42</v>
      </c>
      <c r="E82" t="s">
        <v>36</v>
      </c>
      <c r="F82" t="s">
        <v>171</v>
      </c>
      <c r="G82">
        <f>(D82/2.541)^2</f>
        <v>273.20538214602834</v>
      </c>
      <c r="H82">
        <v>0</v>
      </c>
      <c r="I82">
        <f>G82</f>
        <v>273.20538214602834</v>
      </c>
    </row>
    <row r="83" spans="1:10" x14ac:dyDescent="0.35">
      <c r="A83" t="s">
        <v>494</v>
      </c>
      <c r="B83">
        <v>15</v>
      </c>
      <c r="C83" t="s">
        <v>166</v>
      </c>
      <c r="D83">
        <v>34</v>
      </c>
      <c r="E83" t="s">
        <v>82</v>
      </c>
      <c r="F83" t="s">
        <v>171</v>
      </c>
      <c r="G83">
        <f t="shared" ref="G83:G158" si="6">(D83/2.541)^2</f>
        <v>179.0393547396875</v>
      </c>
      <c r="H83">
        <f>G84</f>
        <v>15.487833454990266</v>
      </c>
      <c r="I83">
        <f>G83</f>
        <v>179.0393547396875</v>
      </c>
      <c r="J83" t="s">
        <v>384</v>
      </c>
    </row>
    <row r="84" spans="1:10" x14ac:dyDescent="0.35">
      <c r="A84" t="s">
        <v>494</v>
      </c>
      <c r="B84">
        <v>15</v>
      </c>
      <c r="C84" t="s">
        <v>166</v>
      </c>
      <c r="D84">
        <v>10</v>
      </c>
      <c r="E84" t="s">
        <v>36</v>
      </c>
      <c r="F84" t="s">
        <v>170</v>
      </c>
      <c r="G84">
        <f t="shared" si="6"/>
        <v>15.487833454990266</v>
      </c>
    </row>
    <row r="85" spans="1:10" x14ac:dyDescent="0.35">
      <c r="A85" t="s">
        <v>494</v>
      </c>
      <c r="B85">
        <v>15</v>
      </c>
      <c r="C85" t="s">
        <v>165</v>
      </c>
      <c r="D85">
        <v>53</v>
      </c>
      <c r="E85" t="s">
        <v>36</v>
      </c>
      <c r="F85" t="s">
        <v>171</v>
      </c>
      <c r="G85">
        <f t="shared" si="6"/>
        <v>435.05324175067653</v>
      </c>
      <c r="H85">
        <f>SUM(G86:G87)</f>
        <v>85.028205667896572</v>
      </c>
      <c r="I85">
        <f>G85</f>
        <v>435.05324175067653</v>
      </c>
    </row>
    <row r="86" spans="1:10" x14ac:dyDescent="0.35">
      <c r="A86" t="s">
        <v>494</v>
      </c>
      <c r="B86">
        <v>15</v>
      </c>
      <c r="C86" t="s">
        <v>165</v>
      </c>
      <c r="D86">
        <v>15</v>
      </c>
      <c r="E86" t="s">
        <v>36</v>
      </c>
      <c r="F86" t="s">
        <v>170</v>
      </c>
      <c r="G86">
        <f t="shared" si="6"/>
        <v>34.847625273728106</v>
      </c>
    </row>
    <row r="87" spans="1:10" x14ac:dyDescent="0.35">
      <c r="A87" t="s">
        <v>494</v>
      </c>
      <c r="B87">
        <v>15</v>
      </c>
      <c r="C87" t="s">
        <v>165</v>
      </c>
      <c r="D87">
        <v>18</v>
      </c>
      <c r="E87" t="s">
        <v>36</v>
      </c>
      <c r="F87" t="s">
        <v>170</v>
      </c>
      <c r="G87">
        <f t="shared" si="6"/>
        <v>50.180580394168466</v>
      </c>
    </row>
    <row r="88" spans="1:10" x14ac:dyDescent="0.35">
      <c r="A88" t="s">
        <v>494</v>
      </c>
      <c r="B88">
        <v>15</v>
      </c>
      <c r="C88" t="s">
        <v>167</v>
      </c>
      <c r="D88">
        <v>39</v>
      </c>
      <c r="E88" t="s">
        <v>21</v>
      </c>
      <c r="F88" t="s">
        <v>171</v>
      </c>
      <c r="G88">
        <f t="shared" si="6"/>
        <v>235.56994685040198</v>
      </c>
      <c r="H88">
        <f>G89</f>
        <v>30.356153571780926</v>
      </c>
      <c r="I88">
        <f>G88</f>
        <v>235.56994685040198</v>
      </c>
    </row>
    <row r="89" spans="1:10" x14ac:dyDescent="0.35">
      <c r="A89" t="s">
        <v>494</v>
      </c>
      <c r="B89">
        <v>15</v>
      </c>
      <c r="C89" t="s">
        <v>167</v>
      </c>
      <c r="D89">
        <v>14</v>
      </c>
      <c r="E89" t="s">
        <v>36</v>
      </c>
      <c r="F89" t="s">
        <v>170</v>
      </c>
      <c r="G89">
        <f t="shared" si="6"/>
        <v>30.356153571780926</v>
      </c>
    </row>
    <row r="90" spans="1:10" x14ac:dyDescent="0.35">
      <c r="A90" t="s">
        <v>494</v>
      </c>
      <c r="B90">
        <v>15</v>
      </c>
      <c r="C90" t="s">
        <v>168</v>
      </c>
      <c r="D90">
        <v>10.5</v>
      </c>
      <c r="E90" t="s">
        <v>36</v>
      </c>
      <c r="F90" t="s">
        <v>170</v>
      </c>
      <c r="G90">
        <f t="shared" si="6"/>
        <v>17.075336384126771</v>
      </c>
      <c r="H90">
        <f>SUM(G90:G91)</f>
        <v>56.724190028901859</v>
      </c>
      <c r="I90">
        <v>0</v>
      </c>
    </row>
    <row r="91" spans="1:10" x14ac:dyDescent="0.35">
      <c r="A91" t="s">
        <v>494</v>
      </c>
      <c r="B91">
        <v>15</v>
      </c>
      <c r="C91" t="s">
        <v>168</v>
      </c>
      <c r="D91">
        <v>16</v>
      </c>
      <c r="E91" t="s">
        <v>36</v>
      </c>
      <c r="F91" t="s">
        <v>170</v>
      </c>
      <c r="G91">
        <f t="shared" si="6"/>
        <v>39.648853644775087</v>
      </c>
    </row>
    <row r="92" spans="1:10" x14ac:dyDescent="0.35">
      <c r="A92" t="s">
        <v>494</v>
      </c>
      <c r="B92">
        <v>20</v>
      </c>
      <c r="C92" t="s">
        <v>166</v>
      </c>
      <c r="H92">
        <v>0</v>
      </c>
      <c r="I92">
        <v>0</v>
      </c>
      <c r="J92" t="s">
        <v>493</v>
      </c>
    </row>
    <row r="93" spans="1:10" x14ac:dyDescent="0.35">
      <c r="A93" t="s">
        <v>494</v>
      </c>
      <c r="B93">
        <v>20</v>
      </c>
      <c r="C93" t="s">
        <v>165</v>
      </c>
      <c r="D93">
        <v>31</v>
      </c>
      <c r="E93" t="s">
        <v>82</v>
      </c>
      <c r="F93" t="s">
        <v>170</v>
      </c>
      <c r="G93">
        <f t="shared" si="6"/>
        <v>148.83807950245645</v>
      </c>
      <c r="H93">
        <f>SUM(G93:G95)</f>
        <v>227.0516384501573</v>
      </c>
      <c r="I93">
        <v>0</v>
      </c>
      <c r="J93" t="s">
        <v>384</v>
      </c>
    </row>
    <row r="94" spans="1:10" x14ac:dyDescent="0.35">
      <c r="A94" t="s">
        <v>494</v>
      </c>
      <c r="B94">
        <v>20</v>
      </c>
      <c r="C94" t="s">
        <v>165</v>
      </c>
      <c r="D94">
        <v>12</v>
      </c>
      <c r="E94" t="s">
        <v>36</v>
      </c>
      <c r="F94" t="s">
        <v>170</v>
      </c>
      <c r="G94">
        <f t="shared" si="6"/>
        <v>22.30248017518598</v>
      </c>
    </row>
    <row r="95" spans="1:10" x14ac:dyDescent="0.35">
      <c r="A95" t="s">
        <v>494</v>
      </c>
      <c r="B95">
        <v>20</v>
      </c>
      <c r="C95" t="s">
        <v>165</v>
      </c>
      <c r="D95">
        <v>19</v>
      </c>
      <c r="E95" t="s">
        <v>36</v>
      </c>
      <c r="F95" t="s">
        <v>170</v>
      </c>
      <c r="G95">
        <f t="shared" si="6"/>
        <v>55.911078772514863</v>
      </c>
    </row>
    <row r="96" spans="1:10" x14ac:dyDescent="0.35">
      <c r="A96" t="s">
        <v>494</v>
      </c>
      <c r="B96">
        <v>20</v>
      </c>
      <c r="C96" t="s">
        <v>167</v>
      </c>
      <c r="H96">
        <v>0</v>
      </c>
      <c r="I96">
        <v>0</v>
      </c>
      <c r="J96" t="s">
        <v>493</v>
      </c>
    </row>
    <row r="97" spans="1:10" x14ac:dyDescent="0.35">
      <c r="A97" t="s">
        <v>494</v>
      </c>
      <c r="B97">
        <v>20</v>
      </c>
      <c r="C97" t="s">
        <v>168</v>
      </c>
      <c r="D97">
        <v>18</v>
      </c>
      <c r="E97" t="s">
        <v>44</v>
      </c>
      <c r="F97" t="s">
        <v>170</v>
      </c>
      <c r="G97">
        <f t="shared" si="6"/>
        <v>50.180580394168466</v>
      </c>
      <c r="H97">
        <f>G97</f>
        <v>50.180580394168466</v>
      </c>
      <c r="I97">
        <v>0</v>
      </c>
    </row>
    <row r="98" spans="1:10" x14ac:dyDescent="0.35">
      <c r="A98" t="s">
        <v>494</v>
      </c>
      <c r="B98">
        <v>21</v>
      </c>
      <c r="C98" t="s">
        <v>166</v>
      </c>
      <c r="D98">
        <v>21</v>
      </c>
      <c r="E98" t="s">
        <v>36</v>
      </c>
      <c r="F98" t="s">
        <v>170</v>
      </c>
      <c r="G98">
        <f t="shared" si="6"/>
        <v>68.301345536507085</v>
      </c>
      <c r="H98">
        <f>G98</f>
        <v>68.301345536507085</v>
      </c>
      <c r="I98">
        <v>0</v>
      </c>
    </row>
    <row r="99" spans="1:10" x14ac:dyDescent="0.35">
      <c r="A99" t="s">
        <v>494</v>
      </c>
      <c r="B99">
        <v>21</v>
      </c>
      <c r="C99" t="s">
        <v>165</v>
      </c>
      <c r="D99">
        <v>21</v>
      </c>
      <c r="E99" t="s">
        <v>36</v>
      </c>
      <c r="F99" t="s">
        <v>170</v>
      </c>
      <c r="G99">
        <f t="shared" si="6"/>
        <v>68.301345536507085</v>
      </c>
      <c r="H99">
        <f>SUM(G99:G101)</f>
        <v>484.76918714119529</v>
      </c>
      <c r="I99">
        <v>0</v>
      </c>
    </row>
    <row r="100" spans="1:10" x14ac:dyDescent="0.35">
      <c r="A100" t="s">
        <v>494</v>
      </c>
      <c r="B100">
        <v>21</v>
      </c>
      <c r="C100" t="s">
        <v>165</v>
      </c>
      <c r="D100">
        <v>40</v>
      </c>
      <c r="E100" t="s">
        <v>36</v>
      </c>
      <c r="F100" t="s">
        <v>170</v>
      </c>
      <c r="G100">
        <f t="shared" si="6"/>
        <v>247.80533527984426</v>
      </c>
    </row>
    <row r="101" spans="1:10" x14ac:dyDescent="0.35">
      <c r="A101" t="s">
        <v>494</v>
      </c>
      <c r="B101">
        <v>21</v>
      </c>
      <c r="C101" t="s">
        <v>165</v>
      </c>
      <c r="D101">
        <v>33</v>
      </c>
      <c r="E101" t="s">
        <v>36</v>
      </c>
      <c r="F101" t="s">
        <v>170</v>
      </c>
      <c r="G101">
        <f t="shared" si="6"/>
        <v>168.66250632484397</v>
      </c>
    </row>
    <row r="102" spans="1:10" x14ac:dyDescent="0.35">
      <c r="A102" t="s">
        <v>494</v>
      </c>
      <c r="B102">
        <v>21</v>
      </c>
      <c r="C102" t="s">
        <v>167</v>
      </c>
      <c r="D102">
        <v>53</v>
      </c>
      <c r="E102" t="s">
        <v>82</v>
      </c>
      <c r="F102" t="s">
        <v>171</v>
      </c>
      <c r="G102">
        <f t="shared" si="6"/>
        <v>435.05324175067653</v>
      </c>
      <c r="H102">
        <v>0</v>
      </c>
      <c r="I102">
        <f>SUM(G102:G103)</f>
        <v>510.01435567282942</v>
      </c>
      <c r="J102" t="s">
        <v>384</v>
      </c>
    </row>
    <row r="103" spans="1:10" x14ac:dyDescent="0.35">
      <c r="A103" t="s">
        <v>494</v>
      </c>
      <c r="B103">
        <v>21</v>
      </c>
      <c r="C103" t="s">
        <v>167</v>
      </c>
      <c r="D103">
        <v>22</v>
      </c>
      <c r="E103" t="s">
        <v>36</v>
      </c>
      <c r="F103" t="s">
        <v>171</v>
      </c>
      <c r="G103">
        <f t="shared" si="6"/>
        <v>74.961113922152876</v>
      </c>
    </row>
    <row r="104" spans="1:10" x14ac:dyDescent="0.35">
      <c r="A104" t="s">
        <v>494</v>
      </c>
      <c r="B104">
        <v>21</v>
      </c>
      <c r="C104" t="s">
        <v>168</v>
      </c>
      <c r="D104">
        <v>38</v>
      </c>
      <c r="E104" t="s">
        <v>44</v>
      </c>
      <c r="F104" t="s">
        <v>170</v>
      </c>
      <c r="G104">
        <f t="shared" si="6"/>
        <v>223.64431509005945</v>
      </c>
      <c r="H104">
        <f>G104</f>
        <v>223.64431509005945</v>
      </c>
      <c r="I104">
        <v>0</v>
      </c>
    </row>
    <row r="105" spans="1:10" x14ac:dyDescent="0.35">
      <c r="A105" t="s">
        <v>494</v>
      </c>
      <c r="B105">
        <v>22</v>
      </c>
      <c r="C105" t="s">
        <v>166</v>
      </c>
      <c r="D105">
        <v>255</v>
      </c>
      <c r="E105" t="s">
        <v>35</v>
      </c>
      <c r="F105" t="s">
        <v>171</v>
      </c>
      <c r="G105">
        <f t="shared" si="6"/>
        <v>10070.96370410742</v>
      </c>
      <c r="H105">
        <v>0</v>
      </c>
      <c r="I105">
        <f>SUM(G105:G106)</f>
        <v>10942.154335950623</v>
      </c>
    </row>
    <row r="106" spans="1:10" x14ac:dyDescent="0.35">
      <c r="A106" t="s">
        <v>494</v>
      </c>
      <c r="B106">
        <v>22</v>
      </c>
      <c r="C106" t="s">
        <v>166</v>
      </c>
      <c r="D106">
        <v>75</v>
      </c>
      <c r="E106" t="s">
        <v>35</v>
      </c>
      <c r="F106" t="s">
        <v>171</v>
      </c>
      <c r="G106">
        <f t="shared" si="6"/>
        <v>871.19063184320237</v>
      </c>
    </row>
    <row r="107" spans="1:10" x14ac:dyDescent="0.35">
      <c r="A107" t="s">
        <v>494</v>
      </c>
      <c r="B107">
        <v>22</v>
      </c>
      <c r="C107" t="s">
        <v>165</v>
      </c>
      <c r="D107">
        <v>45</v>
      </c>
      <c r="E107" t="s">
        <v>82</v>
      </c>
      <c r="F107" t="s">
        <v>171</v>
      </c>
      <c r="G107">
        <f t="shared" si="6"/>
        <v>313.6286274635529</v>
      </c>
      <c r="H107">
        <v>0</v>
      </c>
      <c r="I107">
        <f>G107</f>
        <v>313.6286274635529</v>
      </c>
      <c r="J107" t="s">
        <v>384</v>
      </c>
    </row>
    <row r="108" spans="1:10" x14ac:dyDescent="0.35">
      <c r="A108" t="s">
        <v>494</v>
      </c>
      <c r="B108">
        <v>22</v>
      </c>
      <c r="C108" t="s">
        <v>167</v>
      </c>
      <c r="D108">
        <v>53</v>
      </c>
      <c r="E108" t="s">
        <v>35</v>
      </c>
      <c r="F108" t="s">
        <v>171</v>
      </c>
      <c r="G108">
        <f t="shared" si="6"/>
        <v>435.05324175067653</v>
      </c>
      <c r="H108">
        <v>0</v>
      </c>
      <c r="I108">
        <f>SUM(G108:G109)</f>
        <v>748.68186921422944</v>
      </c>
    </row>
    <row r="109" spans="1:10" x14ac:dyDescent="0.35">
      <c r="A109" t="s">
        <v>494</v>
      </c>
      <c r="B109">
        <v>22</v>
      </c>
      <c r="C109" t="s">
        <v>167</v>
      </c>
      <c r="D109">
        <v>45</v>
      </c>
      <c r="E109" t="s">
        <v>35</v>
      </c>
      <c r="F109" t="s">
        <v>171</v>
      </c>
      <c r="G109">
        <f t="shared" si="6"/>
        <v>313.6286274635529</v>
      </c>
    </row>
    <row r="110" spans="1:10" x14ac:dyDescent="0.35">
      <c r="A110" t="s">
        <v>494</v>
      </c>
      <c r="B110">
        <v>22</v>
      </c>
      <c r="C110" t="s">
        <v>168</v>
      </c>
      <c r="H110">
        <v>0</v>
      </c>
      <c r="I110">
        <v>0</v>
      </c>
      <c r="J110" t="s">
        <v>493</v>
      </c>
    </row>
    <row r="111" spans="1:10" x14ac:dyDescent="0.35">
      <c r="A111" t="s">
        <v>494</v>
      </c>
      <c r="B111">
        <v>23</v>
      </c>
      <c r="C111" t="s">
        <v>166</v>
      </c>
      <c r="D111">
        <v>17</v>
      </c>
      <c r="E111" t="s">
        <v>36</v>
      </c>
      <c r="F111" t="s">
        <v>170</v>
      </c>
      <c r="G111">
        <f t="shared" si="6"/>
        <v>44.759838684921874</v>
      </c>
      <c r="H111">
        <f>G111</f>
        <v>44.759838684921874</v>
      </c>
      <c r="I111">
        <v>0</v>
      </c>
    </row>
    <row r="112" spans="1:10" x14ac:dyDescent="0.35">
      <c r="A112" t="s">
        <v>494</v>
      </c>
      <c r="B112">
        <v>23</v>
      </c>
      <c r="C112" t="s">
        <v>165</v>
      </c>
      <c r="D112">
        <v>10</v>
      </c>
      <c r="E112" t="s">
        <v>36</v>
      </c>
      <c r="F112" t="s">
        <v>170</v>
      </c>
      <c r="G112">
        <f t="shared" si="6"/>
        <v>15.487833454990266</v>
      </c>
      <c r="H112">
        <f>SUM(G112:G114)</f>
        <v>109.18922585768136</v>
      </c>
      <c r="I112">
        <v>0</v>
      </c>
    </row>
    <row r="113" spans="1:10" x14ac:dyDescent="0.35">
      <c r="A113" t="s">
        <v>494</v>
      </c>
      <c r="B113">
        <v>23</v>
      </c>
      <c r="C113" t="s">
        <v>165</v>
      </c>
      <c r="D113">
        <v>22</v>
      </c>
      <c r="E113" t="s">
        <v>36</v>
      </c>
      <c r="F113" t="s">
        <v>170</v>
      </c>
      <c r="G113">
        <f t="shared" si="6"/>
        <v>74.961113922152876</v>
      </c>
    </row>
    <row r="114" spans="1:10" x14ac:dyDescent="0.35">
      <c r="A114" t="s">
        <v>494</v>
      </c>
      <c r="B114">
        <v>23</v>
      </c>
      <c r="C114" t="s">
        <v>165</v>
      </c>
      <c r="D114">
        <v>11</v>
      </c>
      <c r="E114" t="s">
        <v>36</v>
      </c>
      <c r="F114" t="s">
        <v>170</v>
      </c>
      <c r="G114">
        <f t="shared" si="6"/>
        <v>18.740278480538219</v>
      </c>
    </row>
    <row r="115" spans="1:10" x14ac:dyDescent="0.35">
      <c r="A115" t="s">
        <v>494</v>
      </c>
      <c r="B115">
        <v>23</v>
      </c>
      <c r="C115" t="s">
        <v>167</v>
      </c>
      <c r="D115">
        <v>32</v>
      </c>
      <c r="E115" t="s">
        <v>36</v>
      </c>
      <c r="F115" t="s">
        <v>171</v>
      </c>
      <c r="G115">
        <f t="shared" si="6"/>
        <v>158.59541457910035</v>
      </c>
      <c r="H115">
        <f>G115</f>
        <v>158.59541457910035</v>
      </c>
      <c r="I115">
        <f>G116</f>
        <v>104.69775415573419</v>
      </c>
    </row>
    <row r="116" spans="1:10" x14ac:dyDescent="0.35">
      <c r="A116" t="s">
        <v>494</v>
      </c>
      <c r="B116">
        <v>23</v>
      </c>
      <c r="C116" t="s">
        <v>167</v>
      </c>
      <c r="D116">
        <v>26</v>
      </c>
      <c r="E116" t="s">
        <v>36</v>
      </c>
      <c r="F116" t="s">
        <v>170</v>
      </c>
      <c r="G116">
        <f t="shared" si="6"/>
        <v>104.69775415573419</v>
      </c>
    </row>
    <row r="117" spans="1:10" x14ac:dyDescent="0.35">
      <c r="A117" t="s">
        <v>494</v>
      </c>
      <c r="B117">
        <v>23</v>
      </c>
      <c r="C117" t="s">
        <v>168</v>
      </c>
      <c r="H117">
        <v>0</v>
      </c>
      <c r="I117">
        <v>0</v>
      </c>
      <c r="J117" t="s">
        <v>493</v>
      </c>
    </row>
    <row r="118" spans="1:10" x14ac:dyDescent="0.35">
      <c r="A118" t="s">
        <v>494</v>
      </c>
      <c r="B118">
        <v>24</v>
      </c>
      <c r="C118" t="s">
        <v>166</v>
      </c>
      <c r="D118">
        <v>46</v>
      </c>
      <c r="E118" t="s">
        <v>35</v>
      </c>
      <c r="F118" t="s">
        <v>170</v>
      </c>
      <c r="G118">
        <f t="shared" si="6"/>
        <v>327.72255590759409</v>
      </c>
      <c r="H118">
        <f>SUM(G118)</f>
        <v>327.72255590759409</v>
      </c>
      <c r="I118">
        <v>0</v>
      </c>
    </row>
    <row r="119" spans="1:10" x14ac:dyDescent="0.35">
      <c r="A119" t="s">
        <v>494</v>
      </c>
      <c r="B119">
        <v>24</v>
      </c>
      <c r="C119" t="s">
        <v>166</v>
      </c>
      <c r="D119">
        <v>8.5</v>
      </c>
      <c r="E119" t="s">
        <v>36</v>
      </c>
      <c r="F119" t="s">
        <v>170</v>
      </c>
      <c r="G119">
        <f t="shared" si="6"/>
        <v>11.189959671230469</v>
      </c>
    </row>
    <row r="120" spans="1:10" x14ac:dyDescent="0.35">
      <c r="A120" t="s">
        <v>494</v>
      </c>
      <c r="B120">
        <v>24</v>
      </c>
      <c r="C120" t="s">
        <v>165</v>
      </c>
      <c r="H120">
        <v>0</v>
      </c>
      <c r="I120">
        <v>0</v>
      </c>
      <c r="J120" t="s">
        <v>493</v>
      </c>
    </row>
    <row r="121" spans="1:10" x14ac:dyDescent="0.35">
      <c r="A121" t="s">
        <v>494</v>
      </c>
      <c r="B121">
        <v>24</v>
      </c>
      <c r="C121" t="s">
        <v>167</v>
      </c>
      <c r="D121">
        <v>31</v>
      </c>
      <c r="E121" t="s">
        <v>36</v>
      </c>
      <c r="F121" t="s">
        <v>170</v>
      </c>
      <c r="G121">
        <f t="shared" si="6"/>
        <v>148.83807950245645</v>
      </c>
      <c r="H121">
        <f>SUM(G121:G122)</f>
        <v>279.09075885892457</v>
      </c>
      <c r="I121">
        <v>0</v>
      </c>
    </row>
    <row r="122" spans="1:10" x14ac:dyDescent="0.35">
      <c r="A122" t="s">
        <v>494</v>
      </c>
      <c r="B122">
        <v>24</v>
      </c>
      <c r="C122" t="s">
        <v>167</v>
      </c>
      <c r="D122">
        <v>29</v>
      </c>
      <c r="E122" t="s">
        <v>36</v>
      </c>
      <c r="F122" t="s">
        <v>170</v>
      </c>
      <c r="G122">
        <f t="shared" si="6"/>
        <v>130.25267935646812</v>
      </c>
    </row>
    <row r="123" spans="1:10" x14ac:dyDescent="0.35">
      <c r="A123" t="s">
        <v>494</v>
      </c>
      <c r="B123">
        <v>24</v>
      </c>
      <c r="C123" t="s">
        <v>168</v>
      </c>
      <c r="D123">
        <v>16</v>
      </c>
      <c r="E123" t="s">
        <v>36</v>
      </c>
      <c r="F123" t="s">
        <v>171</v>
      </c>
      <c r="G123">
        <f t="shared" si="6"/>
        <v>39.648853644775087</v>
      </c>
      <c r="H123">
        <v>0</v>
      </c>
      <c r="I123">
        <f>G123</f>
        <v>39.648853644775087</v>
      </c>
    </row>
    <row r="124" spans="1:10" x14ac:dyDescent="0.35">
      <c r="A124" t="s">
        <v>494</v>
      </c>
      <c r="B124">
        <v>25</v>
      </c>
      <c r="C124" t="s">
        <v>166</v>
      </c>
      <c r="D124">
        <v>21</v>
      </c>
      <c r="E124" t="s">
        <v>36</v>
      </c>
      <c r="F124" t="s">
        <v>171</v>
      </c>
      <c r="G124">
        <f t="shared" si="6"/>
        <v>68.301345536507085</v>
      </c>
      <c r="H124">
        <v>0</v>
      </c>
      <c r="I124">
        <f>G124</f>
        <v>68.301345536507085</v>
      </c>
    </row>
    <row r="125" spans="1:10" x14ac:dyDescent="0.35">
      <c r="A125" t="s">
        <v>494</v>
      </c>
      <c r="B125">
        <v>25</v>
      </c>
      <c r="C125" t="s">
        <v>165</v>
      </c>
      <c r="D125">
        <v>12</v>
      </c>
      <c r="E125" t="s">
        <v>44</v>
      </c>
      <c r="F125" t="s">
        <v>171</v>
      </c>
      <c r="G125">
        <f t="shared" si="6"/>
        <v>22.30248017518598</v>
      </c>
      <c r="H125">
        <v>0</v>
      </c>
      <c r="I125">
        <f>SUM(G125:G126)</f>
        <v>97.263594097338853</v>
      </c>
    </row>
    <row r="126" spans="1:10" x14ac:dyDescent="0.35">
      <c r="A126" t="s">
        <v>494</v>
      </c>
      <c r="B126">
        <v>25</v>
      </c>
      <c r="C126" t="s">
        <v>165</v>
      </c>
      <c r="D126">
        <v>22</v>
      </c>
      <c r="E126" t="s">
        <v>21</v>
      </c>
      <c r="F126" t="s">
        <v>171</v>
      </c>
      <c r="G126">
        <f t="shared" si="6"/>
        <v>74.961113922152876</v>
      </c>
    </row>
    <row r="127" spans="1:10" x14ac:dyDescent="0.35">
      <c r="A127" t="s">
        <v>494</v>
      </c>
      <c r="B127">
        <v>25</v>
      </c>
      <c r="C127" t="s">
        <v>167</v>
      </c>
      <c r="D127">
        <v>19</v>
      </c>
      <c r="E127" t="s">
        <v>36</v>
      </c>
      <c r="F127" t="s">
        <v>170</v>
      </c>
      <c r="G127">
        <f t="shared" si="6"/>
        <v>55.911078772514863</v>
      </c>
      <c r="H127">
        <f>G127</f>
        <v>55.911078772514863</v>
      </c>
      <c r="I127">
        <v>0</v>
      </c>
    </row>
    <row r="128" spans="1:10" x14ac:dyDescent="0.35">
      <c r="A128" t="s">
        <v>494</v>
      </c>
      <c r="B128">
        <v>25</v>
      </c>
      <c r="C128" t="s">
        <v>168</v>
      </c>
      <c r="D128">
        <v>16</v>
      </c>
      <c r="E128" t="s">
        <v>21</v>
      </c>
      <c r="F128" t="s">
        <v>171</v>
      </c>
      <c r="G128">
        <f t="shared" si="6"/>
        <v>39.648853644775087</v>
      </c>
      <c r="H128">
        <v>0</v>
      </c>
      <c r="I128">
        <f>G128</f>
        <v>39.648853644775087</v>
      </c>
    </row>
    <row r="129" spans="1:10" x14ac:dyDescent="0.35">
      <c r="A129" t="s">
        <v>494</v>
      </c>
      <c r="B129">
        <v>30</v>
      </c>
      <c r="C129" t="s">
        <v>166</v>
      </c>
      <c r="H129">
        <v>0</v>
      </c>
      <c r="I129">
        <v>0</v>
      </c>
      <c r="J129" t="s">
        <v>493</v>
      </c>
    </row>
    <row r="130" spans="1:10" x14ac:dyDescent="0.35">
      <c r="A130" t="s">
        <v>494</v>
      </c>
      <c r="B130">
        <v>30</v>
      </c>
      <c r="C130" t="s">
        <v>165</v>
      </c>
      <c r="D130">
        <v>35</v>
      </c>
      <c r="E130" t="s">
        <v>82</v>
      </c>
      <c r="F130" t="s">
        <v>171</v>
      </c>
      <c r="G130">
        <f t="shared" si="6"/>
        <v>189.72595982363075</v>
      </c>
      <c r="H130">
        <f>G131</f>
        <v>503.19970895263367</v>
      </c>
      <c r="I130">
        <f>G130</f>
        <v>189.72595982363075</v>
      </c>
    </row>
    <row r="131" spans="1:10" x14ac:dyDescent="0.35">
      <c r="A131" t="s">
        <v>494</v>
      </c>
      <c r="B131">
        <v>30</v>
      </c>
      <c r="C131" t="s">
        <v>165</v>
      </c>
      <c r="D131">
        <v>57</v>
      </c>
      <c r="E131" t="s">
        <v>36</v>
      </c>
      <c r="F131" t="s">
        <v>170</v>
      </c>
      <c r="G131">
        <f t="shared" si="6"/>
        <v>503.19970895263367</v>
      </c>
    </row>
    <row r="132" spans="1:10" x14ac:dyDescent="0.35">
      <c r="A132" t="s">
        <v>494</v>
      </c>
      <c r="B132">
        <v>30</v>
      </c>
      <c r="C132" t="s">
        <v>167</v>
      </c>
      <c r="D132">
        <v>10</v>
      </c>
      <c r="E132" t="s">
        <v>36</v>
      </c>
      <c r="F132" t="s">
        <v>170</v>
      </c>
      <c r="G132">
        <f t="shared" si="6"/>
        <v>15.487833454990266</v>
      </c>
      <c r="H132">
        <f>SUM(G132:G135)</f>
        <v>85.066925251534045</v>
      </c>
      <c r="I132">
        <v>0</v>
      </c>
    </row>
    <row r="133" spans="1:10" x14ac:dyDescent="0.35">
      <c r="A133" t="s">
        <v>494</v>
      </c>
      <c r="B133">
        <v>30</v>
      </c>
      <c r="C133" t="s">
        <v>167</v>
      </c>
      <c r="D133">
        <v>11</v>
      </c>
      <c r="E133" t="s">
        <v>36</v>
      </c>
      <c r="F133" t="s">
        <v>170</v>
      </c>
      <c r="G133">
        <f t="shared" si="6"/>
        <v>18.740278480538219</v>
      </c>
    </row>
    <row r="134" spans="1:10" x14ac:dyDescent="0.35">
      <c r="A134" t="s">
        <v>494</v>
      </c>
      <c r="B134">
        <v>30</v>
      </c>
      <c r="C134" t="s">
        <v>167</v>
      </c>
      <c r="D134">
        <v>8.5</v>
      </c>
      <c r="E134" t="s">
        <v>36</v>
      </c>
      <c r="F134" t="s">
        <v>170</v>
      </c>
      <c r="G134">
        <f t="shared" si="6"/>
        <v>11.189959671230469</v>
      </c>
    </row>
    <row r="135" spans="1:10" x14ac:dyDescent="0.35">
      <c r="A135" t="s">
        <v>494</v>
      </c>
      <c r="B135">
        <v>30</v>
      </c>
      <c r="C135" t="s">
        <v>167</v>
      </c>
      <c r="D135">
        <v>16</v>
      </c>
      <c r="E135" t="s">
        <v>36</v>
      </c>
      <c r="F135" t="s">
        <v>170</v>
      </c>
      <c r="G135">
        <f t="shared" si="6"/>
        <v>39.648853644775087</v>
      </c>
    </row>
    <row r="136" spans="1:10" x14ac:dyDescent="0.35">
      <c r="A136" t="s">
        <v>494</v>
      </c>
      <c r="B136">
        <v>30</v>
      </c>
      <c r="C136" t="s">
        <v>168</v>
      </c>
      <c r="D136">
        <v>18</v>
      </c>
      <c r="E136" t="s">
        <v>82</v>
      </c>
      <c r="F136" t="s">
        <v>171</v>
      </c>
      <c r="G136">
        <f t="shared" si="6"/>
        <v>50.180580394168466</v>
      </c>
      <c r="H136">
        <f>G136</f>
        <v>50.180580394168466</v>
      </c>
      <c r="I136">
        <f>SUM(G137:G138)</f>
        <v>343.21038936258435</v>
      </c>
      <c r="J136" t="s">
        <v>384</v>
      </c>
    </row>
    <row r="137" spans="1:10" x14ac:dyDescent="0.35">
      <c r="A137" t="s">
        <v>494</v>
      </c>
      <c r="B137">
        <v>30</v>
      </c>
      <c r="C137" t="s">
        <v>168</v>
      </c>
      <c r="D137">
        <v>46</v>
      </c>
      <c r="E137" t="s">
        <v>36</v>
      </c>
      <c r="F137" t="s">
        <v>170</v>
      </c>
      <c r="G137">
        <f t="shared" si="6"/>
        <v>327.72255590759409</v>
      </c>
    </row>
    <row r="138" spans="1:10" x14ac:dyDescent="0.35">
      <c r="A138" t="s">
        <v>494</v>
      </c>
      <c r="B138">
        <v>30</v>
      </c>
      <c r="C138" t="s">
        <v>168</v>
      </c>
      <c r="D138">
        <v>10</v>
      </c>
      <c r="E138" t="s">
        <v>36</v>
      </c>
      <c r="F138" t="s">
        <v>170</v>
      </c>
      <c r="G138">
        <f t="shared" si="6"/>
        <v>15.487833454990266</v>
      </c>
    </row>
    <row r="139" spans="1:10" x14ac:dyDescent="0.35">
      <c r="A139" t="s">
        <v>494</v>
      </c>
      <c r="B139">
        <v>32</v>
      </c>
      <c r="C139" t="s">
        <v>166</v>
      </c>
      <c r="D139">
        <v>12</v>
      </c>
      <c r="E139" t="s">
        <v>21</v>
      </c>
      <c r="F139" t="s">
        <v>171</v>
      </c>
      <c r="G139">
        <f t="shared" si="6"/>
        <v>22.30248017518598</v>
      </c>
      <c r="H139">
        <v>0</v>
      </c>
      <c r="I139">
        <f>G139</f>
        <v>22.30248017518598</v>
      </c>
    </row>
    <row r="140" spans="1:10" x14ac:dyDescent="0.35">
      <c r="A140" t="s">
        <v>494</v>
      </c>
      <c r="B140">
        <v>32</v>
      </c>
      <c r="C140" t="s">
        <v>165</v>
      </c>
      <c r="D140">
        <v>42</v>
      </c>
      <c r="E140" t="s">
        <v>36</v>
      </c>
      <c r="F140" t="s">
        <v>170</v>
      </c>
      <c r="G140">
        <f t="shared" si="6"/>
        <v>273.20538214602834</v>
      </c>
      <c r="H140">
        <f>G140</f>
        <v>273.20538214602834</v>
      </c>
      <c r="I140">
        <v>0</v>
      </c>
    </row>
    <row r="141" spans="1:10" x14ac:dyDescent="0.35">
      <c r="A141" t="s">
        <v>494</v>
      </c>
      <c r="B141">
        <v>32</v>
      </c>
      <c r="C141" t="s">
        <v>167</v>
      </c>
      <c r="D141">
        <v>10</v>
      </c>
      <c r="E141" t="s">
        <v>36</v>
      </c>
      <c r="F141" t="s">
        <v>170</v>
      </c>
      <c r="G141">
        <f t="shared" si="6"/>
        <v>15.487833454990266</v>
      </c>
      <c r="H141">
        <f>G141</f>
        <v>15.487833454990266</v>
      </c>
      <c r="I141">
        <v>0</v>
      </c>
    </row>
    <row r="142" spans="1:10" x14ac:dyDescent="0.35">
      <c r="A142" t="s">
        <v>494</v>
      </c>
      <c r="B142">
        <v>32</v>
      </c>
      <c r="C142" t="s">
        <v>168</v>
      </c>
      <c r="H142">
        <v>0</v>
      </c>
      <c r="I142">
        <v>0</v>
      </c>
      <c r="J142" t="s">
        <v>493</v>
      </c>
    </row>
    <row r="143" spans="1:10" x14ac:dyDescent="0.35">
      <c r="A143" t="s">
        <v>494</v>
      </c>
      <c r="B143">
        <v>47</v>
      </c>
      <c r="C143" t="s">
        <v>166</v>
      </c>
      <c r="D143">
        <v>51</v>
      </c>
      <c r="E143" t="s">
        <v>82</v>
      </c>
      <c r="F143" t="s">
        <v>171</v>
      </c>
      <c r="G143">
        <f t="shared" si="6"/>
        <v>402.83854816429687</v>
      </c>
      <c r="H143">
        <v>0</v>
      </c>
      <c r="I143">
        <f>SUM(G143:G145)</f>
        <v>728.85744239184191</v>
      </c>
      <c r="J143" t="s">
        <v>384</v>
      </c>
    </row>
    <row r="144" spans="1:10" x14ac:dyDescent="0.35">
      <c r="A144" t="s">
        <v>494</v>
      </c>
      <c r="B144">
        <v>47</v>
      </c>
      <c r="C144" t="s">
        <v>166</v>
      </c>
      <c r="D144">
        <v>13</v>
      </c>
      <c r="E144" t="s">
        <v>36</v>
      </c>
      <c r="F144" t="s">
        <v>171</v>
      </c>
      <c r="G144">
        <f t="shared" si="6"/>
        <v>26.174438538933547</v>
      </c>
    </row>
    <row r="145" spans="1:10" x14ac:dyDescent="0.35">
      <c r="A145" t="s">
        <v>494</v>
      </c>
      <c r="B145">
        <v>47</v>
      </c>
      <c r="C145" t="s">
        <v>166</v>
      </c>
      <c r="D145">
        <v>44</v>
      </c>
      <c r="E145" t="s">
        <v>82</v>
      </c>
      <c r="F145" t="s">
        <v>171</v>
      </c>
      <c r="G145">
        <f t="shared" si="6"/>
        <v>299.8444556886115</v>
      </c>
      <c r="J145" t="s">
        <v>384</v>
      </c>
    </row>
    <row r="146" spans="1:10" x14ac:dyDescent="0.35">
      <c r="A146" t="s">
        <v>494</v>
      </c>
      <c r="B146">
        <v>47</v>
      </c>
      <c r="C146" t="s">
        <v>165</v>
      </c>
      <c r="H146">
        <v>0</v>
      </c>
      <c r="I146">
        <v>0</v>
      </c>
      <c r="J146" t="s">
        <v>493</v>
      </c>
    </row>
    <row r="147" spans="1:10" x14ac:dyDescent="0.35">
      <c r="A147" t="s">
        <v>494</v>
      </c>
      <c r="B147">
        <v>47</v>
      </c>
      <c r="C147" t="s">
        <v>167</v>
      </c>
      <c r="D147">
        <v>28</v>
      </c>
      <c r="E147" t="s">
        <v>36</v>
      </c>
      <c r="F147" t="s">
        <v>170</v>
      </c>
      <c r="G147">
        <f t="shared" si="6"/>
        <v>121.4246142871237</v>
      </c>
      <c r="H147">
        <f>G147</f>
        <v>121.4246142871237</v>
      </c>
      <c r="I147">
        <v>0</v>
      </c>
    </row>
    <row r="148" spans="1:10" x14ac:dyDescent="0.35">
      <c r="A148" t="s">
        <v>494</v>
      </c>
      <c r="B148">
        <v>47</v>
      </c>
      <c r="C148" t="s">
        <v>168</v>
      </c>
      <c r="H148">
        <v>0</v>
      </c>
      <c r="I148">
        <v>0</v>
      </c>
      <c r="J148" t="s">
        <v>493</v>
      </c>
    </row>
    <row r="149" spans="1:10" x14ac:dyDescent="0.35">
      <c r="A149" t="s">
        <v>494</v>
      </c>
      <c r="B149">
        <v>48</v>
      </c>
      <c r="C149" t="s">
        <v>166</v>
      </c>
      <c r="D149">
        <v>15</v>
      </c>
      <c r="E149" t="s">
        <v>36</v>
      </c>
      <c r="F149" t="s">
        <v>170</v>
      </c>
      <c r="G149">
        <f t="shared" si="6"/>
        <v>34.847625273728106</v>
      </c>
      <c r="H149">
        <f>G149</f>
        <v>34.847625273728106</v>
      </c>
      <c r="I149">
        <v>0</v>
      </c>
    </row>
    <row r="150" spans="1:10" x14ac:dyDescent="0.35">
      <c r="A150" t="s">
        <v>494</v>
      </c>
      <c r="B150">
        <v>48</v>
      </c>
      <c r="C150" t="s">
        <v>165</v>
      </c>
      <c r="D150">
        <v>10.199999999999999</v>
      </c>
      <c r="E150" t="s">
        <v>35</v>
      </c>
      <c r="F150" t="s">
        <v>170</v>
      </c>
      <c r="G150">
        <f t="shared" si="6"/>
        <v>16.113541926571873</v>
      </c>
      <c r="H150">
        <f>G150</f>
        <v>16.113541926571873</v>
      </c>
      <c r="I150">
        <v>0</v>
      </c>
      <c r="J150" t="s">
        <v>411</v>
      </c>
    </row>
    <row r="151" spans="1:10" x14ac:dyDescent="0.35">
      <c r="A151" t="s">
        <v>494</v>
      </c>
      <c r="B151">
        <v>48</v>
      </c>
      <c r="C151" t="s">
        <v>167</v>
      </c>
      <c r="H151">
        <v>0</v>
      </c>
      <c r="I151">
        <v>0</v>
      </c>
      <c r="J151" t="s">
        <v>493</v>
      </c>
    </row>
    <row r="152" spans="1:10" x14ac:dyDescent="0.35">
      <c r="A152" t="s">
        <v>494</v>
      </c>
      <c r="B152">
        <v>48</v>
      </c>
      <c r="C152" t="s">
        <v>168</v>
      </c>
      <c r="D152">
        <v>35</v>
      </c>
      <c r="E152" t="s">
        <v>21</v>
      </c>
      <c r="F152" t="s">
        <v>171</v>
      </c>
      <c r="G152">
        <f t="shared" si="6"/>
        <v>189.72595982363075</v>
      </c>
      <c r="H152">
        <v>0</v>
      </c>
      <c r="I152">
        <f>G152</f>
        <v>189.72595982363075</v>
      </c>
    </row>
    <row r="153" spans="1:10" x14ac:dyDescent="0.35">
      <c r="A153" t="s">
        <v>494</v>
      </c>
      <c r="B153">
        <v>49</v>
      </c>
      <c r="C153" t="s">
        <v>166</v>
      </c>
      <c r="D153">
        <v>17</v>
      </c>
      <c r="E153" t="s">
        <v>36</v>
      </c>
      <c r="F153" t="s">
        <v>171</v>
      </c>
      <c r="G153">
        <f t="shared" si="6"/>
        <v>44.759838684921874</v>
      </c>
      <c r="H153">
        <v>0</v>
      </c>
      <c r="I153">
        <f>SUM(G153:G154)</f>
        <v>184.1503397798343</v>
      </c>
    </row>
    <row r="154" spans="1:10" x14ac:dyDescent="0.35">
      <c r="A154" t="s">
        <v>494</v>
      </c>
      <c r="B154">
        <v>49</v>
      </c>
      <c r="C154" t="s">
        <v>166</v>
      </c>
      <c r="D154">
        <v>30</v>
      </c>
      <c r="E154" t="s">
        <v>36</v>
      </c>
      <c r="F154" t="s">
        <v>171</v>
      </c>
      <c r="G154">
        <f t="shared" si="6"/>
        <v>139.39050109491242</v>
      </c>
    </row>
    <row r="155" spans="1:10" x14ac:dyDescent="0.35">
      <c r="A155" t="s">
        <v>494</v>
      </c>
      <c r="B155">
        <v>49</v>
      </c>
      <c r="C155" t="s">
        <v>165</v>
      </c>
      <c r="D155">
        <v>9.8000000000000007</v>
      </c>
      <c r="E155" t="s">
        <v>36</v>
      </c>
      <c r="F155" t="s">
        <v>171</v>
      </c>
      <c r="G155">
        <f t="shared" si="6"/>
        <v>14.874515250172653</v>
      </c>
      <c r="H155">
        <v>0</v>
      </c>
      <c r="I155">
        <f>G155</f>
        <v>14.874515250172653</v>
      </c>
    </row>
    <row r="156" spans="1:10" x14ac:dyDescent="0.35">
      <c r="A156" t="s">
        <v>494</v>
      </c>
      <c r="B156">
        <v>49</v>
      </c>
      <c r="C156" t="s">
        <v>167</v>
      </c>
      <c r="H156">
        <v>0</v>
      </c>
      <c r="I156">
        <v>0</v>
      </c>
      <c r="J156" t="s">
        <v>493</v>
      </c>
    </row>
    <row r="157" spans="1:10" x14ac:dyDescent="0.35">
      <c r="A157" t="s">
        <v>494</v>
      </c>
      <c r="B157">
        <v>49</v>
      </c>
      <c r="C157" t="s">
        <v>168</v>
      </c>
      <c r="H157">
        <v>0</v>
      </c>
      <c r="I157">
        <v>0</v>
      </c>
      <c r="J157" t="s">
        <v>493</v>
      </c>
    </row>
    <row r="158" spans="1:10" x14ac:dyDescent="0.35">
      <c r="A158" t="s">
        <v>494</v>
      </c>
      <c r="B158">
        <v>50</v>
      </c>
      <c r="G158">
        <f t="shared" si="6"/>
        <v>0</v>
      </c>
      <c r="H158">
        <v>0</v>
      </c>
      <c r="I158">
        <v>0</v>
      </c>
      <c r="J158" t="s">
        <v>493</v>
      </c>
    </row>
    <row r="159" spans="1:10" x14ac:dyDescent="0.35">
      <c r="A159" t="s">
        <v>494</v>
      </c>
      <c r="B159">
        <v>51</v>
      </c>
      <c r="C159" t="s">
        <v>166</v>
      </c>
      <c r="D159">
        <v>13</v>
      </c>
      <c r="E159" t="s">
        <v>44</v>
      </c>
      <c r="F159" t="s">
        <v>170</v>
      </c>
      <c r="G159">
        <f t="shared" ref="G159:G243" si="7">(D159/2.541)^2</f>
        <v>26.174438538933547</v>
      </c>
      <c r="H159">
        <f>G159</f>
        <v>26.174438538933547</v>
      </c>
      <c r="I159">
        <v>0</v>
      </c>
    </row>
    <row r="160" spans="1:10" x14ac:dyDescent="0.35">
      <c r="A160" t="s">
        <v>494</v>
      </c>
      <c r="B160">
        <v>51</v>
      </c>
      <c r="C160" t="s">
        <v>165</v>
      </c>
      <c r="D160">
        <v>48</v>
      </c>
      <c r="E160" t="s">
        <v>21</v>
      </c>
      <c r="F160" t="s">
        <v>171</v>
      </c>
      <c r="G160">
        <f t="shared" si="7"/>
        <v>356.83968280297569</v>
      </c>
      <c r="H160">
        <v>0</v>
      </c>
      <c r="I160">
        <f>G160</f>
        <v>356.83968280297569</v>
      </c>
    </row>
    <row r="161" spans="1:10" x14ac:dyDescent="0.35">
      <c r="A161" t="s">
        <v>494</v>
      </c>
      <c r="B161">
        <v>51</v>
      </c>
      <c r="C161" t="s">
        <v>167</v>
      </c>
      <c r="H161">
        <v>0</v>
      </c>
      <c r="I161">
        <v>0</v>
      </c>
      <c r="J161" t="s">
        <v>493</v>
      </c>
    </row>
    <row r="162" spans="1:10" x14ac:dyDescent="0.35">
      <c r="A162" t="s">
        <v>494</v>
      </c>
      <c r="B162">
        <v>51</v>
      </c>
      <c r="C162" t="s">
        <v>168</v>
      </c>
      <c r="H162">
        <v>0</v>
      </c>
      <c r="I162">
        <v>0</v>
      </c>
      <c r="J162" t="s">
        <v>493</v>
      </c>
    </row>
    <row r="163" spans="1:10" x14ac:dyDescent="0.35">
      <c r="A163" t="s">
        <v>494</v>
      </c>
      <c r="B163">
        <v>61</v>
      </c>
      <c r="C163" t="s">
        <v>165</v>
      </c>
      <c r="D163">
        <v>29</v>
      </c>
      <c r="E163" t="s">
        <v>82</v>
      </c>
      <c r="F163" t="s">
        <v>171</v>
      </c>
      <c r="G163">
        <f t="shared" si="7"/>
        <v>130.25267935646812</v>
      </c>
      <c r="H163">
        <v>0</v>
      </c>
      <c r="I163">
        <f>G163</f>
        <v>130.25267935646812</v>
      </c>
      <c r="J163" t="s">
        <v>384</v>
      </c>
    </row>
    <row r="164" spans="1:10" x14ac:dyDescent="0.35">
      <c r="A164" t="s">
        <v>494</v>
      </c>
      <c r="B164">
        <v>61</v>
      </c>
      <c r="C164" t="s">
        <v>166</v>
      </c>
      <c r="H164">
        <v>0</v>
      </c>
      <c r="I164">
        <v>0</v>
      </c>
      <c r="J164" t="s">
        <v>493</v>
      </c>
    </row>
    <row r="165" spans="1:10" x14ac:dyDescent="0.35">
      <c r="A165" t="s">
        <v>494</v>
      </c>
      <c r="B165">
        <v>61</v>
      </c>
      <c r="C165" t="s">
        <v>167</v>
      </c>
      <c r="H165">
        <v>0</v>
      </c>
      <c r="I165">
        <v>0</v>
      </c>
      <c r="J165" t="s">
        <v>493</v>
      </c>
    </row>
    <row r="166" spans="1:10" x14ac:dyDescent="0.35">
      <c r="A166" t="s">
        <v>494</v>
      </c>
      <c r="B166">
        <v>61</v>
      </c>
      <c r="C166" t="s">
        <v>168</v>
      </c>
      <c r="H166">
        <v>0</v>
      </c>
      <c r="I166">
        <v>0</v>
      </c>
      <c r="J166" t="s">
        <v>493</v>
      </c>
    </row>
    <row r="167" spans="1:10" x14ac:dyDescent="0.35">
      <c r="A167" t="s">
        <v>494</v>
      </c>
      <c r="B167">
        <v>62</v>
      </c>
      <c r="C167" t="s">
        <v>166</v>
      </c>
      <c r="H167">
        <v>0</v>
      </c>
      <c r="I167">
        <v>0</v>
      </c>
      <c r="J167" t="s">
        <v>493</v>
      </c>
    </row>
    <row r="168" spans="1:10" x14ac:dyDescent="0.35">
      <c r="A168" t="s">
        <v>494</v>
      </c>
      <c r="B168">
        <v>62</v>
      </c>
      <c r="C168" t="s">
        <v>165</v>
      </c>
      <c r="H168">
        <v>0</v>
      </c>
      <c r="I168">
        <v>0</v>
      </c>
      <c r="J168" t="s">
        <v>493</v>
      </c>
    </row>
    <row r="169" spans="1:10" x14ac:dyDescent="0.35">
      <c r="A169" t="s">
        <v>494</v>
      </c>
      <c r="B169">
        <v>62</v>
      </c>
      <c r="C169" t="s">
        <v>167</v>
      </c>
      <c r="D169">
        <v>8.5</v>
      </c>
      <c r="E169" t="s">
        <v>36</v>
      </c>
      <c r="F169" t="s">
        <v>170</v>
      </c>
      <c r="G169">
        <f t="shared" si="7"/>
        <v>11.189959671230469</v>
      </c>
      <c r="H169">
        <f>SUM(G169:G170)</f>
        <v>21.859528138373264</v>
      </c>
      <c r="I169">
        <v>0</v>
      </c>
    </row>
    <row r="170" spans="1:10" x14ac:dyDescent="0.35">
      <c r="A170" t="s">
        <v>494</v>
      </c>
      <c r="B170">
        <v>62</v>
      </c>
      <c r="C170" t="s">
        <v>167</v>
      </c>
      <c r="D170">
        <v>8.3000000000000007</v>
      </c>
      <c r="E170" t="s">
        <v>36</v>
      </c>
      <c r="F170" t="s">
        <v>170</v>
      </c>
      <c r="G170">
        <f t="shared" si="7"/>
        <v>10.669568467142797</v>
      </c>
    </row>
    <row r="171" spans="1:10" x14ac:dyDescent="0.35">
      <c r="A171" t="s">
        <v>494</v>
      </c>
      <c r="B171">
        <v>62</v>
      </c>
      <c r="C171" t="s">
        <v>168</v>
      </c>
      <c r="H171">
        <v>0</v>
      </c>
      <c r="I171">
        <v>0</v>
      </c>
      <c r="J171" t="s">
        <v>493</v>
      </c>
    </row>
    <row r="172" spans="1:10" x14ac:dyDescent="0.35">
      <c r="A172" t="s">
        <v>494</v>
      </c>
      <c r="B172">
        <v>66</v>
      </c>
      <c r="C172" t="s">
        <v>166</v>
      </c>
      <c r="D172">
        <v>14</v>
      </c>
      <c r="E172" t="s">
        <v>36</v>
      </c>
      <c r="F172" t="s">
        <v>171</v>
      </c>
      <c r="G172">
        <f t="shared" si="7"/>
        <v>30.356153571780926</v>
      </c>
      <c r="H172">
        <v>0</v>
      </c>
      <c r="I172">
        <f>G172</f>
        <v>30.356153571780926</v>
      </c>
    </row>
    <row r="173" spans="1:10" x14ac:dyDescent="0.35">
      <c r="A173" t="s">
        <v>494</v>
      </c>
      <c r="B173">
        <v>66</v>
      </c>
      <c r="C173" t="s">
        <v>165</v>
      </c>
      <c r="D173">
        <v>11</v>
      </c>
      <c r="E173" t="s">
        <v>36</v>
      </c>
      <c r="F173" t="s">
        <v>170</v>
      </c>
      <c r="G173">
        <f t="shared" si="7"/>
        <v>18.740278480538219</v>
      </c>
      <c r="H173">
        <f>G173</f>
        <v>18.740278480538219</v>
      </c>
      <c r="I173">
        <v>0</v>
      </c>
    </row>
    <row r="174" spans="1:10" x14ac:dyDescent="0.35">
      <c r="A174" t="s">
        <v>494</v>
      </c>
      <c r="B174">
        <v>66</v>
      </c>
      <c r="C174" t="s">
        <v>167</v>
      </c>
      <c r="H174">
        <v>0</v>
      </c>
      <c r="I174">
        <v>0</v>
      </c>
      <c r="J174" t="s">
        <v>493</v>
      </c>
    </row>
    <row r="175" spans="1:10" x14ac:dyDescent="0.35">
      <c r="A175" t="s">
        <v>494</v>
      </c>
      <c r="B175">
        <v>66</v>
      </c>
      <c r="C175" t="s">
        <v>168</v>
      </c>
      <c r="H175">
        <v>0</v>
      </c>
      <c r="I175">
        <v>0</v>
      </c>
      <c r="J175" t="s">
        <v>548</v>
      </c>
    </row>
    <row r="176" spans="1:10" x14ac:dyDescent="0.35">
      <c r="A176" t="s">
        <v>494</v>
      </c>
      <c r="B176">
        <v>69</v>
      </c>
      <c r="C176" t="s">
        <v>166</v>
      </c>
      <c r="D176">
        <v>18</v>
      </c>
      <c r="E176" t="s">
        <v>82</v>
      </c>
      <c r="F176" t="s">
        <v>171</v>
      </c>
      <c r="G176">
        <f t="shared" si="7"/>
        <v>50.180580394168466</v>
      </c>
      <c r="H176">
        <v>0</v>
      </c>
      <c r="I176">
        <f>G176</f>
        <v>50.180580394168466</v>
      </c>
      <c r="J176" t="s">
        <v>384</v>
      </c>
    </row>
    <row r="177" spans="1:10" x14ac:dyDescent="0.35">
      <c r="A177" t="s">
        <v>494</v>
      </c>
      <c r="B177">
        <v>69</v>
      </c>
      <c r="C177" t="s">
        <v>165</v>
      </c>
      <c r="H177">
        <v>0</v>
      </c>
      <c r="I177">
        <v>0</v>
      </c>
      <c r="J177" t="s">
        <v>493</v>
      </c>
    </row>
    <row r="178" spans="1:10" x14ac:dyDescent="0.35">
      <c r="A178" t="s">
        <v>494</v>
      </c>
      <c r="B178">
        <v>69</v>
      </c>
      <c r="C178" t="s">
        <v>167</v>
      </c>
      <c r="D178">
        <v>31</v>
      </c>
      <c r="E178" t="s">
        <v>82</v>
      </c>
      <c r="F178" t="s">
        <v>171</v>
      </c>
      <c r="G178">
        <f t="shared" si="7"/>
        <v>148.83807950245645</v>
      </c>
      <c r="H178">
        <f>G179</f>
        <v>39.648853644775087</v>
      </c>
      <c r="I178">
        <f>G178</f>
        <v>148.83807950245645</v>
      </c>
      <c r="J178" t="s">
        <v>384</v>
      </c>
    </row>
    <row r="179" spans="1:10" x14ac:dyDescent="0.35">
      <c r="A179" t="s">
        <v>494</v>
      </c>
      <c r="B179">
        <v>69</v>
      </c>
      <c r="C179" t="s">
        <v>167</v>
      </c>
      <c r="D179">
        <v>16</v>
      </c>
      <c r="E179" t="s">
        <v>36</v>
      </c>
      <c r="F179" t="s">
        <v>170</v>
      </c>
      <c r="G179">
        <f t="shared" si="7"/>
        <v>39.648853644775087</v>
      </c>
    </row>
    <row r="180" spans="1:10" x14ac:dyDescent="0.35">
      <c r="A180" t="s">
        <v>494</v>
      </c>
      <c r="B180">
        <v>69</v>
      </c>
      <c r="C180" t="s">
        <v>168</v>
      </c>
      <c r="H180">
        <v>0</v>
      </c>
      <c r="I180">
        <v>0</v>
      </c>
      <c r="J180" t="s">
        <v>493</v>
      </c>
    </row>
    <row r="181" spans="1:10" x14ac:dyDescent="0.35">
      <c r="A181" t="s">
        <v>494</v>
      </c>
      <c r="B181">
        <v>70</v>
      </c>
      <c r="C181" t="s">
        <v>166</v>
      </c>
      <c r="H181">
        <v>0</v>
      </c>
      <c r="I181">
        <v>0</v>
      </c>
      <c r="J181" t="s">
        <v>493</v>
      </c>
    </row>
    <row r="182" spans="1:10" x14ac:dyDescent="0.35">
      <c r="A182" t="s">
        <v>494</v>
      </c>
      <c r="B182">
        <v>70</v>
      </c>
      <c r="C182" t="s">
        <v>165</v>
      </c>
      <c r="H182">
        <v>0</v>
      </c>
      <c r="I182">
        <v>0</v>
      </c>
      <c r="J182" t="s">
        <v>493</v>
      </c>
    </row>
    <row r="183" spans="1:10" x14ac:dyDescent="0.35">
      <c r="A183" t="s">
        <v>494</v>
      </c>
      <c r="B183">
        <v>70</v>
      </c>
      <c r="C183" t="s">
        <v>167</v>
      </c>
      <c r="D183">
        <v>18</v>
      </c>
      <c r="E183" t="s">
        <v>44</v>
      </c>
      <c r="F183" t="s">
        <v>170</v>
      </c>
      <c r="G183">
        <f t="shared" si="7"/>
        <v>50.180580394168466</v>
      </c>
      <c r="H183">
        <f>G183</f>
        <v>50.180580394168466</v>
      </c>
      <c r="I183">
        <v>0</v>
      </c>
    </row>
    <row r="184" spans="1:10" x14ac:dyDescent="0.35">
      <c r="A184" t="s">
        <v>494</v>
      </c>
      <c r="B184">
        <v>70</v>
      </c>
      <c r="C184" t="s">
        <v>168</v>
      </c>
      <c r="H184">
        <v>0</v>
      </c>
      <c r="I184">
        <v>0</v>
      </c>
      <c r="J184" t="s">
        <v>493</v>
      </c>
    </row>
    <row r="185" spans="1:10" x14ac:dyDescent="0.35">
      <c r="A185" t="s">
        <v>494</v>
      </c>
      <c r="B185">
        <v>71</v>
      </c>
      <c r="C185" t="s">
        <v>166</v>
      </c>
      <c r="D185">
        <v>15</v>
      </c>
      <c r="E185" t="s">
        <v>36</v>
      </c>
      <c r="F185" t="s">
        <v>171</v>
      </c>
      <c r="G185">
        <f t="shared" si="7"/>
        <v>34.847625273728106</v>
      </c>
      <c r="H185">
        <v>0</v>
      </c>
      <c r="I185">
        <f>G185</f>
        <v>34.847625273728106</v>
      </c>
    </row>
    <row r="186" spans="1:10" x14ac:dyDescent="0.35">
      <c r="A186" t="s">
        <v>494</v>
      </c>
      <c r="B186">
        <v>71</v>
      </c>
      <c r="C186" t="s">
        <v>165</v>
      </c>
      <c r="D186">
        <v>31</v>
      </c>
      <c r="E186" t="s">
        <v>36</v>
      </c>
      <c r="F186" t="s">
        <v>171</v>
      </c>
      <c r="G186">
        <f t="shared" si="7"/>
        <v>148.83807950245645</v>
      </c>
      <c r="H186">
        <v>0</v>
      </c>
      <c r="I186">
        <f>G186</f>
        <v>148.83807950245645</v>
      </c>
    </row>
    <row r="187" spans="1:10" x14ac:dyDescent="0.35">
      <c r="A187" t="s">
        <v>494</v>
      </c>
      <c r="B187">
        <v>71</v>
      </c>
      <c r="C187" t="s">
        <v>167</v>
      </c>
      <c r="D187">
        <v>10</v>
      </c>
      <c r="E187" t="s">
        <v>44</v>
      </c>
      <c r="F187" t="s">
        <v>170</v>
      </c>
      <c r="G187">
        <f t="shared" si="7"/>
        <v>15.487833454990266</v>
      </c>
      <c r="H187">
        <f>G187</f>
        <v>15.487833454990266</v>
      </c>
      <c r="I187">
        <v>0</v>
      </c>
    </row>
    <row r="188" spans="1:10" x14ac:dyDescent="0.35">
      <c r="A188" t="s">
        <v>494</v>
      </c>
      <c r="B188">
        <v>71</v>
      </c>
      <c r="C188" t="s">
        <v>168</v>
      </c>
      <c r="D188">
        <v>14</v>
      </c>
      <c r="E188" t="s">
        <v>36</v>
      </c>
      <c r="F188" t="s">
        <v>170</v>
      </c>
      <c r="G188">
        <f t="shared" si="7"/>
        <v>30.356153571780926</v>
      </c>
      <c r="H188">
        <f>G188</f>
        <v>30.356153571780926</v>
      </c>
      <c r="I188">
        <v>0</v>
      </c>
    </row>
    <row r="189" spans="1:10" x14ac:dyDescent="0.35">
      <c r="A189" t="s">
        <v>494</v>
      </c>
      <c r="B189">
        <v>72</v>
      </c>
      <c r="C189" t="s">
        <v>166</v>
      </c>
      <c r="D189">
        <v>16</v>
      </c>
      <c r="E189" t="s">
        <v>36</v>
      </c>
      <c r="F189" t="s">
        <v>171</v>
      </c>
      <c r="G189">
        <f t="shared" si="7"/>
        <v>39.648853644775087</v>
      </c>
      <c r="H189">
        <f>SUM(G192:G195)</f>
        <v>263.60292540393431</v>
      </c>
      <c r="I189">
        <f>SUM(G189:G191)</f>
        <v>428.70323003413051</v>
      </c>
    </row>
    <row r="190" spans="1:10" x14ac:dyDescent="0.35">
      <c r="A190" t="s">
        <v>494</v>
      </c>
      <c r="B190">
        <v>72</v>
      </c>
      <c r="C190" t="s">
        <v>166</v>
      </c>
      <c r="D190">
        <v>24</v>
      </c>
      <c r="E190" t="s">
        <v>35</v>
      </c>
      <c r="F190" t="s">
        <v>171</v>
      </c>
      <c r="G190">
        <f t="shared" si="7"/>
        <v>89.209920700743922</v>
      </c>
    </row>
    <row r="191" spans="1:10" x14ac:dyDescent="0.35">
      <c r="A191" t="s">
        <v>494</v>
      </c>
      <c r="B191">
        <v>72</v>
      </c>
      <c r="C191" t="s">
        <v>166</v>
      </c>
      <c r="D191">
        <v>44</v>
      </c>
      <c r="E191" t="s">
        <v>44</v>
      </c>
      <c r="F191" t="s">
        <v>171</v>
      </c>
      <c r="G191">
        <f t="shared" si="7"/>
        <v>299.8444556886115</v>
      </c>
    </row>
    <row r="192" spans="1:10" x14ac:dyDescent="0.35">
      <c r="A192" t="s">
        <v>494</v>
      </c>
      <c r="B192">
        <v>72</v>
      </c>
      <c r="C192" t="s">
        <v>166</v>
      </c>
      <c r="D192">
        <v>21</v>
      </c>
      <c r="E192" t="s">
        <v>44</v>
      </c>
      <c r="F192" t="s">
        <v>170</v>
      </c>
      <c r="G192">
        <f t="shared" si="7"/>
        <v>68.301345536507085</v>
      </c>
    </row>
    <row r="193" spans="1:10" x14ac:dyDescent="0.35">
      <c r="A193" t="s">
        <v>494</v>
      </c>
      <c r="B193">
        <v>72</v>
      </c>
      <c r="C193" t="s">
        <v>166</v>
      </c>
      <c r="D193">
        <v>19</v>
      </c>
      <c r="E193" t="s">
        <v>35</v>
      </c>
      <c r="F193" t="s">
        <v>170</v>
      </c>
      <c r="G193">
        <f t="shared" si="7"/>
        <v>55.911078772514863</v>
      </c>
    </row>
    <row r="194" spans="1:10" x14ac:dyDescent="0.35">
      <c r="A194" t="s">
        <v>494</v>
      </c>
      <c r="B194">
        <v>72</v>
      </c>
      <c r="C194" t="s">
        <v>166</v>
      </c>
      <c r="D194">
        <v>18</v>
      </c>
      <c r="E194" t="s">
        <v>35</v>
      </c>
      <c r="F194" t="s">
        <v>170</v>
      </c>
      <c r="G194">
        <f t="shared" si="7"/>
        <v>50.180580394168466</v>
      </c>
    </row>
    <row r="195" spans="1:10" x14ac:dyDescent="0.35">
      <c r="A195" t="s">
        <v>494</v>
      </c>
      <c r="B195">
        <v>72</v>
      </c>
      <c r="C195" t="s">
        <v>166</v>
      </c>
      <c r="D195">
        <v>24</v>
      </c>
      <c r="E195" t="s">
        <v>35</v>
      </c>
      <c r="F195" t="s">
        <v>170</v>
      </c>
      <c r="G195">
        <f t="shared" si="7"/>
        <v>89.209920700743922</v>
      </c>
    </row>
    <row r="196" spans="1:10" x14ac:dyDescent="0.35">
      <c r="A196" t="s">
        <v>494</v>
      </c>
      <c r="B196">
        <v>72</v>
      </c>
      <c r="C196" t="s">
        <v>165</v>
      </c>
      <c r="D196">
        <v>10</v>
      </c>
      <c r="E196" t="s">
        <v>44</v>
      </c>
      <c r="F196" t="s">
        <v>171</v>
      </c>
      <c r="G196">
        <f t="shared" si="7"/>
        <v>15.487833454990266</v>
      </c>
      <c r="H196">
        <v>0</v>
      </c>
      <c r="I196">
        <f>SUM(G196:G198)</f>
        <v>72.018425565704732</v>
      </c>
    </row>
    <row r="197" spans="1:10" x14ac:dyDescent="0.35">
      <c r="A197" t="s">
        <v>494</v>
      </c>
      <c r="B197">
        <v>72</v>
      </c>
      <c r="C197" t="s">
        <v>165</v>
      </c>
      <c r="D197">
        <v>13</v>
      </c>
      <c r="E197" t="s">
        <v>21</v>
      </c>
      <c r="F197" t="s">
        <v>171</v>
      </c>
      <c r="G197">
        <f t="shared" si="7"/>
        <v>26.174438538933547</v>
      </c>
    </row>
    <row r="198" spans="1:10" x14ac:dyDescent="0.35">
      <c r="A198" t="s">
        <v>494</v>
      </c>
      <c r="B198">
        <v>72</v>
      </c>
      <c r="C198" t="s">
        <v>165</v>
      </c>
      <c r="D198">
        <v>14</v>
      </c>
      <c r="E198" t="s">
        <v>21</v>
      </c>
      <c r="F198" t="s">
        <v>171</v>
      </c>
      <c r="G198">
        <f t="shared" si="7"/>
        <v>30.356153571780926</v>
      </c>
    </row>
    <row r="199" spans="1:10" x14ac:dyDescent="0.35">
      <c r="A199" t="s">
        <v>494</v>
      </c>
      <c r="B199">
        <v>72</v>
      </c>
      <c r="C199" t="s">
        <v>167</v>
      </c>
      <c r="D199">
        <v>6.5</v>
      </c>
      <c r="E199" t="s">
        <v>44</v>
      </c>
      <c r="F199" t="s">
        <v>170</v>
      </c>
      <c r="G199">
        <f t="shared" si="7"/>
        <v>6.5436096347333867</v>
      </c>
      <c r="H199">
        <f>SUM(G199:G202)</f>
        <v>37.561093695042395</v>
      </c>
      <c r="I199">
        <v>0</v>
      </c>
    </row>
    <row r="200" spans="1:10" x14ac:dyDescent="0.35">
      <c r="A200" t="s">
        <v>494</v>
      </c>
      <c r="B200">
        <v>72</v>
      </c>
      <c r="C200" t="s">
        <v>167</v>
      </c>
      <c r="D200">
        <v>7.9</v>
      </c>
      <c r="E200" t="s">
        <v>44</v>
      </c>
      <c r="F200" t="s">
        <v>170</v>
      </c>
      <c r="G200">
        <f t="shared" si="7"/>
        <v>9.6659568592594258</v>
      </c>
    </row>
    <row r="201" spans="1:10" x14ac:dyDescent="0.35">
      <c r="A201" t="s">
        <v>494</v>
      </c>
      <c r="B201">
        <v>72</v>
      </c>
      <c r="C201" t="s">
        <v>167</v>
      </c>
      <c r="D201">
        <v>8.5</v>
      </c>
      <c r="E201" t="s">
        <v>44</v>
      </c>
      <c r="F201" t="s">
        <v>170</v>
      </c>
      <c r="G201">
        <f t="shared" si="7"/>
        <v>11.189959671230469</v>
      </c>
    </row>
    <row r="202" spans="1:10" x14ac:dyDescent="0.35">
      <c r="A202" t="s">
        <v>494</v>
      </c>
      <c r="B202">
        <v>72</v>
      </c>
      <c r="C202" t="s">
        <v>167</v>
      </c>
      <c r="D202">
        <v>8.1</v>
      </c>
      <c r="E202" t="s">
        <v>44</v>
      </c>
      <c r="F202" t="s">
        <v>170</v>
      </c>
      <c r="G202">
        <f t="shared" si="7"/>
        <v>10.161567529819113</v>
      </c>
    </row>
    <row r="203" spans="1:10" x14ac:dyDescent="0.35">
      <c r="A203" t="s">
        <v>494</v>
      </c>
      <c r="B203">
        <v>72</v>
      </c>
      <c r="C203" t="s">
        <v>168</v>
      </c>
      <c r="D203">
        <v>15</v>
      </c>
      <c r="E203" t="s">
        <v>36</v>
      </c>
      <c r="F203" t="s">
        <v>171</v>
      </c>
      <c r="G203">
        <f t="shared" si="7"/>
        <v>34.847625273728106</v>
      </c>
      <c r="H203">
        <v>0</v>
      </c>
      <c r="I203">
        <f>G203</f>
        <v>34.847625273728106</v>
      </c>
    </row>
    <row r="204" spans="1:10" x14ac:dyDescent="0.35">
      <c r="A204" t="s">
        <v>494</v>
      </c>
      <c r="B204">
        <v>75</v>
      </c>
      <c r="G204">
        <f t="shared" si="7"/>
        <v>0</v>
      </c>
      <c r="H204">
        <v>0</v>
      </c>
      <c r="I204">
        <v>0</v>
      </c>
      <c r="J204" t="s">
        <v>493</v>
      </c>
    </row>
    <row r="205" spans="1:10" x14ac:dyDescent="0.35">
      <c r="A205" t="s">
        <v>494</v>
      </c>
      <c r="B205">
        <v>76</v>
      </c>
      <c r="C205" t="s">
        <v>166</v>
      </c>
      <c r="D205">
        <v>38</v>
      </c>
      <c r="E205" t="s">
        <v>36</v>
      </c>
      <c r="F205" t="s">
        <v>171</v>
      </c>
      <c r="G205">
        <f t="shared" si="7"/>
        <v>223.64431509005945</v>
      </c>
      <c r="H205">
        <v>0</v>
      </c>
      <c r="I205">
        <f>G205</f>
        <v>223.64431509005945</v>
      </c>
    </row>
    <row r="206" spans="1:10" x14ac:dyDescent="0.35">
      <c r="A206" t="s">
        <v>494</v>
      </c>
      <c r="B206">
        <v>76</v>
      </c>
      <c r="C206" t="s">
        <v>165</v>
      </c>
      <c r="D206">
        <v>22</v>
      </c>
      <c r="E206" t="s">
        <v>44</v>
      </c>
      <c r="F206" t="s">
        <v>171</v>
      </c>
      <c r="G206">
        <f t="shared" si="7"/>
        <v>74.961113922152876</v>
      </c>
      <c r="H206">
        <v>0</v>
      </c>
      <c r="I206">
        <f>SUM(G206:G207)</f>
        <v>114.60996756692796</v>
      </c>
    </row>
    <row r="207" spans="1:10" x14ac:dyDescent="0.35">
      <c r="A207" t="s">
        <v>494</v>
      </c>
      <c r="B207">
        <v>76</v>
      </c>
      <c r="C207" t="s">
        <v>165</v>
      </c>
      <c r="D207">
        <v>16</v>
      </c>
      <c r="E207" t="s">
        <v>36</v>
      </c>
      <c r="F207" t="s">
        <v>171</v>
      </c>
      <c r="G207">
        <f t="shared" si="7"/>
        <v>39.648853644775087</v>
      </c>
    </row>
    <row r="208" spans="1:10" x14ac:dyDescent="0.35">
      <c r="A208" t="s">
        <v>494</v>
      </c>
      <c r="B208">
        <v>76</v>
      </c>
      <c r="C208" t="s">
        <v>167</v>
      </c>
      <c r="H208">
        <v>0</v>
      </c>
      <c r="I208">
        <v>0</v>
      </c>
      <c r="J208" t="s">
        <v>493</v>
      </c>
    </row>
    <row r="209" spans="1:10" x14ac:dyDescent="0.35">
      <c r="A209" t="s">
        <v>494</v>
      </c>
      <c r="B209">
        <v>76</v>
      </c>
      <c r="C209" t="s">
        <v>168</v>
      </c>
      <c r="H209">
        <v>0</v>
      </c>
      <c r="I209">
        <v>0</v>
      </c>
      <c r="J209" t="s">
        <v>493</v>
      </c>
    </row>
    <row r="210" spans="1:10" x14ac:dyDescent="0.35">
      <c r="A210" t="s">
        <v>494</v>
      </c>
      <c r="B210">
        <v>77</v>
      </c>
      <c r="C210" t="s">
        <v>166</v>
      </c>
      <c r="D210">
        <v>17</v>
      </c>
      <c r="E210" t="s">
        <v>36</v>
      </c>
      <c r="F210" t="s">
        <v>171</v>
      </c>
      <c r="G210">
        <f t="shared" si="7"/>
        <v>44.759838684921874</v>
      </c>
      <c r="H210">
        <v>0</v>
      </c>
      <c r="I210">
        <f>G210</f>
        <v>44.759838684921874</v>
      </c>
    </row>
    <row r="211" spans="1:10" x14ac:dyDescent="0.35">
      <c r="A211" t="s">
        <v>494</v>
      </c>
      <c r="B211">
        <v>77</v>
      </c>
      <c r="C211" t="s">
        <v>165</v>
      </c>
      <c r="H211">
        <v>0</v>
      </c>
      <c r="I211">
        <v>0</v>
      </c>
      <c r="J211" t="s">
        <v>493</v>
      </c>
    </row>
    <row r="212" spans="1:10" x14ac:dyDescent="0.35">
      <c r="A212" t="s">
        <v>494</v>
      </c>
      <c r="B212">
        <v>77</v>
      </c>
      <c r="C212" t="s">
        <v>167</v>
      </c>
      <c r="H212">
        <v>0</v>
      </c>
      <c r="I212">
        <v>0</v>
      </c>
      <c r="J212" t="s">
        <v>493</v>
      </c>
    </row>
    <row r="213" spans="1:10" x14ac:dyDescent="0.35">
      <c r="A213" t="s">
        <v>494</v>
      </c>
      <c r="B213">
        <v>77</v>
      </c>
      <c r="C213" t="s">
        <v>168</v>
      </c>
      <c r="H213">
        <v>0</v>
      </c>
      <c r="I213">
        <v>0</v>
      </c>
      <c r="J213" t="s">
        <v>493</v>
      </c>
    </row>
    <row r="214" spans="1:10" x14ac:dyDescent="0.35">
      <c r="A214" t="s">
        <v>147</v>
      </c>
      <c r="B214">
        <v>2</v>
      </c>
      <c r="C214" t="s">
        <v>166</v>
      </c>
      <c r="G214">
        <f t="shared" si="7"/>
        <v>0</v>
      </c>
      <c r="H214">
        <v>0</v>
      </c>
      <c r="I214">
        <v>0</v>
      </c>
      <c r="J214" t="s">
        <v>493</v>
      </c>
    </row>
    <row r="215" spans="1:10" x14ac:dyDescent="0.35">
      <c r="A215" t="s">
        <v>147</v>
      </c>
      <c r="B215">
        <v>2</v>
      </c>
      <c r="C215" t="s">
        <v>165</v>
      </c>
      <c r="G215">
        <f t="shared" si="7"/>
        <v>0</v>
      </c>
      <c r="H215">
        <v>0</v>
      </c>
      <c r="I215">
        <v>0</v>
      </c>
      <c r="J215" t="s">
        <v>493</v>
      </c>
    </row>
    <row r="216" spans="1:10" x14ac:dyDescent="0.35">
      <c r="A216" t="s">
        <v>147</v>
      </c>
      <c r="B216">
        <v>2</v>
      </c>
      <c r="C216" t="s">
        <v>167</v>
      </c>
      <c r="G216">
        <f t="shared" si="7"/>
        <v>0</v>
      </c>
      <c r="H216">
        <v>0</v>
      </c>
      <c r="I216">
        <v>0</v>
      </c>
      <c r="J216" t="s">
        <v>493</v>
      </c>
    </row>
    <row r="217" spans="1:10" x14ac:dyDescent="0.35">
      <c r="A217" t="s">
        <v>147</v>
      </c>
      <c r="B217">
        <v>2</v>
      </c>
      <c r="C217" t="s">
        <v>168</v>
      </c>
      <c r="G217">
        <f t="shared" si="7"/>
        <v>0</v>
      </c>
      <c r="H217">
        <v>0</v>
      </c>
      <c r="I217">
        <v>0</v>
      </c>
      <c r="J217" t="s">
        <v>493</v>
      </c>
    </row>
    <row r="218" spans="1:10" x14ac:dyDescent="0.35">
      <c r="A218" t="s">
        <v>147</v>
      </c>
      <c r="B218">
        <v>3</v>
      </c>
      <c r="G218">
        <f t="shared" si="7"/>
        <v>0</v>
      </c>
      <c r="H218">
        <v>0</v>
      </c>
      <c r="I218">
        <v>0</v>
      </c>
      <c r="J218" t="s">
        <v>549</v>
      </c>
    </row>
    <row r="219" spans="1:10" x14ac:dyDescent="0.35">
      <c r="A219" t="s">
        <v>147</v>
      </c>
      <c r="B219">
        <v>5</v>
      </c>
      <c r="C219" t="s">
        <v>166</v>
      </c>
      <c r="D219">
        <v>84</v>
      </c>
      <c r="E219" t="s">
        <v>21</v>
      </c>
      <c r="F219" t="s">
        <v>170</v>
      </c>
      <c r="G219">
        <f t="shared" si="7"/>
        <v>1092.8215285841134</v>
      </c>
      <c r="H219">
        <f>G219</f>
        <v>1092.8215285841134</v>
      </c>
      <c r="I219">
        <v>0</v>
      </c>
    </row>
    <row r="220" spans="1:10" x14ac:dyDescent="0.35">
      <c r="A220" t="s">
        <v>147</v>
      </c>
      <c r="B220">
        <v>5</v>
      </c>
      <c r="C220" t="s">
        <v>165</v>
      </c>
      <c r="D220">
        <v>43</v>
      </c>
      <c r="E220" t="s">
        <v>21</v>
      </c>
      <c r="F220" t="s">
        <v>171</v>
      </c>
      <c r="G220">
        <f t="shared" si="7"/>
        <v>286.37004058276995</v>
      </c>
      <c r="H220">
        <v>0</v>
      </c>
      <c r="I220">
        <f>SUM(G220:G221)</f>
        <v>807.38075800864249</v>
      </c>
    </row>
    <row r="221" spans="1:10" x14ac:dyDescent="0.35">
      <c r="A221" t="s">
        <v>147</v>
      </c>
      <c r="B221">
        <v>5</v>
      </c>
      <c r="C221" t="s">
        <v>165</v>
      </c>
      <c r="D221">
        <v>58</v>
      </c>
      <c r="E221" t="s">
        <v>21</v>
      </c>
      <c r="F221" t="s">
        <v>171</v>
      </c>
      <c r="G221">
        <f t="shared" si="7"/>
        <v>521.01071742587249</v>
      </c>
    </row>
    <row r="222" spans="1:10" x14ac:dyDescent="0.35">
      <c r="A222" t="s">
        <v>147</v>
      </c>
      <c r="B222">
        <v>5</v>
      </c>
      <c r="C222" t="s">
        <v>167</v>
      </c>
      <c r="D222">
        <v>135</v>
      </c>
      <c r="E222" t="s">
        <v>35</v>
      </c>
      <c r="F222" t="s">
        <v>170</v>
      </c>
      <c r="G222">
        <f t="shared" si="7"/>
        <v>2822.6576471719754</v>
      </c>
      <c r="H222">
        <v>0</v>
      </c>
      <c r="I222">
        <f>G222</f>
        <v>2822.6576471719754</v>
      </c>
    </row>
    <row r="223" spans="1:10" x14ac:dyDescent="0.35">
      <c r="A223" t="s">
        <v>147</v>
      </c>
      <c r="B223">
        <v>5</v>
      </c>
      <c r="C223" t="s">
        <v>168</v>
      </c>
      <c r="G223">
        <f t="shared" si="7"/>
        <v>0</v>
      </c>
      <c r="H223">
        <v>0</v>
      </c>
      <c r="I223">
        <v>0</v>
      </c>
      <c r="J223" t="s">
        <v>493</v>
      </c>
    </row>
    <row r="224" spans="1:10" x14ac:dyDescent="0.35">
      <c r="A224" t="s">
        <v>147</v>
      </c>
      <c r="B224">
        <v>7</v>
      </c>
      <c r="C224" t="s">
        <v>166</v>
      </c>
      <c r="D224">
        <v>21.4</v>
      </c>
      <c r="E224" t="s">
        <v>21</v>
      </c>
      <c r="F224" t="s">
        <v>170</v>
      </c>
      <c r="G224">
        <f t="shared" si="7"/>
        <v>70.92808209047341</v>
      </c>
      <c r="H224">
        <f>SUM(G224:G225)</f>
        <v>157.18911930138722</v>
      </c>
      <c r="I224">
        <v>0</v>
      </c>
    </row>
    <row r="225" spans="1:11" x14ac:dyDescent="0.35">
      <c r="A225" t="s">
        <v>147</v>
      </c>
      <c r="B225">
        <v>7</v>
      </c>
      <c r="C225" t="s">
        <v>166</v>
      </c>
      <c r="D225">
        <v>23.6</v>
      </c>
      <c r="E225" t="s">
        <v>21</v>
      </c>
      <c r="F225" t="s">
        <v>170</v>
      </c>
      <c r="G225">
        <f t="shared" si="7"/>
        <v>86.261037210913798</v>
      </c>
    </row>
    <row r="226" spans="1:11" x14ac:dyDescent="0.35">
      <c r="A226" t="s">
        <v>147</v>
      </c>
      <c r="B226">
        <v>7</v>
      </c>
      <c r="C226" t="s">
        <v>165</v>
      </c>
      <c r="G226">
        <f t="shared" si="7"/>
        <v>0</v>
      </c>
      <c r="H226">
        <v>0</v>
      </c>
      <c r="I226">
        <v>0</v>
      </c>
      <c r="J226" t="s">
        <v>493</v>
      </c>
    </row>
    <row r="227" spans="1:11" x14ac:dyDescent="0.35">
      <c r="A227" t="s">
        <v>494</v>
      </c>
      <c r="B227">
        <v>7</v>
      </c>
      <c r="C227" t="s">
        <v>167</v>
      </c>
      <c r="H227">
        <v>0</v>
      </c>
      <c r="I227">
        <v>0</v>
      </c>
      <c r="J227" t="s">
        <v>493</v>
      </c>
    </row>
    <row r="228" spans="1:11" x14ac:dyDescent="0.35">
      <c r="A228" t="s">
        <v>147</v>
      </c>
      <c r="B228">
        <v>7</v>
      </c>
      <c r="C228" t="s">
        <v>168</v>
      </c>
      <c r="D228">
        <v>6</v>
      </c>
      <c r="E228" t="s">
        <v>34</v>
      </c>
      <c r="F228" t="s">
        <v>170</v>
      </c>
      <c r="G228">
        <f t="shared" si="7"/>
        <v>5.5756200437964951</v>
      </c>
      <c r="H228">
        <f>G228</f>
        <v>5.5756200437964951</v>
      </c>
      <c r="I228">
        <v>0</v>
      </c>
    </row>
    <row r="229" spans="1:11" x14ac:dyDescent="0.35">
      <c r="A229" t="s">
        <v>147</v>
      </c>
      <c r="B229">
        <v>8</v>
      </c>
      <c r="C229" t="s">
        <v>166</v>
      </c>
      <c r="G229">
        <f t="shared" si="7"/>
        <v>0</v>
      </c>
      <c r="H229">
        <v>0</v>
      </c>
      <c r="I229">
        <v>0</v>
      </c>
      <c r="J229" t="s">
        <v>493</v>
      </c>
    </row>
    <row r="230" spans="1:11" x14ac:dyDescent="0.35">
      <c r="A230" t="s">
        <v>147</v>
      </c>
      <c r="B230">
        <v>8</v>
      </c>
      <c r="C230" t="s">
        <v>165</v>
      </c>
      <c r="G230">
        <f t="shared" si="7"/>
        <v>0</v>
      </c>
      <c r="H230">
        <v>0</v>
      </c>
      <c r="I230">
        <v>0</v>
      </c>
      <c r="J230" t="s">
        <v>493</v>
      </c>
    </row>
    <row r="231" spans="1:11" x14ac:dyDescent="0.35">
      <c r="A231" t="s">
        <v>147</v>
      </c>
      <c r="B231">
        <v>8</v>
      </c>
      <c r="C231" t="s">
        <v>167</v>
      </c>
      <c r="G231">
        <f t="shared" si="7"/>
        <v>0</v>
      </c>
      <c r="H231">
        <v>0</v>
      </c>
      <c r="I231">
        <v>0</v>
      </c>
      <c r="J231" t="s">
        <v>493</v>
      </c>
      <c r="K231" t="s">
        <v>169</v>
      </c>
    </row>
    <row r="232" spans="1:11" x14ac:dyDescent="0.35">
      <c r="A232" t="s">
        <v>147</v>
      </c>
      <c r="B232">
        <v>8</v>
      </c>
      <c r="C232" t="s">
        <v>168</v>
      </c>
      <c r="G232">
        <f t="shared" si="7"/>
        <v>0</v>
      </c>
      <c r="H232">
        <v>0</v>
      </c>
      <c r="I232">
        <v>0</v>
      </c>
      <c r="J232" t="s">
        <v>493</v>
      </c>
    </row>
    <row r="233" spans="1:11" x14ac:dyDescent="0.35">
      <c r="A233" t="s">
        <v>147</v>
      </c>
      <c r="B233">
        <v>9</v>
      </c>
      <c r="C233" t="s">
        <v>166</v>
      </c>
      <c r="G233">
        <f t="shared" si="7"/>
        <v>0</v>
      </c>
      <c r="H233">
        <v>0</v>
      </c>
      <c r="I233">
        <v>0</v>
      </c>
      <c r="J233" t="s">
        <v>493</v>
      </c>
    </row>
    <row r="234" spans="1:11" x14ac:dyDescent="0.35">
      <c r="A234" t="s">
        <v>147</v>
      </c>
      <c r="B234">
        <v>9</v>
      </c>
      <c r="C234" t="s">
        <v>165</v>
      </c>
      <c r="G234">
        <f t="shared" si="7"/>
        <v>0</v>
      </c>
      <c r="H234">
        <v>0</v>
      </c>
      <c r="I234">
        <v>0</v>
      </c>
      <c r="J234" t="s">
        <v>493</v>
      </c>
    </row>
    <row r="235" spans="1:11" x14ac:dyDescent="0.35">
      <c r="A235" t="s">
        <v>147</v>
      </c>
      <c r="B235">
        <v>9</v>
      </c>
      <c r="C235" t="s">
        <v>167</v>
      </c>
      <c r="G235">
        <f t="shared" si="7"/>
        <v>0</v>
      </c>
      <c r="H235">
        <v>0</v>
      </c>
      <c r="I235">
        <v>0</v>
      </c>
      <c r="J235" t="s">
        <v>493</v>
      </c>
    </row>
    <row r="236" spans="1:11" x14ac:dyDescent="0.35">
      <c r="A236" t="s">
        <v>147</v>
      </c>
      <c r="B236">
        <v>9</v>
      </c>
      <c r="C236" t="s">
        <v>168</v>
      </c>
      <c r="D236">
        <v>7</v>
      </c>
      <c r="E236" t="s">
        <v>36</v>
      </c>
      <c r="F236" t="s">
        <v>170</v>
      </c>
      <c r="G236">
        <f t="shared" si="7"/>
        <v>7.5890383929452314</v>
      </c>
      <c r="H236">
        <f>G236</f>
        <v>7.5890383929452314</v>
      </c>
      <c r="I236">
        <v>0</v>
      </c>
    </row>
    <row r="237" spans="1:11" x14ac:dyDescent="0.35">
      <c r="A237" t="s">
        <v>147</v>
      </c>
      <c r="B237">
        <v>10</v>
      </c>
      <c r="C237" t="s">
        <v>166</v>
      </c>
      <c r="D237">
        <v>40</v>
      </c>
      <c r="E237" t="s">
        <v>36</v>
      </c>
      <c r="F237" t="s">
        <v>171</v>
      </c>
      <c r="G237">
        <f t="shared" si="7"/>
        <v>247.80533527984426</v>
      </c>
      <c r="H237">
        <v>0</v>
      </c>
      <c r="I237">
        <f>G237</f>
        <v>247.80533527984426</v>
      </c>
    </row>
    <row r="238" spans="1:11" x14ac:dyDescent="0.35">
      <c r="A238" t="s">
        <v>147</v>
      </c>
      <c r="B238">
        <v>10</v>
      </c>
      <c r="C238" t="s">
        <v>165</v>
      </c>
      <c r="D238">
        <v>8</v>
      </c>
      <c r="E238" t="s">
        <v>82</v>
      </c>
      <c r="F238" t="s">
        <v>171</v>
      </c>
      <c r="G238">
        <f t="shared" si="7"/>
        <v>9.9122134111937719</v>
      </c>
      <c r="H238">
        <v>0</v>
      </c>
      <c r="I238">
        <f>G238</f>
        <v>9.9122134111937719</v>
      </c>
      <c r="J238" t="s">
        <v>384</v>
      </c>
    </row>
    <row r="239" spans="1:11" x14ac:dyDescent="0.35">
      <c r="A239" t="s">
        <v>147</v>
      </c>
      <c r="B239">
        <v>10</v>
      </c>
      <c r="C239" t="s">
        <v>167</v>
      </c>
      <c r="G239">
        <f t="shared" si="7"/>
        <v>0</v>
      </c>
      <c r="H239">
        <v>0</v>
      </c>
      <c r="I239">
        <v>0</v>
      </c>
      <c r="J239" t="s">
        <v>493</v>
      </c>
    </row>
    <row r="240" spans="1:11" x14ac:dyDescent="0.35">
      <c r="A240" t="s">
        <v>147</v>
      </c>
      <c r="B240">
        <v>10</v>
      </c>
      <c r="C240" t="s">
        <v>168</v>
      </c>
      <c r="D240">
        <v>13.5</v>
      </c>
      <c r="E240" t="s">
        <v>82</v>
      </c>
      <c r="F240" t="s">
        <v>171</v>
      </c>
      <c r="G240">
        <f t="shared" si="7"/>
        <v>28.22657647171976</v>
      </c>
      <c r="H240">
        <v>0</v>
      </c>
      <c r="I240">
        <f>SUM(G240:G241)</f>
        <v>43.714409926710026</v>
      </c>
      <c r="J240" t="s">
        <v>384</v>
      </c>
    </row>
    <row r="241" spans="1:10" x14ac:dyDescent="0.35">
      <c r="A241" t="s">
        <v>147</v>
      </c>
      <c r="B241">
        <v>10</v>
      </c>
      <c r="C241" t="s">
        <v>168</v>
      </c>
      <c r="D241">
        <v>10</v>
      </c>
      <c r="E241" t="s">
        <v>82</v>
      </c>
      <c r="F241" t="s">
        <v>171</v>
      </c>
      <c r="G241">
        <f t="shared" si="7"/>
        <v>15.487833454990266</v>
      </c>
      <c r="J241" t="s">
        <v>384</v>
      </c>
    </row>
    <row r="242" spans="1:10" x14ac:dyDescent="0.35">
      <c r="A242" t="s">
        <v>147</v>
      </c>
      <c r="B242">
        <v>11</v>
      </c>
      <c r="C242" t="s">
        <v>166</v>
      </c>
      <c r="D242">
        <v>35</v>
      </c>
      <c r="E242" t="s">
        <v>36</v>
      </c>
      <c r="F242" t="s">
        <v>170</v>
      </c>
      <c r="G242">
        <f t="shared" si="7"/>
        <v>189.72595982363075</v>
      </c>
      <c r="H242">
        <f>SUM(G242:G244)</f>
        <v>329.11646091854311</v>
      </c>
      <c r="I242">
        <v>0</v>
      </c>
    </row>
    <row r="243" spans="1:10" x14ac:dyDescent="0.35">
      <c r="A243" t="s">
        <v>147</v>
      </c>
      <c r="B243">
        <v>11</v>
      </c>
      <c r="C243" t="s">
        <v>166</v>
      </c>
      <c r="D243">
        <v>18</v>
      </c>
      <c r="E243" t="s">
        <v>36</v>
      </c>
      <c r="F243" t="s">
        <v>170</v>
      </c>
      <c r="G243">
        <f t="shared" si="7"/>
        <v>50.180580394168466</v>
      </c>
    </row>
    <row r="244" spans="1:10" x14ac:dyDescent="0.35">
      <c r="A244" t="s">
        <v>147</v>
      </c>
      <c r="B244">
        <v>11</v>
      </c>
      <c r="C244" t="s">
        <v>166</v>
      </c>
      <c r="D244">
        <v>24</v>
      </c>
      <c r="E244" t="s">
        <v>36</v>
      </c>
      <c r="F244" t="s">
        <v>170</v>
      </c>
      <c r="G244">
        <f t="shared" ref="G244:G264" si="8">(D244/2.541)^2</f>
        <v>89.209920700743922</v>
      </c>
    </row>
    <row r="245" spans="1:10" x14ac:dyDescent="0.35">
      <c r="A245" t="s">
        <v>147</v>
      </c>
      <c r="B245">
        <v>11</v>
      </c>
      <c r="C245" t="s">
        <v>165</v>
      </c>
      <c r="D245">
        <v>14</v>
      </c>
      <c r="E245" t="s">
        <v>36</v>
      </c>
      <c r="F245" t="s">
        <v>170</v>
      </c>
      <c r="G245">
        <f t="shared" si="8"/>
        <v>30.356153571780926</v>
      </c>
      <c r="H245">
        <f>G245</f>
        <v>30.356153571780926</v>
      </c>
      <c r="I245">
        <v>0</v>
      </c>
    </row>
    <row r="246" spans="1:10" x14ac:dyDescent="0.35">
      <c r="A246" t="s">
        <v>147</v>
      </c>
      <c r="B246">
        <v>11</v>
      </c>
      <c r="C246" t="s">
        <v>167</v>
      </c>
      <c r="D246">
        <v>12</v>
      </c>
      <c r="E246" t="s">
        <v>36</v>
      </c>
      <c r="F246" t="s">
        <v>170</v>
      </c>
      <c r="G246">
        <f t="shared" si="8"/>
        <v>22.30248017518598</v>
      </c>
      <c r="H246">
        <f>G246</f>
        <v>22.30248017518598</v>
      </c>
      <c r="I246">
        <v>0</v>
      </c>
    </row>
    <row r="247" spans="1:10" x14ac:dyDescent="0.35">
      <c r="A247" t="s">
        <v>147</v>
      </c>
      <c r="B247">
        <v>11</v>
      </c>
      <c r="C247" t="s">
        <v>168</v>
      </c>
      <c r="G247">
        <f t="shared" si="8"/>
        <v>0</v>
      </c>
      <c r="H247">
        <v>0</v>
      </c>
      <c r="I247">
        <v>0</v>
      </c>
      <c r="J247" t="s">
        <v>493</v>
      </c>
    </row>
    <row r="248" spans="1:10" x14ac:dyDescent="0.35">
      <c r="A248" t="s">
        <v>147</v>
      </c>
      <c r="B248">
        <v>12</v>
      </c>
      <c r="C248" t="s">
        <v>166</v>
      </c>
      <c r="D248">
        <v>16.100000000000001</v>
      </c>
      <c r="E248" t="s">
        <v>82</v>
      </c>
      <c r="F248" t="s">
        <v>170</v>
      </c>
      <c r="G248">
        <f t="shared" si="8"/>
        <v>40.146013098680271</v>
      </c>
      <c r="H248">
        <f>G248</f>
        <v>40.146013098680271</v>
      </c>
      <c r="I248">
        <v>0</v>
      </c>
      <c r="J248" t="s">
        <v>384</v>
      </c>
    </row>
    <row r="249" spans="1:10" x14ac:dyDescent="0.35">
      <c r="A249" t="s">
        <v>147</v>
      </c>
      <c r="B249">
        <v>12</v>
      </c>
      <c r="C249" t="s">
        <v>165</v>
      </c>
      <c r="G249">
        <f t="shared" si="8"/>
        <v>0</v>
      </c>
      <c r="H249">
        <v>0</v>
      </c>
      <c r="I249">
        <v>0</v>
      </c>
      <c r="J249" t="s">
        <v>493</v>
      </c>
    </row>
    <row r="250" spans="1:10" x14ac:dyDescent="0.35">
      <c r="A250" t="s">
        <v>147</v>
      </c>
      <c r="B250">
        <v>12</v>
      </c>
      <c r="C250" t="s">
        <v>167</v>
      </c>
      <c r="G250">
        <f t="shared" si="8"/>
        <v>0</v>
      </c>
      <c r="H250">
        <v>0</v>
      </c>
      <c r="I250">
        <v>0</v>
      </c>
      <c r="J250" t="s">
        <v>493</v>
      </c>
    </row>
    <row r="251" spans="1:10" x14ac:dyDescent="0.35">
      <c r="A251" t="s">
        <v>147</v>
      </c>
      <c r="B251">
        <v>12</v>
      </c>
      <c r="C251" t="s">
        <v>168</v>
      </c>
      <c r="D251">
        <v>11.1</v>
      </c>
      <c r="E251" t="s">
        <v>82</v>
      </c>
      <c r="F251" t="s">
        <v>171</v>
      </c>
      <c r="G251">
        <f t="shared" si="8"/>
        <v>19.082559599893507</v>
      </c>
      <c r="H251">
        <v>0</v>
      </c>
      <c r="I251">
        <f>SUM(G251:G252)</f>
        <v>81.654955541399687</v>
      </c>
      <c r="J251" t="s">
        <v>384</v>
      </c>
    </row>
    <row r="252" spans="1:10" x14ac:dyDescent="0.35">
      <c r="A252" t="s">
        <v>147</v>
      </c>
      <c r="B252">
        <v>12</v>
      </c>
      <c r="C252" t="s">
        <v>168</v>
      </c>
      <c r="D252">
        <v>20.100000000000001</v>
      </c>
      <c r="E252" t="s">
        <v>82</v>
      </c>
      <c r="F252" t="s">
        <v>171</v>
      </c>
      <c r="G252">
        <f t="shared" si="8"/>
        <v>62.572395941506187</v>
      </c>
      <c r="J252" t="s">
        <v>384</v>
      </c>
    </row>
    <row r="253" spans="1:10" x14ac:dyDescent="0.35">
      <c r="A253" t="s">
        <v>147</v>
      </c>
      <c r="B253">
        <v>13</v>
      </c>
      <c r="C253" t="s">
        <v>166</v>
      </c>
      <c r="D253">
        <v>18</v>
      </c>
      <c r="E253" t="s">
        <v>82</v>
      </c>
      <c r="F253" t="s">
        <v>171</v>
      </c>
      <c r="G253">
        <f t="shared" si="8"/>
        <v>50.180580394168466</v>
      </c>
      <c r="H253">
        <f>G254</f>
        <v>451.62522354751616</v>
      </c>
      <c r="I253">
        <f>G253</f>
        <v>50.180580394168466</v>
      </c>
      <c r="J253" t="s">
        <v>384</v>
      </c>
    </row>
    <row r="254" spans="1:10" x14ac:dyDescent="0.35">
      <c r="A254" t="s">
        <v>147</v>
      </c>
      <c r="B254">
        <v>13</v>
      </c>
      <c r="C254" t="s">
        <v>166</v>
      </c>
      <c r="D254">
        <v>54</v>
      </c>
      <c r="E254" t="s">
        <v>36</v>
      </c>
      <c r="F254" t="s">
        <v>170</v>
      </c>
      <c r="G254">
        <f t="shared" si="8"/>
        <v>451.62522354751616</v>
      </c>
    </row>
    <row r="255" spans="1:10" x14ac:dyDescent="0.35">
      <c r="A255" t="s">
        <v>147</v>
      </c>
      <c r="B255">
        <v>13</v>
      </c>
      <c r="C255" t="s">
        <v>165</v>
      </c>
      <c r="D255">
        <v>30</v>
      </c>
      <c r="E255" t="s">
        <v>82</v>
      </c>
      <c r="F255" t="s">
        <v>171</v>
      </c>
      <c r="G255">
        <f t="shared" si="8"/>
        <v>139.39050109491242</v>
      </c>
      <c r="H255">
        <v>0</v>
      </c>
      <c r="I255">
        <f>G255</f>
        <v>139.39050109491242</v>
      </c>
      <c r="J255" t="s">
        <v>384</v>
      </c>
    </row>
    <row r="256" spans="1:10" x14ac:dyDescent="0.35">
      <c r="A256" t="s">
        <v>147</v>
      </c>
      <c r="B256">
        <v>13</v>
      </c>
      <c r="C256" t="s">
        <v>167</v>
      </c>
      <c r="G256">
        <f t="shared" si="8"/>
        <v>0</v>
      </c>
      <c r="H256">
        <f>G256</f>
        <v>0</v>
      </c>
      <c r="I256">
        <v>0</v>
      </c>
      <c r="J256" t="s">
        <v>493</v>
      </c>
    </row>
    <row r="257" spans="1:10" x14ac:dyDescent="0.35">
      <c r="A257" t="s">
        <v>147</v>
      </c>
      <c r="B257">
        <v>13</v>
      </c>
      <c r="C257" t="s">
        <v>168</v>
      </c>
      <c r="G257">
        <f t="shared" si="8"/>
        <v>0</v>
      </c>
      <c r="H257">
        <f>G257</f>
        <v>0</v>
      </c>
      <c r="I257">
        <v>0</v>
      </c>
      <c r="J257" t="s">
        <v>493</v>
      </c>
    </row>
    <row r="258" spans="1:10" x14ac:dyDescent="0.35">
      <c r="A258" t="s">
        <v>147</v>
      </c>
      <c r="B258">
        <v>15</v>
      </c>
      <c r="C258" t="s">
        <v>166</v>
      </c>
      <c r="D258">
        <v>53</v>
      </c>
      <c r="E258" t="s">
        <v>21</v>
      </c>
      <c r="F258" t="s">
        <v>170</v>
      </c>
      <c r="G258">
        <f t="shared" si="8"/>
        <v>435.05324175067653</v>
      </c>
      <c r="H258">
        <f>G258</f>
        <v>435.05324175067653</v>
      </c>
      <c r="I258">
        <v>0</v>
      </c>
    </row>
    <row r="259" spans="1:10" x14ac:dyDescent="0.35">
      <c r="A259" t="s">
        <v>147</v>
      </c>
      <c r="B259">
        <v>15</v>
      </c>
      <c r="C259" t="s">
        <v>165</v>
      </c>
      <c r="D259">
        <v>10</v>
      </c>
      <c r="E259" t="s">
        <v>36</v>
      </c>
      <c r="F259" t="s">
        <v>171</v>
      </c>
      <c r="G259">
        <f t="shared" si="8"/>
        <v>15.487833454990266</v>
      </c>
      <c r="H259">
        <v>0</v>
      </c>
      <c r="I259">
        <f>SUM(G259:G260)</f>
        <v>50.335458728718372</v>
      </c>
    </row>
    <row r="260" spans="1:10" x14ac:dyDescent="0.35">
      <c r="A260" t="s">
        <v>147</v>
      </c>
      <c r="B260">
        <v>15</v>
      </c>
      <c r="C260" t="s">
        <v>165</v>
      </c>
      <c r="D260">
        <v>15</v>
      </c>
      <c r="E260" t="s">
        <v>21</v>
      </c>
      <c r="F260" t="s">
        <v>171</v>
      </c>
      <c r="G260">
        <f t="shared" si="8"/>
        <v>34.847625273728106</v>
      </c>
    </row>
    <row r="261" spans="1:10" x14ac:dyDescent="0.35">
      <c r="A261" t="s">
        <v>494</v>
      </c>
      <c r="B261">
        <v>15</v>
      </c>
      <c r="C261" t="s">
        <v>167</v>
      </c>
      <c r="H261">
        <v>0</v>
      </c>
      <c r="I261">
        <v>0</v>
      </c>
      <c r="J261" t="s">
        <v>493</v>
      </c>
    </row>
    <row r="262" spans="1:10" x14ac:dyDescent="0.35">
      <c r="A262" t="s">
        <v>147</v>
      </c>
      <c r="B262">
        <v>15</v>
      </c>
      <c r="C262" t="s">
        <v>168</v>
      </c>
      <c r="D262">
        <v>16</v>
      </c>
      <c r="E262" t="s">
        <v>36</v>
      </c>
      <c r="F262" t="s">
        <v>171</v>
      </c>
      <c r="G262">
        <f t="shared" si="8"/>
        <v>39.648853644775087</v>
      </c>
      <c r="H262">
        <f>SUM(G263:G264)</f>
        <v>28.032978553532381</v>
      </c>
      <c r="I262">
        <f>G262</f>
        <v>39.648853644775087</v>
      </c>
    </row>
    <row r="263" spans="1:10" x14ac:dyDescent="0.35">
      <c r="A263" t="s">
        <v>147</v>
      </c>
      <c r="B263">
        <v>15</v>
      </c>
      <c r="C263" t="s">
        <v>168</v>
      </c>
      <c r="D263">
        <v>10</v>
      </c>
      <c r="E263" t="s">
        <v>21</v>
      </c>
      <c r="F263" t="s">
        <v>170</v>
      </c>
      <c r="G263">
        <f t="shared" si="8"/>
        <v>15.487833454990266</v>
      </c>
    </row>
    <row r="264" spans="1:10" x14ac:dyDescent="0.35">
      <c r="A264" t="s">
        <v>147</v>
      </c>
      <c r="B264">
        <v>15</v>
      </c>
      <c r="C264" t="s">
        <v>168</v>
      </c>
      <c r="D264">
        <v>9</v>
      </c>
      <c r="E264" t="s">
        <v>36</v>
      </c>
      <c r="F264" t="s">
        <v>170</v>
      </c>
      <c r="G264">
        <f t="shared" si="8"/>
        <v>12.545145098542116</v>
      </c>
    </row>
  </sheetData>
  <sortState xmlns:xlrd2="http://schemas.microsoft.com/office/spreadsheetml/2017/richdata2" ref="A2:J259">
    <sortCondition ref="A2:A259"/>
    <sortCondition ref="B2:B259"/>
    <sortCondition ref="C2:C259" customList="N,E,S,W"/>
    <sortCondition ref="F2:F259"/>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7FC34D57-61A0-4050-9A62-05ED56D673F1}">
          <x14:formula1>
            <xm:f>Notes!$S$21:$S$22</xm:f>
          </x14:formula1>
          <xm:sqref>G265:I1042 F2:F23 F25:F31 F33:F46 F48:F53 F55:F1042</xm:sqref>
        </x14:dataValidation>
        <x14:dataValidation type="list" allowBlank="1" showInputMessage="1" showErrorMessage="1" xr:uid="{9F4AF155-FD30-4AD5-96F0-D3BECE407122}">
          <x14:formula1>
            <xm:f>Notes!$C$21:$C$31</xm:f>
          </x14:formula1>
          <xm:sqref>E2:E23 E25:E31 E33:E46 E48:E53 E55:E1042</xm:sqref>
        </x14:dataValidation>
        <x14:dataValidation type="list" allowBlank="1" showInputMessage="1" showErrorMessage="1" xr:uid="{F1093578-5482-4934-9827-50A386362A5F}">
          <x14:formula1>
            <xm:f>Notes!$R$21:$R$24</xm:f>
          </x14:formula1>
          <xm:sqref>C2:C23 C25:C31 C33:C46 C48:C53 C55:C1042</xm:sqref>
        </x14:dataValidation>
        <x14:dataValidation type="list" allowBlank="1" showInputMessage="1" showErrorMessage="1" xr:uid="{C61F40E9-5827-4EEB-8979-26813B490E26}">
          <x14:formula1>
            <xm:f>Notes!$A$21:$A$26</xm:f>
          </x14:formula1>
          <xm:sqref>A2:A264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B837-1FEC-4EDB-B727-4EE6529F1242}">
  <dimension ref="A1:P905"/>
  <sheetViews>
    <sheetView workbookViewId="0">
      <pane ySplit="1" topLeftCell="A2" activePane="bottomLeft" state="frozen"/>
      <selection activeCell="I1" sqref="I1"/>
      <selection pane="bottomLeft"/>
    </sheetView>
  </sheetViews>
  <sheetFormatPr defaultRowHeight="14.5" x14ac:dyDescent="0.35"/>
  <cols>
    <col min="1" max="1" width="12.54296875" bestFit="1" customWidth="1"/>
    <col min="2" max="2" width="7" customWidth="1"/>
    <col min="3" max="3" width="7.08984375" bestFit="1" customWidth="1"/>
    <col min="4" max="4" width="6.1796875" bestFit="1" customWidth="1"/>
    <col min="6" max="6" width="6.08984375" bestFit="1" customWidth="1"/>
    <col min="8" max="8" width="7.54296875" bestFit="1" customWidth="1"/>
    <col min="9" max="9" width="13.81640625" bestFit="1" customWidth="1"/>
    <col min="10" max="10" width="14.6328125" bestFit="1" customWidth="1"/>
    <col min="11" max="11" width="12.36328125" bestFit="1" customWidth="1"/>
    <col min="12" max="12" width="10.6328125" bestFit="1" customWidth="1"/>
    <col min="13" max="13" width="11.453125" customWidth="1"/>
    <col min="14" max="14" width="11.81640625" bestFit="1" customWidth="1"/>
    <col min="15" max="15" width="11.81640625" customWidth="1"/>
  </cols>
  <sheetData>
    <row r="1" spans="1:16" x14ac:dyDescent="0.35">
      <c r="A1" t="s">
        <v>0</v>
      </c>
      <c r="B1" t="s">
        <v>2</v>
      </c>
      <c r="C1" t="s">
        <v>19</v>
      </c>
      <c r="D1" t="s">
        <v>37</v>
      </c>
      <c r="E1" t="s">
        <v>15</v>
      </c>
      <c r="F1" t="s">
        <v>16</v>
      </c>
      <c r="G1" t="s">
        <v>17</v>
      </c>
      <c r="H1" t="s">
        <v>515</v>
      </c>
      <c r="I1" t="s">
        <v>145</v>
      </c>
      <c r="J1" t="s">
        <v>146</v>
      </c>
      <c r="K1" t="s">
        <v>64</v>
      </c>
      <c r="L1" t="s">
        <v>18</v>
      </c>
      <c r="M1" t="s">
        <v>22</v>
      </c>
      <c r="N1" t="s">
        <v>136</v>
      </c>
      <c r="O1" t="s">
        <v>137</v>
      </c>
      <c r="P1" t="s">
        <v>8</v>
      </c>
    </row>
    <row r="2" spans="1:16" x14ac:dyDescent="0.35">
      <c r="A2" t="s">
        <v>494</v>
      </c>
      <c r="B2">
        <v>1</v>
      </c>
      <c r="C2">
        <v>3</v>
      </c>
      <c r="D2" t="s">
        <v>14</v>
      </c>
      <c r="E2" t="s">
        <v>36</v>
      </c>
      <c r="F2" t="s">
        <v>120</v>
      </c>
      <c r="G2">
        <v>8</v>
      </c>
      <c r="H2" s="17">
        <f t="shared" ref="H2:H65" si="0">(((G2/2)^2)*3.1416)/500</f>
        <v>0.1005312</v>
      </c>
    </row>
    <row r="3" spans="1:16" x14ac:dyDescent="0.35">
      <c r="A3" t="s">
        <v>494</v>
      </c>
      <c r="B3">
        <v>1</v>
      </c>
      <c r="C3">
        <v>11</v>
      </c>
      <c r="D3" t="s">
        <v>14</v>
      </c>
      <c r="E3" t="s">
        <v>21</v>
      </c>
      <c r="F3" t="s">
        <v>120</v>
      </c>
      <c r="G3">
        <v>8.8000000000000007</v>
      </c>
      <c r="H3" s="17">
        <f t="shared" si="0"/>
        <v>0.12164275200000002</v>
      </c>
      <c r="L3">
        <v>2</v>
      </c>
    </row>
    <row r="4" spans="1:16" x14ac:dyDescent="0.35">
      <c r="A4" t="s">
        <v>494</v>
      </c>
      <c r="B4">
        <v>1</v>
      </c>
      <c r="C4">
        <v>7</v>
      </c>
      <c r="D4" t="s">
        <v>14</v>
      </c>
      <c r="E4" t="s">
        <v>21</v>
      </c>
      <c r="F4" t="s">
        <v>120</v>
      </c>
      <c r="G4">
        <v>10</v>
      </c>
      <c r="H4" s="17">
        <f t="shared" si="0"/>
        <v>0.15708</v>
      </c>
      <c r="L4">
        <v>2</v>
      </c>
    </row>
    <row r="5" spans="1:16" x14ac:dyDescent="0.35">
      <c r="A5" t="s">
        <v>494</v>
      </c>
      <c r="B5">
        <v>1</v>
      </c>
      <c r="C5">
        <v>12</v>
      </c>
      <c r="D5" t="s">
        <v>14</v>
      </c>
      <c r="E5" t="s">
        <v>21</v>
      </c>
      <c r="F5" t="s">
        <v>120</v>
      </c>
      <c r="G5">
        <v>10.8</v>
      </c>
      <c r="H5" s="17">
        <f t="shared" si="0"/>
        <v>0.18321811200000002</v>
      </c>
      <c r="L5">
        <v>2</v>
      </c>
    </row>
    <row r="6" spans="1:16" x14ac:dyDescent="0.35">
      <c r="A6" t="s">
        <v>494</v>
      </c>
      <c r="B6">
        <v>1</v>
      </c>
      <c r="C6">
        <v>13</v>
      </c>
      <c r="D6" t="s">
        <v>14</v>
      </c>
      <c r="E6" t="s">
        <v>36</v>
      </c>
      <c r="F6" t="s">
        <v>120</v>
      </c>
      <c r="G6">
        <v>13.3</v>
      </c>
      <c r="H6" s="17">
        <f t="shared" si="0"/>
        <v>0.27785881200000001</v>
      </c>
      <c r="L6">
        <v>2</v>
      </c>
    </row>
    <row r="7" spans="1:16" x14ac:dyDescent="0.35">
      <c r="A7" t="s">
        <v>494</v>
      </c>
      <c r="B7">
        <v>1</v>
      </c>
      <c r="C7">
        <v>25</v>
      </c>
      <c r="D7" t="s">
        <v>14</v>
      </c>
      <c r="E7" t="s">
        <v>36</v>
      </c>
      <c r="F7" t="s">
        <v>120</v>
      </c>
      <c r="G7">
        <v>14</v>
      </c>
      <c r="H7" s="17">
        <f t="shared" si="0"/>
        <v>0.30787680000000001</v>
      </c>
    </row>
    <row r="8" spans="1:16" x14ac:dyDescent="0.35">
      <c r="A8" t="s">
        <v>494</v>
      </c>
      <c r="B8">
        <v>1</v>
      </c>
      <c r="C8">
        <v>1</v>
      </c>
      <c r="D8" t="s">
        <v>14</v>
      </c>
      <c r="E8" t="s">
        <v>36</v>
      </c>
      <c r="F8" t="s">
        <v>120</v>
      </c>
      <c r="G8">
        <v>14.1</v>
      </c>
      <c r="H8" s="17">
        <f t="shared" si="0"/>
        <v>0.31229074800000001</v>
      </c>
      <c r="L8">
        <v>3</v>
      </c>
    </row>
    <row r="9" spans="1:16" x14ac:dyDescent="0.35">
      <c r="A9" t="s">
        <v>494</v>
      </c>
      <c r="B9">
        <v>1</v>
      </c>
      <c r="C9">
        <v>20</v>
      </c>
      <c r="D9" t="s">
        <v>14</v>
      </c>
      <c r="E9" t="s">
        <v>36</v>
      </c>
      <c r="F9" t="s">
        <v>120</v>
      </c>
      <c r="G9">
        <v>15.6</v>
      </c>
      <c r="H9" s="17">
        <f t="shared" si="0"/>
        <v>0.382269888</v>
      </c>
      <c r="L9">
        <v>1</v>
      </c>
    </row>
    <row r="10" spans="1:16" x14ac:dyDescent="0.35">
      <c r="A10" t="s">
        <v>494</v>
      </c>
      <c r="B10">
        <v>1</v>
      </c>
      <c r="C10">
        <v>22</v>
      </c>
      <c r="D10" t="s">
        <v>14</v>
      </c>
      <c r="E10" t="s">
        <v>36</v>
      </c>
      <c r="F10" t="s">
        <v>120</v>
      </c>
      <c r="G10">
        <v>16.100000000000001</v>
      </c>
      <c r="H10" s="17">
        <f t="shared" si="0"/>
        <v>0.40716706800000002</v>
      </c>
      <c r="L10">
        <v>4</v>
      </c>
    </row>
    <row r="11" spans="1:16" x14ac:dyDescent="0.35">
      <c r="A11" t="s">
        <v>494</v>
      </c>
      <c r="B11">
        <v>1</v>
      </c>
      <c r="C11">
        <v>8</v>
      </c>
      <c r="D11" t="s">
        <v>14</v>
      </c>
      <c r="E11" t="s">
        <v>36</v>
      </c>
      <c r="F11" t="s">
        <v>120</v>
      </c>
      <c r="G11">
        <v>17.3</v>
      </c>
      <c r="H11" s="17">
        <f t="shared" si="0"/>
        <v>0.47012473200000005</v>
      </c>
      <c r="L11">
        <v>1</v>
      </c>
    </row>
    <row r="12" spans="1:16" x14ac:dyDescent="0.35">
      <c r="A12" t="s">
        <v>494</v>
      </c>
      <c r="B12">
        <v>1</v>
      </c>
      <c r="C12">
        <v>6</v>
      </c>
      <c r="D12" t="s">
        <v>14</v>
      </c>
      <c r="E12" t="s">
        <v>36</v>
      </c>
      <c r="F12" t="s">
        <v>120</v>
      </c>
      <c r="G12">
        <v>18.5</v>
      </c>
      <c r="H12" s="17">
        <f t="shared" si="0"/>
        <v>0.53760629999999998</v>
      </c>
      <c r="L12">
        <v>2</v>
      </c>
    </row>
    <row r="13" spans="1:16" x14ac:dyDescent="0.35">
      <c r="A13" t="s">
        <v>494</v>
      </c>
      <c r="B13">
        <v>1</v>
      </c>
      <c r="C13">
        <v>4</v>
      </c>
      <c r="D13" t="s">
        <v>14</v>
      </c>
      <c r="E13" t="s">
        <v>36</v>
      </c>
      <c r="F13" t="s">
        <v>120</v>
      </c>
      <c r="G13">
        <v>92.5</v>
      </c>
      <c r="H13" s="17">
        <f t="shared" si="0"/>
        <v>13.4401575</v>
      </c>
      <c r="L13">
        <v>4</v>
      </c>
    </row>
    <row r="14" spans="1:16" x14ac:dyDescent="0.35">
      <c r="A14" t="s">
        <v>494</v>
      </c>
      <c r="B14">
        <v>1</v>
      </c>
      <c r="C14">
        <v>14</v>
      </c>
      <c r="D14" t="s">
        <v>14</v>
      </c>
      <c r="E14" t="s">
        <v>36</v>
      </c>
      <c r="F14" t="s">
        <v>119</v>
      </c>
      <c r="G14">
        <v>16.399999999999999</v>
      </c>
      <c r="H14" s="17">
        <f t="shared" si="0"/>
        <v>0.42248236799999994</v>
      </c>
    </row>
    <row r="15" spans="1:16" x14ac:dyDescent="0.35">
      <c r="A15" t="s">
        <v>494</v>
      </c>
      <c r="B15">
        <v>1</v>
      </c>
      <c r="C15">
        <v>19</v>
      </c>
      <c r="D15" t="s">
        <v>14</v>
      </c>
      <c r="E15" t="s">
        <v>36</v>
      </c>
      <c r="F15" t="s">
        <v>119</v>
      </c>
      <c r="G15">
        <v>17.2</v>
      </c>
      <c r="H15" s="17">
        <f t="shared" si="0"/>
        <v>0.46470547199999995</v>
      </c>
    </row>
    <row r="16" spans="1:16" x14ac:dyDescent="0.35">
      <c r="A16" t="s">
        <v>494</v>
      </c>
      <c r="B16">
        <v>1</v>
      </c>
      <c r="C16">
        <v>17</v>
      </c>
      <c r="D16" t="s">
        <v>14</v>
      </c>
      <c r="E16" t="s">
        <v>36</v>
      </c>
      <c r="F16" t="s">
        <v>119</v>
      </c>
      <c r="G16">
        <v>17.399999999999999</v>
      </c>
      <c r="H16" s="17">
        <f t="shared" si="0"/>
        <v>0.47557540799999987</v>
      </c>
    </row>
    <row r="17" spans="1:15" x14ac:dyDescent="0.35">
      <c r="A17" t="s">
        <v>494</v>
      </c>
      <c r="B17">
        <v>1</v>
      </c>
      <c r="C17">
        <v>15</v>
      </c>
      <c r="D17" t="s">
        <v>14</v>
      </c>
      <c r="E17" t="s">
        <v>36</v>
      </c>
      <c r="F17" t="s">
        <v>119</v>
      </c>
      <c r="G17">
        <v>18.899999999999999</v>
      </c>
      <c r="H17" s="17">
        <f t="shared" si="0"/>
        <v>0.56110546799999983</v>
      </c>
    </row>
    <row r="18" spans="1:15" x14ac:dyDescent="0.35">
      <c r="A18" t="s">
        <v>494</v>
      </c>
      <c r="B18">
        <v>1</v>
      </c>
      <c r="C18">
        <v>5</v>
      </c>
      <c r="D18" t="s">
        <v>14</v>
      </c>
      <c r="E18" t="s">
        <v>36</v>
      </c>
      <c r="F18" t="s">
        <v>119</v>
      </c>
      <c r="G18">
        <v>21.2</v>
      </c>
      <c r="H18" s="17">
        <f t="shared" si="0"/>
        <v>0.70598035200000009</v>
      </c>
    </row>
    <row r="19" spans="1:15" x14ac:dyDescent="0.35">
      <c r="A19" t="s">
        <v>494</v>
      </c>
      <c r="B19">
        <v>1</v>
      </c>
      <c r="C19">
        <v>16</v>
      </c>
      <c r="D19" t="s">
        <v>14</v>
      </c>
      <c r="E19" t="s">
        <v>36</v>
      </c>
      <c r="F19" t="s">
        <v>119</v>
      </c>
      <c r="G19">
        <v>21.3</v>
      </c>
      <c r="H19" s="17">
        <f t="shared" si="0"/>
        <v>0.71265625200000016</v>
      </c>
    </row>
    <row r="20" spans="1:15" x14ac:dyDescent="0.35">
      <c r="A20" t="s">
        <v>494</v>
      </c>
      <c r="B20">
        <v>1</v>
      </c>
      <c r="C20">
        <v>2</v>
      </c>
      <c r="D20" t="s">
        <v>14</v>
      </c>
      <c r="E20" t="s">
        <v>36</v>
      </c>
      <c r="F20" t="s">
        <v>119</v>
      </c>
      <c r="G20">
        <v>21.4</v>
      </c>
      <c r="H20" s="17">
        <f t="shared" si="0"/>
        <v>0.7193635679999999</v>
      </c>
    </row>
    <row r="21" spans="1:15" x14ac:dyDescent="0.35">
      <c r="A21" t="s">
        <v>494</v>
      </c>
      <c r="B21">
        <v>1</v>
      </c>
      <c r="C21">
        <v>18</v>
      </c>
      <c r="D21" t="s">
        <v>14</v>
      </c>
      <c r="E21" t="s">
        <v>36</v>
      </c>
      <c r="F21" t="s">
        <v>119</v>
      </c>
      <c r="G21">
        <v>21.4</v>
      </c>
      <c r="H21" s="17">
        <f t="shared" si="0"/>
        <v>0.7193635679999999</v>
      </c>
    </row>
    <row r="22" spans="1:15" x14ac:dyDescent="0.35">
      <c r="A22" t="s">
        <v>494</v>
      </c>
      <c r="B22">
        <v>1</v>
      </c>
      <c r="C22">
        <v>21</v>
      </c>
      <c r="D22" t="s">
        <v>14</v>
      </c>
      <c r="E22" t="s">
        <v>36</v>
      </c>
      <c r="F22" t="s">
        <v>119</v>
      </c>
      <c r="G22">
        <v>21.5</v>
      </c>
      <c r="H22" s="17">
        <f t="shared" si="0"/>
        <v>0.72610229999999998</v>
      </c>
    </row>
    <row r="23" spans="1:15" x14ac:dyDescent="0.35">
      <c r="A23" t="s">
        <v>494</v>
      </c>
      <c r="B23">
        <v>1</v>
      </c>
      <c r="C23">
        <v>24</v>
      </c>
      <c r="D23" t="s">
        <v>14</v>
      </c>
      <c r="E23" t="s">
        <v>36</v>
      </c>
      <c r="F23" t="s">
        <v>119</v>
      </c>
      <c r="G23">
        <v>38.4</v>
      </c>
      <c r="H23" s="17">
        <f t="shared" si="0"/>
        <v>2.3162388479999998</v>
      </c>
    </row>
    <row r="24" spans="1:15" x14ac:dyDescent="0.35">
      <c r="A24" t="s">
        <v>494</v>
      </c>
      <c r="B24">
        <v>1</v>
      </c>
      <c r="C24">
        <v>23</v>
      </c>
      <c r="D24" t="s">
        <v>14</v>
      </c>
      <c r="E24" t="s">
        <v>36</v>
      </c>
      <c r="F24" t="s">
        <v>119</v>
      </c>
      <c r="G24">
        <v>39.4</v>
      </c>
      <c r="H24" s="17">
        <f t="shared" si="0"/>
        <v>2.4384470879999998</v>
      </c>
      <c r="M24">
        <v>23</v>
      </c>
      <c r="N24" t="s">
        <v>434</v>
      </c>
      <c r="O24">
        <v>168</v>
      </c>
    </row>
    <row r="25" spans="1:15" x14ac:dyDescent="0.35">
      <c r="A25" t="s">
        <v>494</v>
      </c>
      <c r="B25">
        <v>1</v>
      </c>
      <c r="C25">
        <v>9</v>
      </c>
      <c r="D25" t="s">
        <v>14</v>
      </c>
      <c r="E25" t="s">
        <v>44</v>
      </c>
      <c r="F25" t="s">
        <v>119</v>
      </c>
      <c r="G25">
        <v>94.6</v>
      </c>
      <c r="H25" s="17">
        <f t="shared" si="0"/>
        <v>14.057340527999997</v>
      </c>
      <c r="M25">
        <v>9</v>
      </c>
      <c r="N25" t="s">
        <v>433</v>
      </c>
      <c r="O25">
        <v>306</v>
      </c>
    </row>
    <row r="26" spans="1:15" x14ac:dyDescent="0.35">
      <c r="A26" t="s">
        <v>494</v>
      </c>
      <c r="B26">
        <v>1</v>
      </c>
      <c r="C26">
        <v>10</v>
      </c>
      <c r="D26" t="s">
        <v>14</v>
      </c>
      <c r="E26" t="s">
        <v>44</v>
      </c>
      <c r="F26" t="s">
        <v>119</v>
      </c>
      <c r="G26">
        <v>97</v>
      </c>
      <c r="H26" s="17">
        <f t="shared" si="0"/>
        <v>14.779657199999999</v>
      </c>
      <c r="M26">
        <v>10</v>
      </c>
      <c r="N26" t="s">
        <v>369</v>
      </c>
      <c r="O26">
        <v>342</v>
      </c>
    </row>
    <row r="27" spans="1:15" x14ac:dyDescent="0.35">
      <c r="A27" t="s">
        <v>494</v>
      </c>
      <c r="B27">
        <v>2</v>
      </c>
      <c r="C27">
        <v>16</v>
      </c>
      <c r="D27" t="s">
        <v>14</v>
      </c>
      <c r="E27" t="s">
        <v>36</v>
      </c>
      <c r="F27" t="s">
        <v>120</v>
      </c>
      <c r="G27">
        <v>10</v>
      </c>
      <c r="H27" s="17">
        <f t="shared" si="0"/>
        <v>0.15708</v>
      </c>
      <c r="L27">
        <v>3</v>
      </c>
    </row>
    <row r="28" spans="1:15" x14ac:dyDescent="0.35">
      <c r="A28" t="s">
        <v>494</v>
      </c>
      <c r="B28">
        <v>2</v>
      </c>
      <c r="C28">
        <v>3</v>
      </c>
      <c r="D28" t="s">
        <v>14</v>
      </c>
      <c r="E28" t="s">
        <v>21</v>
      </c>
      <c r="F28" t="s">
        <v>120</v>
      </c>
      <c r="G28">
        <v>12.9</v>
      </c>
      <c r="H28" s="17">
        <f t="shared" si="0"/>
        <v>0.26139682799999997</v>
      </c>
      <c r="L28">
        <v>3</v>
      </c>
    </row>
    <row r="29" spans="1:15" x14ac:dyDescent="0.35">
      <c r="A29" t="s">
        <v>494</v>
      </c>
      <c r="B29">
        <v>2</v>
      </c>
      <c r="C29">
        <v>11</v>
      </c>
      <c r="D29" t="s">
        <v>14</v>
      </c>
      <c r="E29" t="s">
        <v>36</v>
      </c>
      <c r="F29" t="s">
        <v>120</v>
      </c>
      <c r="G29">
        <v>21.2</v>
      </c>
      <c r="H29" s="17">
        <f t="shared" si="0"/>
        <v>0.70598035200000009</v>
      </c>
      <c r="L29">
        <v>3</v>
      </c>
    </row>
    <row r="30" spans="1:15" x14ac:dyDescent="0.35">
      <c r="A30" t="s">
        <v>494</v>
      </c>
      <c r="B30">
        <v>2</v>
      </c>
      <c r="C30">
        <v>4</v>
      </c>
      <c r="D30" t="s">
        <v>14</v>
      </c>
      <c r="E30" t="s">
        <v>21</v>
      </c>
      <c r="F30" t="s">
        <v>120</v>
      </c>
      <c r="G30">
        <v>21.5</v>
      </c>
      <c r="H30" s="17">
        <f t="shared" si="0"/>
        <v>0.72610229999999998</v>
      </c>
      <c r="L30">
        <v>3</v>
      </c>
    </row>
    <row r="31" spans="1:15" x14ac:dyDescent="0.35">
      <c r="A31" t="s">
        <v>494</v>
      </c>
      <c r="B31">
        <v>2</v>
      </c>
      <c r="C31">
        <v>15</v>
      </c>
      <c r="D31" t="s">
        <v>14</v>
      </c>
      <c r="E31" t="s">
        <v>36</v>
      </c>
      <c r="F31" t="s">
        <v>120</v>
      </c>
      <c r="G31">
        <v>25.3</v>
      </c>
      <c r="H31" s="17">
        <f t="shared" si="0"/>
        <v>1.0054533720000001</v>
      </c>
      <c r="L31">
        <v>3</v>
      </c>
    </row>
    <row r="32" spans="1:15" x14ac:dyDescent="0.35">
      <c r="A32" t="s">
        <v>494</v>
      </c>
      <c r="B32">
        <v>2</v>
      </c>
      <c r="C32">
        <v>6</v>
      </c>
      <c r="D32" t="s">
        <v>14</v>
      </c>
      <c r="E32" t="s">
        <v>36</v>
      </c>
      <c r="F32" t="s">
        <v>120</v>
      </c>
      <c r="G32">
        <v>30.6</v>
      </c>
      <c r="H32" s="17">
        <f t="shared" si="0"/>
        <v>1.4708342880000003</v>
      </c>
      <c r="L32">
        <v>3</v>
      </c>
    </row>
    <row r="33" spans="1:15" x14ac:dyDescent="0.35">
      <c r="A33" t="s">
        <v>494</v>
      </c>
      <c r="B33">
        <v>2</v>
      </c>
      <c r="C33">
        <v>12</v>
      </c>
      <c r="D33" t="s">
        <v>14</v>
      </c>
      <c r="E33" t="s">
        <v>36</v>
      </c>
      <c r="F33" t="s">
        <v>120</v>
      </c>
      <c r="G33">
        <v>31.7</v>
      </c>
      <c r="H33" s="17">
        <f t="shared" si="0"/>
        <v>1.578481212</v>
      </c>
      <c r="L33">
        <v>5</v>
      </c>
    </row>
    <row r="34" spans="1:15" x14ac:dyDescent="0.35">
      <c r="A34" t="s">
        <v>494</v>
      </c>
      <c r="B34">
        <v>2</v>
      </c>
      <c r="C34">
        <v>13</v>
      </c>
      <c r="D34" t="s">
        <v>14</v>
      </c>
      <c r="E34" t="s">
        <v>36</v>
      </c>
      <c r="F34" t="s">
        <v>120</v>
      </c>
      <c r="G34">
        <v>48.1</v>
      </c>
      <c r="H34" s="17">
        <f t="shared" si="0"/>
        <v>3.634218588</v>
      </c>
      <c r="L34">
        <v>5</v>
      </c>
    </row>
    <row r="35" spans="1:15" x14ac:dyDescent="0.35">
      <c r="A35" t="s">
        <v>494</v>
      </c>
      <c r="B35">
        <v>2</v>
      </c>
      <c r="C35">
        <v>2</v>
      </c>
      <c r="D35" t="s">
        <v>14</v>
      </c>
      <c r="E35" t="s">
        <v>36</v>
      </c>
      <c r="F35" t="s">
        <v>120</v>
      </c>
      <c r="G35">
        <v>51.1</v>
      </c>
      <c r="H35" s="17">
        <f t="shared" si="0"/>
        <v>4.1016886679999995</v>
      </c>
      <c r="L35">
        <v>3</v>
      </c>
    </row>
    <row r="36" spans="1:15" x14ac:dyDescent="0.35">
      <c r="A36" t="s">
        <v>494</v>
      </c>
      <c r="B36">
        <v>2</v>
      </c>
      <c r="C36">
        <v>1</v>
      </c>
      <c r="D36" t="s">
        <v>14</v>
      </c>
      <c r="E36" t="s">
        <v>44</v>
      </c>
      <c r="F36" t="s">
        <v>120</v>
      </c>
      <c r="G36">
        <v>53.4</v>
      </c>
      <c r="H36" s="17">
        <f t="shared" si="0"/>
        <v>4.479230448</v>
      </c>
      <c r="L36">
        <v>5</v>
      </c>
    </row>
    <row r="37" spans="1:15" x14ac:dyDescent="0.35">
      <c r="A37" t="s">
        <v>494</v>
      </c>
      <c r="B37">
        <v>2</v>
      </c>
      <c r="C37">
        <v>8</v>
      </c>
      <c r="D37" t="s">
        <v>14</v>
      </c>
      <c r="E37" t="s">
        <v>36</v>
      </c>
      <c r="F37" t="s">
        <v>120</v>
      </c>
      <c r="G37">
        <v>57.8</v>
      </c>
      <c r="H37" s="17">
        <f t="shared" si="0"/>
        <v>5.2477914719999994</v>
      </c>
      <c r="L37">
        <v>3</v>
      </c>
    </row>
    <row r="38" spans="1:15" x14ac:dyDescent="0.35">
      <c r="A38" t="s">
        <v>494</v>
      </c>
      <c r="B38">
        <v>2</v>
      </c>
      <c r="C38">
        <v>7</v>
      </c>
      <c r="D38" t="s">
        <v>14</v>
      </c>
      <c r="E38" t="s">
        <v>36</v>
      </c>
      <c r="F38" t="s">
        <v>120</v>
      </c>
      <c r="G38">
        <v>60.3</v>
      </c>
      <c r="H38" s="17">
        <f t="shared" si="0"/>
        <v>5.7115701720000001</v>
      </c>
      <c r="L38">
        <v>3</v>
      </c>
    </row>
    <row r="39" spans="1:15" x14ac:dyDescent="0.35">
      <c r="A39" t="s">
        <v>494</v>
      </c>
      <c r="B39">
        <v>2</v>
      </c>
      <c r="C39">
        <v>14</v>
      </c>
      <c r="D39" t="s">
        <v>14</v>
      </c>
      <c r="E39" t="s">
        <v>36</v>
      </c>
      <c r="F39" t="s">
        <v>120</v>
      </c>
      <c r="G39">
        <v>66.5</v>
      </c>
      <c r="H39" s="17">
        <f t="shared" si="0"/>
        <v>6.9464702999999997</v>
      </c>
      <c r="L39">
        <v>5</v>
      </c>
    </row>
    <row r="40" spans="1:15" x14ac:dyDescent="0.35">
      <c r="A40" t="s">
        <v>494</v>
      </c>
      <c r="B40">
        <v>2</v>
      </c>
      <c r="C40">
        <v>5</v>
      </c>
      <c r="D40" t="s">
        <v>14</v>
      </c>
      <c r="E40" t="s">
        <v>36</v>
      </c>
      <c r="F40" t="s">
        <v>120</v>
      </c>
      <c r="G40">
        <v>68.3</v>
      </c>
      <c r="H40" s="17">
        <f t="shared" si="0"/>
        <v>7.3276092119999996</v>
      </c>
      <c r="L40">
        <v>1</v>
      </c>
    </row>
    <row r="41" spans="1:15" x14ac:dyDescent="0.35">
      <c r="A41" t="s">
        <v>494</v>
      </c>
      <c r="B41">
        <v>2</v>
      </c>
      <c r="C41">
        <v>10</v>
      </c>
      <c r="D41" t="s">
        <v>14</v>
      </c>
      <c r="E41" t="s">
        <v>44</v>
      </c>
      <c r="F41" t="s">
        <v>120</v>
      </c>
      <c r="G41">
        <v>127.6</v>
      </c>
      <c r="H41" s="17">
        <f t="shared" si="0"/>
        <v>25.575388607999997</v>
      </c>
      <c r="L41">
        <v>3</v>
      </c>
    </row>
    <row r="42" spans="1:15" x14ac:dyDescent="0.35">
      <c r="A42" t="s">
        <v>494</v>
      </c>
      <c r="B42">
        <v>2</v>
      </c>
      <c r="C42">
        <v>9</v>
      </c>
      <c r="D42" t="s">
        <v>14</v>
      </c>
      <c r="E42" t="s">
        <v>36</v>
      </c>
      <c r="F42" t="s">
        <v>119</v>
      </c>
      <c r="G42">
        <v>52.4</v>
      </c>
      <c r="H42" s="17">
        <f t="shared" si="0"/>
        <v>4.3130398079999992</v>
      </c>
      <c r="M42">
        <v>9</v>
      </c>
      <c r="N42" t="s">
        <v>431</v>
      </c>
      <c r="O42">
        <v>41</v>
      </c>
    </row>
    <row r="43" spans="1:15" x14ac:dyDescent="0.35">
      <c r="A43" t="s">
        <v>494</v>
      </c>
      <c r="B43">
        <v>2</v>
      </c>
      <c r="C43">
        <v>17</v>
      </c>
      <c r="D43" t="s">
        <v>14</v>
      </c>
      <c r="E43" t="s">
        <v>36</v>
      </c>
      <c r="F43" t="s">
        <v>119</v>
      </c>
      <c r="G43">
        <v>99.4</v>
      </c>
      <c r="H43" s="17">
        <f t="shared" si="0"/>
        <v>15.520069488000001</v>
      </c>
      <c r="M43">
        <v>17</v>
      </c>
      <c r="N43" t="s">
        <v>432</v>
      </c>
      <c r="O43">
        <v>191</v>
      </c>
    </row>
    <row r="44" spans="1:15" x14ac:dyDescent="0.35">
      <c r="A44" t="s">
        <v>494</v>
      </c>
      <c r="B44">
        <v>3</v>
      </c>
      <c r="C44">
        <v>16</v>
      </c>
      <c r="D44" t="s">
        <v>14</v>
      </c>
      <c r="E44" t="s">
        <v>21</v>
      </c>
      <c r="F44" t="s">
        <v>120</v>
      </c>
      <c r="G44">
        <v>20.399999999999999</v>
      </c>
      <c r="H44" s="17">
        <f t="shared" si="0"/>
        <v>0.653704128</v>
      </c>
      <c r="L44">
        <v>5</v>
      </c>
    </row>
    <row r="45" spans="1:15" x14ac:dyDescent="0.35">
      <c r="A45" t="s">
        <v>494</v>
      </c>
      <c r="B45">
        <v>3</v>
      </c>
      <c r="C45">
        <v>10</v>
      </c>
      <c r="D45" t="s">
        <v>14</v>
      </c>
      <c r="E45" t="s">
        <v>21</v>
      </c>
      <c r="F45" t="s">
        <v>120</v>
      </c>
      <c r="G45">
        <v>21.4</v>
      </c>
      <c r="H45" s="17">
        <f t="shared" si="0"/>
        <v>0.7193635679999999</v>
      </c>
      <c r="L45">
        <v>4</v>
      </c>
    </row>
    <row r="46" spans="1:15" x14ac:dyDescent="0.35">
      <c r="A46" t="s">
        <v>494</v>
      </c>
      <c r="B46">
        <v>3</v>
      </c>
      <c r="C46">
        <v>12</v>
      </c>
      <c r="D46" t="s">
        <v>14</v>
      </c>
      <c r="E46" t="s">
        <v>21</v>
      </c>
      <c r="F46" t="s">
        <v>120</v>
      </c>
      <c r="G46">
        <v>24.1</v>
      </c>
      <c r="H46" s="17">
        <f t="shared" si="0"/>
        <v>0.91233634800000007</v>
      </c>
      <c r="L46">
        <v>3</v>
      </c>
    </row>
    <row r="47" spans="1:15" x14ac:dyDescent="0.35">
      <c r="A47" t="s">
        <v>494</v>
      </c>
      <c r="B47">
        <v>3</v>
      </c>
      <c r="C47">
        <v>15</v>
      </c>
      <c r="D47" t="s">
        <v>14</v>
      </c>
      <c r="E47" t="s">
        <v>21</v>
      </c>
      <c r="F47" t="s">
        <v>120</v>
      </c>
      <c r="G47">
        <v>25</v>
      </c>
      <c r="H47" s="17">
        <f t="shared" si="0"/>
        <v>0.98175000000000001</v>
      </c>
      <c r="L47">
        <v>2</v>
      </c>
    </row>
    <row r="48" spans="1:15" x14ac:dyDescent="0.35">
      <c r="A48" t="s">
        <v>494</v>
      </c>
      <c r="B48">
        <v>3</v>
      </c>
      <c r="C48">
        <v>13</v>
      </c>
      <c r="D48" t="s">
        <v>14</v>
      </c>
      <c r="E48" t="s">
        <v>21</v>
      </c>
      <c r="F48" t="s">
        <v>120</v>
      </c>
      <c r="G48">
        <v>32</v>
      </c>
      <c r="H48" s="17">
        <f t="shared" si="0"/>
        <v>1.6084992</v>
      </c>
      <c r="L48">
        <v>4</v>
      </c>
    </row>
    <row r="49" spans="1:15" x14ac:dyDescent="0.35">
      <c r="A49" t="s">
        <v>494</v>
      </c>
      <c r="B49">
        <v>3</v>
      </c>
      <c r="C49">
        <v>11</v>
      </c>
      <c r="D49" t="s">
        <v>14</v>
      </c>
      <c r="E49" t="s">
        <v>21</v>
      </c>
      <c r="F49" t="s">
        <v>120</v>
      </c>
      <c r="G49">
        <v>35.200000000000003</v>
      </c>
      <c r="H49" s="17">
        <f t="shared" si="0"/>
        <v>1.9462840320000003</v>
      </c>
      <c r="L49">
        <v>2</v>
      </c>
    </row>
    <row r="50" spans="1:15" x14ac:dyDescent="0.35">
      <c r="A50" t="s">
        <v>494</v>
      </c>
      <c r="B50">
        <v>3</v>
      </c>
      <c r="C50">
        <v>8</v>
      </c>
      <c r="D50" t="s">
        <v>14</v>
      </c>
      <c r="E50" t="s">
        <v>21</v>
      </c>
      <c r="F50" t="s">
        <v>120</v>
      </c>
      <c r="G50">
        <v>63.6</v>
      </c>
      <c r="H50" s="17">
        <f t="shared" si="0"/>
        <v>6.3538231679999999</v>
      </c>
      <c r="L50">
        <v>1</v>
      </c>
    </row>
    <row r="51" spans="1:15" x14ac:dyDescent="0.35">
      <c r="A51" t="s">
        <v>494</v>
      </c>
      <c r="B51">
        <v>3</v>
      </c>
      <c r="C51">
        <v>7</v>
      </c>
      <c r="D51" t="s">
        <v>14</v>
      </c>
      <c r="E51" t="s">
        <v>21</v>
      </c>
      <c r="F51" t="s">
        <v>120</v>
      </c>
      <c r="G51">
        <v>71.2</v>
      </c>
      <c r="H51" s="17">
        <f t="shared" si="0"/>
        <v>7.9630763520000007</v>
      </c>
      <c r="L51">
        <v>1</v>
      </c>
    </row>
    <row r="52" spans="1:15" x14ac:dyDescent="0.35">
      <c r="A52" t="s">
        <v>494</v>
      </c>
      <c r="B52">
        <v>3</v>
      </c>
      <c r="C52">
        <v>3</v>
      </c>
      <c r="D52" t="s">
        <v>14</v>
      </c>
      <c r="E52" t="s">
        <v>36</v>
      </c>
      <c r="F52" t="s">
        <v>120</v>
      </c>
      <c r="G52">
        <v>75.8</v>
      </c>
      <c r="H52" s="17">
        <f t="shared" si="0"/>
        <v>9.0252513119999982</v>
      </c>
      <c r="L52">
        <v>4</v>
      </c>
    </row>
    <row r="53" spans="1:15" x14ac:dyDescent="0.35">
      <c r="A53" t="s">
        <v>494</v>
      </c>
      <c r="B53">
        <v>3</v>
      </c>
      <c r="C53">
        <v>4</v>
      </c>
      <c r="D53" t="s">
        <v>14</v>
      </c>
      <c r="E53" t="s">
        <v>36</v>
      </c>
      <c r="F53" t="s">
        <v>120</v>
      </c>
      <c r="G53">
        <v>98.7</v>
      </c>
      <c r="H53" s="17">
        <f t="shared" si="0"/>
        <v>15.302246651999999</v>
      </c>
      <c r="L53">
        <v>3</v>
      </c>
    </row>
    <row r="54" spans="1:15" x14ac:dyDescent="0.35">
      <c r="A54" t="s">
        <v>494</v>
      </c>
      <c r="B54">
        <v>3</v>
      </c>
      <c r="C54">
        <v>14</v>
      </c>
      <c r="D54" t="s">
        <v>14</v>
      </c>
      <c r="E54" t="s">
        <v>21</v>
      </c>
      <c r="F54" t="s">
        <v>119</v>
      </c>
      <c r="G54">
        <v>53.4</v>
      </c>
      <c r="H54" s="17">
        <f t="shared" si="0"/>
        <v>4.479230448</v>
      </c>
      <c r="M54">
        <v>14</v>
      </c>
      <c r="N54" t="s">
        <v>430</v>
      </c>
      <c r="O54">
        <v>164</v>
      </c>
    </row>
    <row r="55" spans="1:15" x14ac:dyDescent="0.35">
      <c r="A55" t="s">
        <v>494</v>
      </c>
      <c r="B55">
        <v>3</v>
      </c>
      <c r="C55">
        <v>2</v>
      </c>
      <c r="D55" t="s">
        <v>14</v>
      </c>
      <c r="E55" t="s">
        <v>21</v>
      </c>
      <c r="F55" t="s">
        <v>119</v>
      </c>
      <c r="G55">
        <v>63.6</v>
      </c>
      <c r="H55" s="17">
        <f t="shared" si="0"/>
        <v>6.3538231679999999</v>
      </c>
    </row>
    <row r="56" spans="1:15" x14ac:dyDescent="0.35">
      <c r="A56" t="s">
        <v>494</v>
      </c>
      <c r="B56">
        <v>3</v>
      </c>
      <c r="C56">
        <v>1</v>
      </c>
      <c r="D56" t="s">
        <v>14</v>
      </c>
      <c r="E56" t="s">
        <v>21</v>
      </c>
      <c r="F56" t="s">
        <v>119</v>
      </c>
      <c r="G56">
        <v>79.099999999999994</v>
      </c>
      <c r="H56" s="17">
        <f t="shared" si="0"/>
        <v>9.8281971479999992</v>
      </c>
      <c r="M56">
        <v>1</v>
      </c>
      <c r="N56" t="s">
        <v>428</v>
      </c>
      <c r="O56">
        <v>211</v>
      </c>
    </row>
    <row r="57" spans="1:15" x14ac:dyDescent="0.35">
      <c r="A57" t="s">
        <v>494</v>
      </c>
      <c r="B57">
        <v>3</v>
      </c>
      <c r="C57">
        <v>6</v>
      </c>
      <c r="D57" t="s">
        <v>14</v>
      </c>
      <c r="E57" t="s">
        <v>21</v>
      </c>
      <c r="F57" t="s">
        <v>119</v>
      </c>
      <c r="G57">
        <v>79.7</v>
      </c>
      <c r="H57" s="17">
        <f t="shared" si="0"/>
        <v>9.9778629720000005</v>
      </c>
      <c r="M57">
        <v>6</v>
      </c>
      <c r="N57" t="s">
        <v>429</v>
      </c>
      <c r="O57">
        <v>52</v>
      </c>
    </row>
    <row r="58" spans="1:15" x14ac:dyDescent="0.35">
      <c r="A58" t="s">
        <v>494</v>
      </c>
      <c r="B58">
        <v>3</v>
      </c>
      <c r="C58">
        <v>5</v>
      </c>
      <c r="D58" t="s">
        <v>14</v>
      </c>
      <c r="E58" t="s">
        <v>21</v>
      </c>
      <c r="F58" t="s">
        <v>119</v>
      </c>
      <c r="G58">
        <v>103.1</v>
      </c>
      <c r="H58" s="17">
        <f t="shared" si="0"/>
        <v>16.696991387999997</v>
      </c>
    </row>
    <row r="59" spans="1:15" x14ac:dyDescent="0.35">
      <c r="A59" t="s">
        <v>494</v>
      </c>
      <c r="B59">
        <v>3</v>
      </c>
      <c r="C59">
        <v>9</v>
      </c>
      <c r="D59" t="s">
        <v>14</v>
      </c>
      <c r="E59" t="s">
        <v>35</v>
      </c>
      <c r="F59" t="s">
        <v>119</v>
      </c>
      <c r="G59">
        <v>186.7</v>
      </c>
      <c r="H59" s="17">
        <f t="shared" si="0"/>
        <v>54.753202811999991</v>
      </c>
    </row>
    <row r="60" spans="1:15" x14ac:dyDescent="0.35">
      <c r="A60" t="s">
        <v>494</v>
      </c>
      <c r="B60">
        <v>4</v>
      </c>
      <c r="C60">
        <v>14</v>
      </c>
      <c r="D60" t="s">
        <v>14</v>
      </c>
      <c r="E60" t="s">
        <v>36</v>
      </c>
      <c r="F60" t="s">
        <v>120</v>
      </c>
      <c r="G60">
        <v>11.3</v>
      </c>
      <c r="H60" s="17">
        <f t="shared" si="0"/>
        <v>0.20057545200000002</v>
      </c>
      <c r="L60">
        <v>2</v>
      </c>
    </row>
    <row r="61" spans="1:15" x14ac:dyDescent="0.35">
      <c r="A61" t="s">
        <v>494</v>
      </c>
      <c r="B61">
        <v>4</v>
      </c>
      <c r="C61">
        <v>1</v>
      </c>
      <c r="D61" t="s">
        <v>14</v>
      </c>
      <c r="E61" t="s">
        <v>36</v>
      </c>
      <c r="F61" t="s">
        <v>120</v>
      </c>
      <c r="G61">
        <v>11.8</v>
      </c>
      <c r="H61" s="17">
        <f t="shared" si="0"/>
        <v>0.21871819200000001</v>
      </c>
      <c r="L61">
        <v>5</v>
      </c>
    </row>
    <row r="62" spans="1:15" x14ac:dyDescent="0.35">
      <c r="A62" t="s">
        <v>494</v>
      </c>
      <c r="B62">
        <v>4</v>
      </c>
      <c r="C62">
        <v>13</v>
      </c>
      <c r="D62" t="s">
        <v>14</v>
      </c>
      <c r="E62" t="s">
        <v>36</v>
      </c>
      <c r="F62" t="s">
        <v>120</v>
      </c>
      <c r="G62">
        <v>26.5</v>
      </c>
      <c r="H62" s="17">
        <f t="shared" si="0"/>
        <v>1.1030943</v>
      </c>
      <c r="L62">
        <v>1</v>
      </c>
    </row>
    <row r="63" spans="1:15" x14ac:dyDescent="0.35">
      <c r="A63" t="s">
        <v>494</v>
      </c>
      <c r="B63">
        <v>4</v>
      </c>
      <c r="C63">
        <v>9</v>
      </c>
      <c r="D63" t="s">
        <v>14</v>
      </c>
      <c r="E63" t="s">
        <v>36</v>
      </c>
      <c r="F63" t="s">
        <v>120</v>
      </c>
      <c r="G63">
        <v>32.5</v>
      </c>
      <c r="H63" s="17">
        <f t="shared" si="0"/>
        <v>1.6591575000000001</v>
      </c>
      <c r="L63">
        <v>2</v>
      </c>
    </row>
    <row r="64" spans="1:15" x14ac:dyDescent="0.35">
      <c r="A64" t="s">
        <v>494</v>
      </c>
      <c r="B64">
        <v>4</v>
      </c>
      <c r="C64">
        <v>11</v>
      </c>
      <c r="D64" t="s">
        <v>14</v>
      </c>
      <c r="E64" t="s">
        <v>36</v>
      </c>
      <c r="F64" t="s">
        <v>120</v>
      </c>
      <c r="G64">
        <v>42.9</v>
      </c>
      <c r="H64" s="17">
        <f t="shared" si="0"/>
        <v>2.8909160279999995</v>
      </c>
      <c r="L64">
        <v>5</v>
      </c>
    </row>
    <row r="65" spans="1:15" x14ac:dyDescent="0.35">
      <c r="A65" t="s">
        <v>494</v>
      </c>
      <c r="B65">
        <v>4</v>
      </c>
      <c r="C65">
        <v>2</v>
      </c>
      <c r="D65" t="s">
        <v>14</v>
      </c>
      <c r="E65" t="s">
        <v>34</v>
      </c>
      <c r="F65" t="s">
        <v>120</v>
      </c>
      <c r="G65">
        <v>50.5</v>
      </c>
      <c r="H65" s="17">
        <f t="shared" si="0"/>
        <v>4.0059326999999998</v>
      </c>
      <c r="L65">
        <v>1</v>
      </c>
    </row>
    <row r="66" spans="1:15" x14ac:dyDescent="0.35">
      <c r="A66" t="s">
        <v>494</v>
      </c>
      <c r="B66">
        <v>4</v>
      </c>
      <c r="C66">
        <v>7</v>
      </c>
      <c r="D66" t="s">
        <v>14</v>
      </c>
      <c r="E66" t="s">
        <v>36</v>
      </c>
      <c r="F66" t="s">
        <v>119</v>
      </c>
      <c r="G66">
        <v>13.6</v>
      </c>
      <c r="H66" s="17">
        <f t="shared" ref="H66:H129" si="1">(((G66/2)^2)*3.1416)/500</f>
        <v>0.29053516799999995</v>
      </c>
    </row>
    <row r="67" spans="1:15" x14ac:dyDescent="0.35">
      <c r="A67" t="s">
        <v>494</v>
      </c>
      <c r="B67">
        <v>4</v>
      </c>
      <c r="C67">
        <v>8</v>
      </c>
      <c r="D67" t="s">
        <v>14</v>
      </c>
      <c r="E67" t="s">
        <v>36</v>
      </c>
      <c r="F67" t="s">
        <v>119</v>
      </c>
      <c r="G67">
        <v>17.3</v>
      </c>
      <c r="H67" s="17">
        <f t="shared" si="1"/>
        <v>0.47012473200000005</v>
      </c>
    </row>
    <row r="68" spans="1:15" x14ac:dyDescent="0.35">
      <c r="A68" t="s">
        <v>494</v>
      </c>
      <c r="B68">
        <v>4</v>
      </c>
      <c r="C68">
        <v>12</v>
      </c>
      <c r="D68" t="s">
        <v>14</v>
      </c>
      <c r="E68" t="s">
        <v>21</v>
      </c>
      <c r="F68" t="s">
        <v>119</v>
      </c>
      <c r="G68">
        <v>39.700000000000003</v>
      </c>
      <c r="H68" s="17">
        <f t="shared" si="1"/>
        <v>2.4757221720000002</v>
      </c>
    </row>
    <row r="69" spans="1:15" x14ac:dyDescent="0.35">
      <c r="A69" t="s">
        <v>494</v>
      </c>
      <c r="B69">
        <v>4</v>
      </c>
      <c r="C69">
        <v>4</v>
      </c>
      <c r="D69" t="s">
        <v>14</v>
      </c>
      <c r="E69" t="s">
        <v>21</v>
      </c>
      <c r="F69" t="s">
        <v>119</v>
      </c>
      <c r="G69">
        <v>41.2</v>
      </c>
      <c r="H69" s="17">
        <f t="shared" si="1"/>
        <v>2.6663387520000006</v>
      </c>
    </row>
    <row r="70" spans="1:15" x14ac:dyDescent="0.35">
      <c r="A70" t="s">
        <v>494</v>
      </c>
      <c r="B70">
        <v>4</v>
      </c>
      <c r="C70">
        <v>5</v>
      </c>
      <c r="D70" t="s">
        <v>14</v>
      </c>
      <c r="E70" t="s">
        <v>21</v>
      </c>
      <c r="F70" t="s">
        <v>119</v>
      </c>
      <c r="G70">
        <v>51.6</v>
      </c>
      <c r="H70" s="17">
        <f t="shared" si="1"/>
        <v>4.1823492479999995</v>
      </c>
      <c r="M70">
        <v>5</v>
      </c>
      <c r="N70" t="s">
        <v>379</v>
      </c>
      <c r="O70">
        <v>58</v>
      </c>
    </row>
    <row r="71" spans="1:15" x14ac:dyDescent="0.35">
      <c r="A71" t="s">
        <v>494</v>
      </c>
      <c r="B71">
        <v>4</v>
      </c>
      <c r="C71">
        <v>6</v>
      </c>
      <c r="D71" t="s">
        <v>14</v>
      </c>
      <c r="E71" t="s">
        <v>21</v>
      </c>
      <c r="F71" t="s">
        <v>119</v>
      </c>
      <c r="G71">
        <v>56.6</v>
      </c>
      <c r="H71" s="17">
        <f t="shared" si="1"/>
        <v>5.0321520479999995</v>
      </c>
    </row>
    <row r="72" spans="1:15" x14ac:dyDescent="0.35">
      <c r="A72" t="s">
        <v>494</v>
      </c>
      <c r="B72">
        <v>4</v>
      </c>
      <c r="C72">
        <v>10</v>
      </c>
      <c r="D72" t="s">
        <v>14</v>
      </c>
      <c r="E72" t="s">
        <v>21</v>
      </c>
      <c r="F72" t="s">
        <v>119</v>
      </c>
      <c r="G72">
        <v>73.2</v>
      </c>
      <c r="H72" s="17">
        <f t="shared" si="1"/>
        <v>8.4167233920000015</v>
      </c>
    </row>
    <row r="73" spans="1:15" x14ac:dyDescent="0.35">
      <c r="A73" t="s">
        <v>494</v>
      </c>
      <c r="B73">
        <v>4</v>
      </c>
      <c r="C73">
        <v>15</v>
      </c>
      <c r="D73" t="s">
        <v>14</v>
      </c>
      <c r="E73" t="s">
        <v>44</v>
      </c>
      <c r="F73" t="s">
        <v>119</v>
      </c>
      <c r="G73">
        <v>76.2</v>
      </c>
      <c r="H73" s="17">
        <f t="shared" si="1"/>
        <v>9.1207559520000014</v>
      </c>
      <c r="M73">
        <v>15</v>
      </c>
      <c r="N73" t="s">
        <v>425</v>
      </c>
      <c r="O73">
        <v>190</v>
      </c>
    </row>
    <row r="74" spans="1:15" x14ac:dyDescent="0.35">
      <c r="A74" t="s">
        <v>494</v>
      </c>
      <c r="B74">
        <v>4</v>
      </c>
      <c r="C74">
        <v>3</v>
      </c>
      <c r="D74" t="s">
        <v>14</v>
      </c>
      <c r="E74" t="s">
        <v>43</v>
      </c>
      <c r="F74" t="s">
        <v>119</v>
      </c>
      <c r="G74">
        <v>79.900000000000006</v>
      </c>
      <c r="H74" s="17">
        <f t="shared" si="1"/>
        <v>10.028002908000003</v>
      </c>
      <c r="M74">
        <v>3</v>
      </c>
      <c r="N74" t="s">
        <v>424</v>
      </c>
      <c r="O74">
        <v>2</v>
      </c>
    </row>
    <row r="75" spans="1:15" x14ac:dyDescent="0.35">
      <c r="A75" t="s">
        <v>494</v>
      </c>
      <c r="B75">
        <v>5</v>
      </c>
      <c r="C75">
        <v>13</v>
      </c>
      <c r="D75" t="s">
        <v>14</v>
      </c>
      <c r="E75" t="s">
        <v>36</v>
      </c>
      <c r="F75" t="s">
        <v>120</v>
      </c>
      <c r="G75">
        <v>20.5</v>
      </c>
      <c r="H75" s="17">
        <f t="shared" si="1"/>
        <v>0.66012870000000001</v>
      </c>
      <c r="L75">
        <v>4</v>
      </c>
    </row>
    <row r="76" spans="1:15" x14ac:dyDescent="0.35">
      <c r="A76" t="s">
        <v>494</v>
      </c>
      <c r="B76">
        <v>5</v>
      </c>
      <c r="C76">
        <v>3</v>
      </c>
      <c r="D76" t="s">
        <v>14</v>
      </c>
      <c r="E76" t="s">
        <v>21</v>
      </c>
      <c r="F76" t="s">
        <v>120</v>
      </c>
      <c r="G76">
        <v>24.5</v>
      </c>
      <c r="H76" s="17">
        <f t="shared" si="1"/>
        <v>0.94287270000000001</v>
      </c>
      <c r="L76">
        <v>4</v>
      </c>
    </row>
    <row r="77" spans="1:15" x14ac:dyDescent="0.35">
      <c r="A77" t="s">
        <v>494</v>
      </c>
      <c r="B77">
        <v>5</v>
      </c>
      <c r="C77">
        <v>2</v>
      </c>
      <c r="D77" t="s">
        <v>14</v>
      </c>
      <c r="E77" t="s">
        <v>21</v>
      </c>
      <c r="F77" t="s">
        <v>120</v>
      </c>
      <c r="G77">
        <v>24.6</v>
      </c>
      <c r="H77" s="17">
        <f t="shared" si="1"/>
        <v>0.95058532800000006</v>
      </c>
      <c r="L77">
        <v>3</v>
      </c>
    </row>
    <row r="78" spans="1:15" x14ac:dyDescent="0.35">
      <c r="A78" t="s">
        <v>494</v>
      </c>
      <c r="B78">
        <v>5</v>
      </c>
      <c r="C78">
        <v>15</v>
      </c>
      <c r="D78" t="s">
        <v>14</v>
      </c>
      <c r="E78" t="s">
        <v>36</v>
      </c>
      <c r="F78" t="s">
        <v>120</v>
      </c>
      <c r="G78">
        <v>28.8</v>
      </c>
      <c r="H78" s="17">
        <f t="shared" si="1"/>
        <v>1.302884352</v>
      </c>
      <c r="L78">
        <v>4</v>
      </c>
    </row>
    <row r="79" spans="1:15" x14ac:dyDescent="0.35">
      <c r="A79" t="s">
        <v>494</v>
      </c>
      <c r="B79">
        <v>5</v>
      </c>
      <c r="C79">
        <v>5</v>
      </c>
      <c r="D79" t="s">
        <v>14</v>
      </c>
      <c r="E79" t="s">
        <v>36</v>
      </c>
      <c r="F79" t="s">
        <v>120</v>
      </c>
      <c r="G79">
        <v>32.6</v>
      </c>
      <c r="H79" s="17">
        <f t="shared" si="1"/>
        <v>1.6693834079999998</v>
      </c>
      <c r="L79">
        <v>4</v>
      </c>
    </row>
    <row r="80" spans="1:15" x14ac:dyDescent="0.35">
      <c r="A80" t="s">
        <v>494</v>
      </c>
      <c r="B80">
        <v>5</v>
      </c>
      <c r="C80">
        <v>9</v>
      </c>
      <c r="D80" t="s">
        <v>14</v>
      </c>
      <c r="E80" t="s">
        <v>21</v>
      </c>
      <c r="F80" t="s">
        <v>120</v>
      </c>
      <c r="G80">
        <v>32.799999999999997</v>
      </c>
      <c r="H80" s="17">
        <f t="shared" si="1"/>
        <v>1.6899294719999998</v>
      </c>
      <c r="L80">
        <v>3</v>
      </c>
    </row>
    <row r="81" spans="1:15" x14ac:dyDescent="0.35">
      <c r="A81" t="s">
        <v>494</v>
      </c>
      <c r="B81">
        <v>5</v>
      </c>
      <c r="C81">
        <v>8</v>
      </c>
      <c r="D81" t="s">
        <v>14</v>
      </c>
      <c r="E81" t="s">
        <v>36</v>
      </c>
      <c r="F81" t="s">
        <v>120</v>
      </c>
      <c r="G81">
        <v>33.200000000000003</v>
      </c>
      <c r="H81" s="17">
        <f t="shared" si="1"/>
        <v>1.7313985920000001</v>
      </c>
      <c r="L81">
        <v>5</v>
      </c>
    </row>
    <row r="82" spans="1:15" x14ac:dyDescent="0.35">
      <c r="A82" t="s">
        <v>494</v>
      </c>
      <c r="B82">
        <v>5</v>
      </c>
      <c r="C82">
        <v>4</v>
      </c>
      <c r="D82" t="s">
        <v>14</v>
      </c>
      <c r="E82" t="s">
        <v>35</v>
      </c>
      <c r="F82" t="s">
        <v>120</v>
      </c>
      <c r="G82">
        <v>45.2</v>
      </c>
      <c r="H82" s="17">
        <f t="shared" si="1"/>
        <v>3.2092072320000002</v>
      </c>
      <c r="L82">
        <v>3</v>
      </c>
    </row>
    <row r="83" spans="1:15" x14ac:dyDescent="0.35">
      <c r="A83" t="s">
        <v>494</v>
      </c>
      <c r="B83">
        <v>5</v>
      </c>
      <c r="C83">
        <v>7</v>
      </c>
      <c r="D83" t="s">
        <v>14</v>
      </c>
      <c r="E83" t="s">
        <v>21</v>
      </c>
      <c r="F83" t="s">
        <v>120</v>
      </c>
      <c r="G83">
        <v>52.1</v>
      </c>
      <c r="H83" s="17">
        <f t="shared" si="1"/>
        <v>4.2637952280000011</v>
      </c>
      <c r="L83">
        <v>3</v>
      </c>
    </row>
    <row r="84" spans="1:15" x14ac:dyDescent="0.35">
      <c r="A84" t="s">
        <v>494</v>
      </c>
      <c r="B84">
        <v>5</v>
      </c>
      <c r="C84">
        <v>11</v>
      </c>
      <c r="D84" t="s">
        <v>14</v>
      </c>
      <c r="E84" t="s">
        <v>36</v>
      </c>
      <c r="F84" t="s">
        <v>120</v>
      </c>
      <c r="G84">
        <v>65.2</v>
      </c>
      <c r="H84" s="17">
        <f t="shared" si="1"/>
        <v>6.6775336319999994</v>
      </c>
      <c r="L84">
        <v>4</v>
      </c>
      <c r="M84">
        <v>11</v>
      </c>
      <c r="N84" t="s">
        <v>369</v>
      </c>
      <c r="O84">
        <v>342</v>
      </c>
    </row>
    <row r="85" spans="1:15" x14ac:dyDescent="0.35">
      <c r="A85" t="s">
        <v>494</v>
      </c>
      <c r="B85">
        <v>5</v>
      </c>
      <c r="C85">
        <v>10</v>
      </c>
      <c r="D85" t="s">
        <v>14</v>
      </c>
      <c r="E85" t="s">
        <v>21</v>
      </c>
      <c r="F85" t="s">
        <v>120</v>
      </c>
      <c r="G85">
        <v>66.8</v>
      </c>
      <c r="H85" s="17">
        <f t="shared" si="1"/>
        <v>7.0092865919999996</v>
      </c>
      <c r="L85">
        <v>3</v>
      </c>
    </row>
    <row r="86" spans="1:15" x14ac:dyDescent="0.35">
      <c r="A86" t="s">
        <v>494</v>
      </c>
      <c r="B86">
        <v>5</v>
      </c>
      <c r="C86">
        <v>12</v>
      </c>
      <c r="D86" t="s">
        <v>14</v>
      </c>
      <c r="E86" t="s">
        <v>36</v>
      </c>
      <c r="F86" t="s">
        <v>120</v>
      </c>
      <c r="G86">
        <v>68.7</v>
      </c>
      <c r="H86" s="17">
        <f t="shared" si="1"/>
        <v>7.4136890520000005</v>
      </c>
      <c r="L86">
        <v>3</v>
      </c>
      <c r="M86">
        <v>12</v>
      </c>
      <c r="N86" t="s">
        <v>429</v>
      </c>
      <c r="O86">
        <v>41</v>
      </c>
    </row>
    <row r="87" spans="1:15" x14ac:dyDescent="0.35">
      <c r="A87" t="s">
        <v>494</v>
      </c>
      <c r="B87">
        <v>5</v>
      </c>
      <c r="C87">
        <v>16</v>
      </c>
      <c r="D87" t="s">
        <v>14</v>
      </c>
      <c r="E87" t="s">
        <v>21</v>
      </c>
      <c r="F87" t="s">
        <v>120</v>
      </c>
      <c r="G87">
        <v>82.1</v>
      </c>
      <c r="H87" s="17">
        <f t="shared" si="1"/>
        <v>10.587836027999998</v>
      </c>
      <c r="L87">
        <v>2</v>
      </c>
    </row>
    <row r="88" spans="1:15" x14ac:dyDescent="0.35">
      <c r="A88" t="s">
        <v>494</v>
      </c>
      <c r="B88">
        <v>5</v>
      </c>
      <c r="C88">
        <v>6</v>
      </c>
      <c r="D88" t="s">
        <v>14</v>
      </c>
      <c r="E88" t="s">
        <v>36</v>
      </c>
      <c r="F88" t="s">
        <v>120</v>
      </c>
      <c r="G88">
        <v>83.9</v>
      </c>
      <c r="H88" s="17">
        <f t="shared" si="1"/>
        <v>11.057191068000002</v>
      </c>
      <c r="L88">
        <v>3</v>
      </c>
    </row>
    <row r="89" spans="1:15" x14ac:dyDescent="0.35">
      <c r="A89" t="s">
        <v>494</v>
      </c>
      <c r="B89">
        <v>5</v>
      </c>
      <c r="C89">
        <v>1</v>
      </c>
      <c r="D89" t="s">
        <v>14</v>
      </c>
      <c r="E89" t="s">
        <v>35</v>
      </c>
      <c r="F89" t="s">
        <v>120</v>
      </c>
      <c r="G89">
        <v>99.9</v>
      </c>
      <c r="H89" s="17">
        <f t="shared" si="1"/>
        <v>15.676599708000003</v>
      </c>
      <c r="L89">
        <v>3</v>
      </c>
      <c r="M89">
        <v>1</v>
      </c>
      <c r="N89" t="s">
        <v>435</v>
      </c>
      <c r="O89">
        <v>182</v>
      </c>
    </row>
    <row r="90" spans="1:15" x14ac:dyDescent="0.35">
      <c r="A90" t="s">
        <v>494</v>
      </c>
      <c r="B90">
        <v>5</v>
      </c>
      <c r="C90">
        <v>14</v>
      </c>
      <c r="D90" t="s">
        <v>14</v>
      </c>
      <c r="E90" t="s">
        <v>35</v>
      </c>
      <c r="F90" t="s">
        <v>120</v>
      </c>
      <c r="G90">
        <v>105.5</v>
      </c>
      <c r="H90" s="17">
        <f t="shared" si="1"/>
        <v>17.4833967</v>
      </c>
      <c r="L90">
        <v>2</v>
      </c>
    </row>
    <row r="91" spans="1:15" x14ac:dyDescent="0.35">
      <c r="A91" t="s">
        <v>494</v>
      </c>
      <c r="B91">
        <v>6</v>
      </c>
      <c r="C91">
        <v>19</v>
      </c>
      <c r="D91" t="s">
        <v>14</v>
      </c>
      <c r="E91" t="s">
        <v>36</v>
      </c>
      <c r="F91" t="s">
        <v>120</v>
      </c>
      <c r="G91">
        <v>8.9</v>
      </c>
      <c r="H91" s="17">
        <f t="shared" si="1"/>
        <v>0.12442306800000001</v>
      </c>
      <c r="L91">
        <v>3</v>
      </c>
    </row>
    <row r="92" spans="1:15" x14ac:dyDescent="0.35">
      <c r="A92" t="s">
        <v>494</v>
      </c>
      <c r="B92">
        <v>6</v>
      </c>
      <c r="C92">
        <v>9</v>
      </c>
      <c r="D92" t="s">
        <v>14</v>
      </c>
      <c r="E92" t="s">
        <v>44</v>
      </c>
      <c r="F92" t="s">
        <v>120</v>
      </c>
      <c r="G92">
        <v>10.199999999999999</v>
      </c>
      <c r="H92" s="17">
        <f t="shared" si="1"/>
        <v>0.163426032</v>
      </c>
      <c r="L92">
        <v>3</v>
      </c>
    </row>
    <row r="93" spans="1:15" x14ac:dyDescent="0.35">
      <c r="A93" t="s">
        <v>494</v>
      </c>
      <c r="B93">
        <v>6</v>
      </c>
      <c r="C93">
        <v>14</v>
      </c>
      <c r="D93" t="s">
        <v>14</v>
      </c>
      <c r="E93" t="s">
        <v>44</v>
      </c>
      <c r="F93" t="s">
        <v>120</v>
      </c>
      <c r="G93">
        <v>10.6</v>
      </c>
      <c r="H93" s="17">
        <f t="shared" si="1"/>
        <v>0.17649508800000002</v>
      </c>
      <c r="L93">
        <v>3</v>
      </c>
    </row>
    <row r="94" spans="1:15" x14ac:dyDescent="0.35">
      <c r="A94" t="s">
        <v>494</v>
      </c>
      <c r="B94">
        <v>6</v>
      </c>
      <c r="C94">
        <v>22</v>
      </c>
      <c r="D94" t="s">
        <v>14</v>
      </c>
      <c r="E94" t="s">
        <v>36</v>
      </c>
      <c r="F94" t="s">
        <v>120</v>
      </c>
      <c r="G94">
        <v>10.9</v>
      </c>
      <c r="H94" s="17">
        <f t="shared" si="1"/>
        <v>0.18662674799999998</v>
      </c>
      <c r="L94">
        <v>4</v>
      </c>
    </row>
    <row r="95" spans="1:15" x14ac:dyDescent="0.35">
      <c r="A95" t="s">
        <v>494</v>
      </c>
      <c r="B95">
        <v>6</v>
      </c>
      <c r="C95">
        <v>18</v>
      </c>
      <c r="D95" t="s">
        <v>14</v>
      </c>
      <c r="E95" t="s">
        <v>21</v>
      </c>
      <c r="F95" t="s">
        <v>120</v>
      </c>
      <c r="G95">
        <v>11.8</v>
      </c>
      <c r="H95" s="17">
        <f t="shared" si="1"/>
        <v>0.21871819200000001</v>
      </c>
      <c r="L95">
        <v>2</v>
      </c>
    </row>
    <row r="96" spans="1:15" x14ac:dyDescent="0.35">
      <c r="A96" t="s">
        <v>494</v>
      </c>
      <c r="B96">
        <v>6</v>
      </c>
      <c r="C96">
        <v>27</v>
      </c>
      <c r="D96" t="s">
        <v>14</v>
      </c>
      <c r="E96" t="s">
        <v>36</v>
      </c>
      <c r="F96" t="s">
        <v>120</v>
      </c>
      <c r="G96">
        <v>12.2</v>
      </c>
      <c r="H96" s="17">
        <f t="shared" si="1"/>
        <v>0.23379787199999996</v>
      </c>
      <c r="L96">
        <v>3</v>
      </c>
    </row>
    <row r="97" spans="1:15" x14ac:dyDescent="0.35">
      <c r="A97" t="s">
        <v>494</v>
      </c>
      <c r="B97">
        <v>6</v>
      </c>
      <c r="C97">
        <v>7</v>
      </c>
      <c r="D97" t="s">
        <v>14</v>
      </c>
      <c r="E97" t="s">
        <v>34</v>
      </c>
      <c r="F97" t="s">
        <v>120</v>
      </c>
      <c r="G97">
        <v>15</v>
      </c>
      <c r="H97" s="17">
        <f t="shared" si="1"/>
        <v>0.35343000000000002</v>
      </c>
      <c r="L97">
        <v>3</v>
      </c>
    </row>
    <row r="98" spans="1:15" x14ac:dyDescent="0.35">
      <c r="A98" t="s">
        <v>494</v>
      </c>
      <c r="B98">
        <v>6</v>
      </c>
      <c r="C98">
        <v>1</v>
      </c>
      <c r="D98" t="s">
        <v>14</v>
      </c>
      <c r="E98" t="s">
        <v>36</v>
      </c>
      <c r="F98" t="s">
        <v>120</v>
      </c>
      <c r="G98">
        <v>16.100000000000001</v>
      </c>
      <c r="H98" s="17">
        <f t="shared" si="1"/>
        <v>0.40716706800000002</v>
      </c>
      <c r="L98">
        <v>3</v>
      </c>
    </row>
    <row r="99" spans="1:15" x14ac:dyDescent="0.35">
      <c r="A99" t="s">
        <v>494</v>
      </c>
      <c r="B99">
        <v>6</v>
      </c>
      <c r="C99">
        <v>16</v>
      </c>
      <c r="D99" t="s">
        <v>14</v>
      </c>
      <c r="E99" t="s">
        <v>36</v>
      </c>
      <c r="F99" t="s">
        <v>120</v>
      </c>
      <c r="G99">
        <v>19</v>
      </c>
      <c r="H99" s="17">
        <f t="shared" si="1"/>
        <v>0.56705879999999997</v>
      </c>
      <c r="L99">
        <v>3</v>
      </c>
    </row>
    <row r="100" spans="1:15" x14ac:dyDescent="0.35">
      <c r="A100" t="s">
        <v>494</v>
      </c>
      <c r="B100">
        <v>6</v>
      </c>
      <c r="C100">
        <v>3</v>
      </c>
      <c r="D100" t="s">
        <v>14</v>
      </c>
      <c r="E100" t="s">
        <v>36</v>
      </c>
      <c r="F100" t="s">
        <v>120</v>
      </c>
      <c r="G100">
        <v>21.7</v>
      </c>
      <c r="H100" s="17">
        <f t="shared" si="1"/>
        <v>0.73967401199999994</v>
      </c>
      <c r="L100">
        <v>5</v>
      </c>
    </row>
    <row r="101" spans="1:15" x14ac:dyDescent="0.35">
      <c r="A101" t="s">
        <v>494</v>
      </c>
      <c r="B101">
        <v>6</v>
      </c>
      <c r="C101">
        <v>20</v>
      </c>
      <c r="D101" t="s">
        <v>14</v>
      </c>
      <c r="E101" t="s">
        <v>36</v>
      </c>
      <c r="F101" t="s">
        <v>120</v>
      </c>
      <c r="G101">
        <v>22.1</v>
      </c>
      <c r="H101" s="17">
        <f t="shared" si="1"/>
        <v>0.76719442800000015</v>
      </c>
      <c r="L101">
        <v>4</v>
      </c>
    </row>
    <row r="102" spans="1:15" x14ac:dyDescent="0.35">
      <c r="A102" t="s">
        <v>494</v>
      </c>
      <c r="B102">
        <v>6</v>
      </c>
      <c r="C102">
        <v>10</v>
      </c>
      <c r="D102" t="s">
        <v>14</v>
      </c>
      <c r="E102" t="s">
        <v>36</v>
      </c>
      <c r="F102" t="s">
        <v>120</v>
      </c>
      <c r="G102">
        <v>22.5</v>
      </c>
      <c r="H102" s="17">
        <f t="shared" si="1"/>
        <v>0.79521750000000002</v>
      </c>
      <c r="L102">
        <v>5</v>
      </c>
    </row>
    <row r="103" spans="1:15" x14ac:dyDescent="0.35">
      <c r="A103" t="s">
        <v>494</v>
      </c>
      <c r="B103">
        <v>6</v>
      </c>
      <c r="C103">
        <v>26</v>
      </c>
      <c r="D103" t="s">
        <v>14</v>
      </c>
      <c r="E103" t="s">
        <v>36</v>
      </c>
      <c r="F103" t="s">
        <v>120</v>
      </c>
      <c r="G103">
        <v>23</v>
      </c>
      <c r="H103" s="17">
        <f t="shared" si="1"/>
        <v>0.83095320000000006</v>
      </c>
      <c r="L103">
        <v>3</v>
      </c>
    </row>
    <row r="104" spans="1:15" x14ac:dyDescent="0.35">
      <c r="A104" t="s">
        <v>494</v>
      </c>
      <c r="B104">
        <v>6</v>
      </c>
      <c r="C104">
        <v>23</v>
      </c>
      <c r="D104" t="s">
        <v>14</v>
      </c>
      <c r="E104" t="s">
        <v>44</v>
      </c>
      <c r="F104" t="s">
        <v>120</v>
      </c>
      <c r="G104">
        <v>24.1</v>
      </c>
      <c r="H104" s="17">
        <f t="shared" si="1"/>
        <v>0.91233634800000007</v>
      </c>
      <c r="L104">
        <v>4</v>
      </c>
    </row>
    <row r="105" spans="1:15" x14ac:dyDescent="0.35">
      <c r="A105" t="s">
        <v>494</v>
      </c>
      <c r="B105">
        <v>6</v>
      </c>
      <c r="C105">
        <v>13</v>
      </c>
      <c r="D105" t="s">
        <v>14</v>
      </c>
      <c r="E105" t="s">
        <v>36</v>
      </c>
      <c r="F105" t="s">
        <v>120</v>
      </c>
      <c r="G105">
        <v>24.1</v>
      </c>
      <c r="H105" s="17">
        <f t="shared" si="1"/>
        <v>0.91233634800000007</v>
      </c>
      <c r="L105">
        <v>3</v>
      </c>
    </row>
    <row r="106" spans="1:15" x14ac:dyDescent="0.35">
      <c r="A106" t="s">
        <v>494</v>
      </c>
      <c r="B106">
        <v>6</v>
      </c>
      <c r="C106">
        <v>17</v>
      </c>
      <c r="D106" t="s">
        <v>14</v>
      </c>
      <c r="E106" t="s">
        <v>36</v>
      </c>
      <c r="F106" t="s">
        <v>120</v>
      </c>
      <c r="G106">
        <v>28</v>
      </c>
      <c r="H106" s="17">
        <f t="shared" si="1"/>
        <v>1.2315072</v>
      </c>
      <c r="L106">
        <v>5</v>
      </c>
    </row>
    <row r="107" spans="1:15" x14ac:dyDescent="0.35">
      <c r="A107" t="s">
        <v>494</v>
      </c>
      <c r="B107">
        <v>6</v>
      </c>
      <c r="C107">
        <v>25</v>
      </c>
      <c r="D107" t="s">
        <v>14</v>
      </c>
      <c r="E107" t="s">
        <v>36</v>
      </c>
      <c r="F107" t="s">
        <v>120</v>
      </c>
      <c r="G107">
        <v>29</v>
      </c>
      <c r="H107" s="17">
        <f t="shared" si="1"/>
        <v>1.3210427999999999</v>
      </c>
      <c r="L107">
        <v>4</v>
      </c>
    </row>
    <row r="108" spans="1:15" x14ac:dyDescent="0.35">
      <c r="A108" t="s">
        <v>494</v>
      </c>
      <c r="B108">
        <v>6</v>
      </c>
      <c r="C108">
        <v>12</v>
      </c>
      <c r="D108" t="s">
        <v>14</v>
      </c>
      <c r="E108" t="s">
        <v>36</v>
      </c>
      <c r="F108" t="s">
        <v>120</v>
      </c>
      <c r="G108">
        <v>29.5</v>
      </c>
      <c r="H108" s="17">
        <f t="shared" si="1"/>
        <v>1.3669886999999998</v>
      </c>
      <c r="L108">
        <v>3</v>
      </c>
    </row>
    <row r="109" spans="1:15" x14ac:dyDescent="0.35">
      <c r="A109" t="s">
        <v>494</v>
      </c>
      <c r="B109">
        <v>6</v>
      </c>
      <c r="C109">
        <v>24</v>
      </c>
      <c r="D109" t="s">
        <v>14</v>
      </c>
      <c r="E109" t="s">
        <v>44</v>
      </c>
      <c r="F109" t="s">
        <v>120</v>
      </c>
      <c r="G109">
        <v>31.9</v>
      </c>
      <c r="H109" s="17">
        <f t="shared" si="1"/>
        <v>1.5984617879999998</v>
      </c>
      <c r="L109">
        <v>5</v>
      </c>
    </row>
    <row r="110" spans="1:15" x14ac:dyDescent="0.35">
      <c r="A110" t="s">
        <v>494</v>
      </c>
      <c r="B110">
        <v>6</v>
      </c>
      <c r="C110">
        <v>2</v>
      </c>
      <c r="D110" t="s">
        <v>14</v>
      </c>
      <c r="E110" t="s">
        <v>36</v>
      </c>
      <c r="F110" t="s">
        <v>120</v>
      </c>
      <c r="G110">
        <v>32.4</v>
      </c>
      <c r="H110" s="17">
        <f t="shared" si="1"/>
        <v>1.648963008</v>
      </c>
      <c r="L110">
        <v>3</v>
      </c>
    </row>
    <row r="111" spans="1:15" x14ac:dyDescent="0.35">
      <c r="A111" t="s">
        <v>494</v>
      </c>
      <c r="B111">
        <v>6</v>
      </c>
      <c r="C111">
        <v>11</v>
      </c>
      <c r="D111" t="s">
        <v>14</v>
      </c>
      <c r="E111" t="s">
        <v>36</v>
      </c>
      <c r="F111" t="s">
        <v>120</v>
      </c>
      <c r="G111">
        <v>36.1</v>
      </c>
      <c r="H111" s="17">
        <f t="shared" si="1"/>
        <v>2.047082268</v>
      </c>
      <c r="L111">
        <v>3</v>
      </c>
      <c r="M111">
        <v>11</v>
      </c>
      <c r="N111" t="s">
        <v>439</v>
      </c>
      <c r="O111">
        <v>271</v>
      </c>
    </row>
    <row r="112" spans="1:15" x14ac:dyDescent="0.35">
      <c r="A112" t="s">
        <v>494</v>
      </c>
      <c r="B112">
        <v>6</v>
      </c>
      <c r="C112">
        <v>28</v>
      </c>
      <c r="D112" t="s">
        <v>14</v>
      </c>
      <c r="E112" t="s">
        <v>36</v>
      </c>
      <c r="F112" t="s">
        <v>120</v>
      </c>
      <c r="G112">
        <v>37.5</v>
      </c>
      <c r="H112" s="17">
        <f t="shared" si="1"/>
        <v>2.2089375000000002</v>
      </c>
      <c r="L112">
        <v>5</v>
      </c>
    </row>
    <row r="113" spans="1:15" x14ac:dyDescent="0.35">
      <c r="A113" t="s">
        <v>494</v>
      </c>
      <c r="B113">
        <v>6</v>
      </c>
      <c r="C113">
        <v>8</v>
      </c>
      <c r="D113" t="s">
        <v>14</v>
      </c>
      <c r="E113" t="s">
        <v>36</v>
      </c>
      <c r="F113" t="s">
        <v>120</v>
      </c>
      <c r="G113">
        <v>38.5</v>
      </c>
      <c r="H113" s="17">
        <f t="shared" si="1"/>
        <v>2.3283182999999998</v>
      </c>
      <c r="L113">
        <v>4</v>
      </c>
    </row>
    <row r="114" spans="1:15" x14ac:dyDescent="0.35">
      <c r="A114" t="s">
        <v>494</v>
      </c>
      <c r="B114">
        <v>6</v>
      </c>
      <c r="C114">
        <v>5</v>
      </c>
      <c r="D114" t="s">
        <v>14</v>
      </c>
      <c r="E114" t="s">
        <v>36</v>
      </c>
      <c r="F114" t="s">
        <v>120</v>
      </c>
      <c r="G114">
        <v>39.799999999999997</v>
      </c>
      <c r="H114" s="17">
        <f t="shared" si="1"/>
        <v>2.4882100319999996</v>
      </c>
      <c r="L114">
        <v>3</v>
      </c>
    </row>
    <row r="115" spans="1:15" x14ac:dyDescent="0.35">
      <c r="A115" t="s">
        <v>494</v>
      </c>
      <c r="B115">
        <v>6</v>
      </c>
      <c r="C115">
        <v>15</v>
      </c>
      <c r="D115" t="s">
        <v>14</v>
      </c>
      <c r="E115" t="s">
        <v>36</v>
      </c>
      <c r="F115" t="s">
        <v>120</v>
      </c>
      <c r="G115">
        <v>48.5</v>
      </c>
      <c r="H115" s="17">
        <f t="shared" si="1"/>
        <v>3.6949142999999998</v>
      </c>
      <c r="L115">
        <v>3</v>
      </c>
    </row>
    <row r="116" spans="1:15" x14ac:dyDescent="0.35">
      <c r="A116" t="s">
        <v>494</v>
      </c>
      <c r="B116">
        <v>6</v>
      </c>
      <c r="C116">
        <v>4</v>
      </c>
      <c r="D116" t="s">
        <v>14</v>
      </c>
      <c r="E116" t="s">
        <v>36</v>
      </c>
      <c r="F116" t="s">
        <v>120</v>
      </c>
      <c r="G116">
        <v>50.5</v>
      </c>
      <c r="H116" s="17">
        <f t="shared" si="1"/>
        <v>4.0059326999999998</v>
      </c>
      <c r="L116">
        <v>4</v>
      </c>
      <c r="M116">
        <v>4</v>
      </c>
      <c r="N116" t="s">
        <v>376</v>
      </c>
      <c r="O116">
        <v>223</v>
      </c>
    </row>
    <row r="117" spans="1:15" x14ac:dyDescent="0.35">
      <c r="A117" t="s">
        <v>494</v>
      </c>
      <c r="B117">
        <v>6</v>
      </c>
      <c r="C117">
        <v>6</v>
      </c>
      <c r="D117" t="s">
        <v>14</v>
      </c>
      <c r="E117" t="s">
        <v>36</v>
      </c>
      <c r="F117" t="s">
        <v>120</v>
      </c>
      <c r="G117">
        <v>50.8</v>
      </c>
      <c r="H117" s="17">
        <f t="shared" si="1"/>
        <v>4.0536693119999994</v>
      </c>
      <c r="L117">
        <v>4</v>
      </c>
    </row>
    <row r="118" spans="1:15" x14ac:dyDescent="0.35">
      <c r="A118" t="s">
        <v>494</v>
      </c>
      <c r="B118">
        <v>6</v>
      </c>
      <c r="C118">
        <v>21</v>
      </c>
      <c r="D118" t="s">
        <v>14</v>
      </c>
      <c r="E118" t="s">
        <v>21</v>
      </c>
      <c r="F118" t="s">
        <v>120</v>
      </c>
      <c r="G118">
        <v>64</v>
      </c>
      <c r="H118" s="17">
        <f t="shared" si="1"/>
        <v>6.4339968000000001</v>
      </c>
      <c r="L118">
        <v>3</v>
      </c>
      <c r="M118">
        <v>21</v>
      </c>
      <c r="N118" t="s">
        <v>440</v>
      </c>
      <c r="O118">
        <v>50</v>
      </c>
    </row>
    <row r="119" spans="1:15" x14ac:dyDescent="0.35">
      <c r="A119" t="s">
        <v>494</v>
      </c>
      <c r="B119">
        <v>8</v>
      </c>
      <c r="C119">
        <v>8</v>
      </c>
      <c r="D119" t="s">
        <v>14</v>
      </c>
      <c r="E119" t="s">
        <v>21</v>
      </c>
      <c r="F119" t="s">
        <v>120</v>
      </c>
      <c r="G119">
        <v>20.7</v>
      </c>
      <c r="H119" s="17">
        <f t="shared" si="1"/>
        <v>0.67307209199999984</v>
      </c>
      <c r="L119">
        <v>3</v>
      </c>
    </row>
    <row r="120" spans="1:15" x14ac:dyDescent="0.35">
      <c r="A120" t="s">
        <v>494</v>
      </c>
      <c r="B120">
        <v>8</v>
      </c>
      <c r="C120">
        <v>4</v>
      </c>
      <c r="D120" t="s">
        <v>14</v>
      </c>
      <c r="E120" t="s">
        <v>36</v>
      </c>
      <c r="F120" t="s">
        <v>120</v>
      </c>
      <c r="G120">
        <v>20.8</v>
      </c>
      <c r="H120" s="17">
        <f t="shared" si="1"/>
        <v>0.67959091199999999</v>
      </c>
      <c r="L120">
        <v>5</v>
      </c>
    </row>
    <row r="121" spans="1:15" x14ac:dyDescent="0.35">
      <c r="A121" t="s">
        <v>494</v>
      </c>
      <c r="B121">
        <v>8</v>
      </c>
      <c r="C121">
        <v>3</v>
      </c>
      <c r="D121" t="s">
        <v>14</v>
      </c>
      <c r="E121" t="s">
        <v>36</v>
      </c>
      <c r="F121" t="s">
        <v>120</v>
      </c>
      <c r="G121">
        <v>31.1</v>
      </c>
      <c r="H121" s="17">
        <f t="shared" si="1"/>
        <v>1.5192934680000001</v>
      </c>
      <c r="L121">
        <v>2</v>
      </c>
    </row>
    <row r="122" spans="1:15" x14ac:dyDescent="0.35">
      <c r="A122" t="s">
        <v>494</v>
      </c>
      <c r="B122">
        <v>8</v>
      </c>
      <c r="C122">
        <v>9</v>
      </c>
      <c r="D122" t="s">
        <v>14</v>
      </c>
      <c r="E122" t="s">
        <v>21</v>
      </c>
      <c r="F122" t="s">
        <v>120</v>
      </c>
      <c r="G122">
        <v>50.3</v>
      </c>
      <c r="H122" s="17">
        <f t="shared" si="1"/>
        <v>3.9742653719999992</v>
      </c>
      <c r="L122">
        <v>4</v>
      </c>
    </row>
    <row r="123" spans="1:15" x14ac:dyDescent="0.35">
      <c r="A123" t="s">
        <v>494</v>
      </c>
      <c r="B123">
        <v>8</v>
      </c>
      <c r="C123">
        <v>11</v>
      </c>
      <c r="D123" t="s">
        <v>14</v>
      </c>
      <c r="E123" t="s">
        <v>36</v>
      </c>
      <c r="F123" t="s">
        <v>120</v>
      </c>
      <c r="G123">
        <v>52.5</v>
      </c>
      <c r="H123" s="17">
        <f t="shared" si="1"/>
        <v>4.3295174999999997</v>
      </c>
      <c r="L123">
        <v>5</v>
      </c>
    </row>
    <row r="124" spans="1:15" x14ac:dyDescent="0.35">
      <c r="A124" t="s">
        <v>494</v>
      </c>
      <c r="B124">
        <v>8</v>
      </c>
      <c r="C124">
        <v>5</v>
      </c>
      <c r="D124" t="s">
        <v>14</v>
      </c>
      <c r="E124" t="s">
        <v>36</v>
      </c>
      <c r="F124" t="s">
        <v>120</v>
      </c>
      <c r="G124">
        <v>57.8</v>
      </c>
      <c r="H124" s="17">
        <f t="shared" si="1"/>
        <v>5.2477914719999994</v>
      </c>
      <c r="L124">
        <v>3</v>
      </c>
    </row>
    <row r="125" spans="1:15" x14ac:dyDescent="0.35">
      <c r="A125" t="s">
        <v>494</v>
      </c>
      <c r="B125">
        <v>8</v>
      </c>
      <c r="C125">
        <v>2</v>
      </c>
      <c r="D125" t="s">
        <v>14</v>
      </c>
      <c r="E125" t="s">
        <v>36</v>
      </c>
      <c r="F125" t="s">
        <v>120</v>
      </c>
      <c r="G125">
        <v>68.099999999999994</v>
      </c>
      <c r="H125" s="17">
        <f t="shared" si="1"/>
        <v>7.2847577879999994</v>
      </c>
      <c r="L125">
        <v>2</v>
      </c>
    </row>
    <row r="126" spans="1:15" x14ac:dyDescent="0.35">
      <c r="A126" t="s">
        <v>494</v>
      </c>
      <c r="B126">
        <v>8</v>
      </c>
      <c r="C126">
        <v>10</v>
      </c>
      <c r="D126" t="s">
        <v>14</v>
      </c>
      <c r="E126" t="s">
        <v>36</v>
      </c>
      <c r="F126" t="s">
        <v>120</v>
      </c>
      <c r="G126">
        <v>75.7</v>
      </c>
      <c r="H126" s="17">
        <f t="shared" si="1"/>
        <v>9.0014536920000001</v>
      </c>
      <c r="L126">
        <v>4</v>
      </c>
    </row>
    <row r="127" spans="1:15" x14ac:dyDescent="0.35">
      <c r="A127" t="s">
        <v>494</v>
      </c>
      <c r="B127">
        <v>8</v>
      </c>
      <c r="C127">
        <v>1</v>
      </c>
      <c r="D127" t="s">
        <v>14</v>
      </c>
      <c r="E127" t="s">
        <v>36</v>
      </c>
      <c r="F127" t="s">
        <v>120</v>
      </c>
      <c r="G127">
        <v>81.400000000000006</v>
      </c>
      <c r="H127" s="17">
        <f t="shared" si="1"/>
        <v>10.408057968000001</v>
      </c>
      <c r="L127">
        <v>3</v>
      </c>
    </row>
    <row r="128" spans="1:15" x14ac:dyDescent="0.35">
      <c r="A128" t="s">
        <v>494</v>
      </c>
      <c r="B128">
        <v>8</v>
      </c>
      <c r="C128">
        <v>6</v>
      </c>
      <c r="D128" t="s">
        <v>14</v>
      </c>
      <c r="E128" t="s">
        <v>35</v>
      </c>
      <c r="F128" t="s">
        <v>119</v>
      </c>
      <c r="G128">
        <v>49.5</v>
      </c>
      <c r="H128" s="17">
        <f t="shared" si="1"/>
        <v>3.8488527000000001</v>
      </c>
    </row>
    <row r="129" spans="1:15" x14ac:dyDescent="0.35">
      <c r="A129" t="s">
        <v>494</v>
      </c>
      <c r="B129">
        <v>8</v>
      </c>
      <c r="C129">
        <v>12</v>
      </c>
      <c r="D129" t="s">
        <v>14</v>
      </c>
      <c r="E129" t="s">
        <v>36</v>
      </c>
      <c r="F129" t="s">
        <v>119</v>
      </c>
      <c r="G129">
        <v>75.3</v>
      </c>
      <c r="H129" s="17">
        <f t="shared" si="1"/>
        <v>8.9065773719999974</v>
      </c>
      <c r="M129">
        <v>12</v>
      </c>
      <c r="N129" t="s">
        <v>441</v>
      </c>
      <c r="O129">
        <v>128</v>
      </c>
    </row>
    <row r="130" spans="1:15" x14ac:dyDescent="0.35">
      <c r="A130" t="s">
        <v>494</v>
      </c>
      <c r="B130">
        <v>8</v>
      </c>
      <c r="C130">
        <v>13</v>
      </c>
      <c r="D130" t="s">
        <v>14</v>
      </c>
      <c r="E130" t="s">
        <v>36</v>
      </c>
      <c r="F130" t="s">
        <v>119</v>
      </c>
      <c r="G130">
        <v>84.7</v>
      </c>
      <c r="H130" s="17">
        <f t="shared" ref="H130:H193" si="2">(((G130/2)^2)*3.1416)/500</f>
        <v>11.269060572000001</v>
      </c>
    </row>
    <row r="131" spans="1:15" x14ac:dyDescent="0.35">
      <c r="A131" t="s">
        <v>494</v>
      </c>
      <c r="B131">
        <v>8</v>
      </c>
      <c r="C131">
        <v>7</v>
      </c>
      <c r="D131" t="s">
        <v>14</v>
      </c>
      <c r="E131" t="s">
        <v>44</v>
      </c>
      <c r="F131" t="s">
        <v>119</v>
      </c>
      <c r="G131">
        <v>99.5</v>
      </c>
      <c r="H131" s="17">
        <f t="shared" si="2"/>
        <v>15.5513127</v>
      </c>
      <c r="M131">
        <v>7</v>
      </c>
      <c r="N131" t="s">
        <v>482</v>
      </c>
      <c r="O131">
        <v>347</v>
      </c>
    </row>
    <row r="132" spans="1:15" x14ac:dyDescent="0.35">
      <c r="A132" t="s">
        <v>494</v>
      </c>
      <c r="B132">
        <v>9</v>
      </c>
      <c r="C132">
        <v>21</v>
      </c>
      <c r="D132" t="s">
        <v>14</v>
      </c>
      <c r="E132" t="s">
        <v>36</v>
      </c>
      <c r="F132" t="s">
        <v>120</v>
      </c>
      <c r="G132">
        <v>24.5</v>
      </c>
      <c r="H132" s="17">
        <f t="shared" si="2"/>
        <v>0.94287270000000001</v>
      </c>
      <c r="L132">
        <v>4</v>
      </c>
    </row>
    <row r="133" spans="1:15" x14ac:dyDescent="0.35">
      <c r="A133" t="s">
        <v>494</v>
      </c>
      <c r="B133">
        <v>9</v>
      </c>
      <c r="C133">
        <v>2</v>
      </c>
      <c r="D133" t="s">
        <v>14</v>
      </c>
      <c r="E133" t="s">
        <v>36</v>
      </c>
      <c r="F133" t="s">
        <v>120</v>
      </c>
      <c r="G133">
        <v>27.3</v>
      </c>
      <c r="H133" s="17">
        <f t="shared" si="2"/>
        <v>1.170701532</v>
      </c>
      <c r="L133">
        <v>5</v>
      </c>
    </row>
    <row r="134" spans="1:15" x14ac:dyDescent="0.35">
      <c r="A134" t="s">
        <v>494</v>
      </c>
      <c r="B134">
        <v>9</v>
      </c>
      <c r="C134">
        <v>4</v>
      </c>
      <c r="D134" t="s">
        <v>14</v>
      </c>
      <c r="E134" t="s">
        <v>36</v>
      </c>
      <c r="F134" t="s">
        <v>120</v>
      </c>
      <c r="G134">
        <v>31.3</v>
      </c>
      <c r="H134" s="17">
        <f t="shared" si="2"/>
        <v>1.538897052</v>
      </c>
      <c r="L134">
        <v>3</v>
      </c>
    </row>
    <row r="135" spans="1:15" x14ac:dyDescent="0.35">
      <c r="A135" t="s">
        <v>494</v>
      </c>
      <c r="B135">
        <v>9</v>
      </c>
      <c r="C135">
        <v>7</v>
      </c>
      <c r="D135" t="s">
        <v>14</v>
      </c>
      <c r="E135" t="s">
        <v>36</v>
      </c>
      <c r="F135" t="s">
        <v>120</v>
      </c>
      <c r="G135">
        <v>33.200000000000003</v>
      </c>
      <c r="H135" s="17">
        <f t="shared" si="2"/>
        <v>1.7313985920000001</v>
      </c>
      <c r="L135">
        <v>4</v>
      </c>
    </row>
    <row r="136" spans="1:15" x14ac:dyDescent="0.35">
      <c r="A136" t="s">
        <v>494</v>
      </c>
      <c r="B136">
        <v>9</v>
      </c>
      <c r="C136">
        <v>6</v>
      </c>
      <c r="D136" t="s">
        <v>14</v>
      </c>
      <c r="E136" t="s">
        <v>36</v>
      </c>
      <c r="F136" t="s">
        <v>120</v>
      </c>
      <c r="G136">
        <v>33.6</v>
      </c>
      <c r="H136" s="17">
        <f t="shared" si="2"/>
        <v>1.7733703680000001</v>
      </c>
      <c r="L136">
        <v>3</v>
      </c>
    </row>
    <row r="137" spans="1:15" x14ac:dyDescent="0.35">
      <c r="A137" t="s">
        <v>494</v>
      </c>
      <c r="B137">
        <v>9</v>
      </c>
      <c r="C137">
        <v>5</v>
      </c>
      <c r="D137" t="s">
        <v>14</v>
      </c>
      <c r="E137" t="s">
        <v>36</v>
      </c>
      <c r="F137" t="s">
        <v>120</v>
      </c>
      <c r="G137">
        <v>34.700000000000003</v>
      </c>
      <c r="H137" s="17">
        <f t="shared" si="2"/>
        <v>1.8913845720000002</v>
      </c>
      <c r="L137">
        <v>3</v>
      </c>
    </row>
    <row r="138" spans="1:15" x14ac:dyDescent="0.35">
      <c r="A138" t="s">
        <v>494</v>
      </c>
      <c r="B138">
        <v>9</v>
      </c>
      <c r="C138">
        <v>22</v>
      </c>
      <c r="D138" t="s">
        <v>14</v>
      </c>
      <c r="E138" t="s">
        <v>36</v>
      </c>
      <c r="F138" t="s">
        <v>120</v>
      </c>
      <c r="G138">
        <v>34.700000000000003</v>
      </c>
      <c r="H138" s="17">
        <f t="shared" si="2"/>
        <v>1.8913845720000002</v>
      </c>
      <c r="L138">
        <v>1</v>
      </c>
    </row>
    <row r="139" spans="1:15" x14ac:dyDescent="0.35">
      <c r="A139" t="s">
        <v>494</v>
      </c>
      <c r="B139">
        <v>9</v>
      </c>
      <c r="C139">
        <v>3</v>
      </c>
      <c r="D139" t="s">
        <v>14</v>
      </c>
      <c r="E139" t="s">
        <v>36</v>
      </c>
      <c r="F139" t="s">
        <v>120</v>
      </c>
      <c r="G139">
        <v>35.5</v>
      </c>
      <c r="H139" s="17">
        <f t="shared" si="2"/>
        <v>1.9796007</v>
      </c>
      <c r="L139">
        <v>4</v>
      </c>
    </row>
    <row r="140" spans="1:15" x14ac:dyDescent="0.35">
      <c r="A140" t="s">
        <v>494</v>
      </c>
      <c r="B140">
        <v>9</v>
      </c>
      <c r="C140">
        <v>24</v>
      </c>
      <c r="D140" t="s">
        <v>14</v>
      </c>
      <c r="E140" t="s">
        <v>36</v>
      </c>
      <c r="F140" t="s">
        <v>120</v>
      </c>
      <c r="G140">
        <v>38.1</v>
      </c>
      <c r="H140" s="17">
        <f t="shared" si="2"/>
        <v>2.2801889880000004</v>
      </c>
      <c r="L140">
        <v>3</v>
      </c>
    </row>
    <row r="141" spans="1:15" x14ac:dyDescent="0.35">
      <c r="A141" t="s">
        <v>494</v>
      </c>
      <c r="B141">
        <v>9</v>
      </c>
      <c r="C141">
        <v>10</v>
      </c>
      <c r="D141" t="s">
        <v>14</v>
      </c>
      <c r="E141" t="s">
        <v>36</v>
      </c>
      <c r="F141" t="s">
        <v>120</v>
      </c>
      <c r="G141">
        <v>42.7</v>
      </c>
      <c r="H141" s="17">
        <f t="shared" si="2"/>
        <v>2.8640239320000003</v>
      </c>
      <c r="L141">
        <v>1</v>
      </c>
    </row>
    <row r="142" spans="1:15" x14ac:dyDescent="0.35">
      <c r="A142" t="s">
        <v>494</v>
      </c>
      <c r="B142">
        <v>9</v>
      </c>
      <c r="C142">
        <v>9</v>
      </c>
      <c r="D142" t="s">
        <v>14</v>
      </c>
      <c r="E142" t="s">
        <v>36</v>
      </c>
      <c r="F142" t="s">
        <v>120</v>
      </c>
      <c r="G142">
        <v>43</v>
      </c>
      <c r="H142" s="17">
        <f t="shared" si="2"/>
        <v>2.9044091999999999</v>
      </c>
      <c r="L142">
        <v>1</v>
      </c>
    </row>
    <row r="143" spans="1:15" x14ac:dyDescent="0.35">
      <c r="A143" t="s">
        <v>494</v>
      </c>
      <c r="B143">
        <v>9</v>
      </c>
      <c r="C143">
        <v>11</v>
      </c>
      <c r="D143" t="s">
        <v>14</v>
      </c>
      <c r="E143" t="s">
        <v>36</v>
      </c>
      <c r="F143" t="s">
        <v>120</v>
      </c>
      <c r="G143">
        <v>47.6</v>
      </c>
      <c r="H143" s="17">
        <f t="shared" si="2"/>
        <v>3.5590558080000001</v>
      </c>
      <c r="L143">
        <v>3</v>
      </c>
    </row>
    <row r="144" spans="1:15" x14ac:dyDescent="0.35">
      <c r="A144" t="s">
        <v>494</v>
      </c>
      <c r="B144">
        <v>9</v>
      </c>
      <c r="C144">
        <v>1</v>
      </c>
      <c r="D144" t="s">
        <v>14</v>
      </c>
      <c r="E144" t="s">
        <v>36</v>
      </c>
      <c r="F144" t="s">
        <v>120</v>
      </c>
      <c r="G144">
        <v>59.9</v>
      </c>
      <c r="H144" s="17">
        <f t="shared" si="2"/>
        <v>5.6360461079999995</v>
      </c>
      <c r="L144">
        <v>3</v>
      </c>
    </row>
    <row r="145" spans="1:15" x14ac:dyDescent="0.35">
      <c r="A145" t="s">
        <v>494</v>
      </c>
      <c r="B145">
        <v>9</v>
      </c>
      <c r="C145">
        <v>23</v>
      </c>
      <c r="D145" t="s">
        <v>14</v>
      </c>
      <c r="E145" t="s">
        <v>36</v>
      </c>
      <c r="F145" t="s">
        <v>120</v>
      </c>
      <c r="G145">
        <v>60</v>
      </c>
      <c r="H145" s="17">
        <f t="shared" si="2"/>
        <v>5.6548800000000004</v>
      </c>
      <c r="L145">
        <v>4</v>
      </c>
    </row>
    <row r="146" spans="1:15" x14ac:dyDescent="0.35">
      <c r="A146" t="s">
        <v>494</v>
      </c>
      <c r="B146">
        <v>9</v>
      </c>
      <c r="C146">
        <v>12</v>
      </c>
      <c r="D146" t="s">
        <v>14</v>
      </c>
      <c r="E146" t="s">
        <v>36</v>
      </c>
      <c r="F146" t="s">
        <v>120</v>
      </c>
      <c r="G146">
        <v>68.8</v>
      </c>
      <c r="H146" s="17">
        <f t="shared" si="2"/>
        <v>7.4352875519999992</v>
      </c>
      <c r="L146">
        <v>3</v>
      </c>
    </row>
    <row r="147" spans="1:15" x14ac:dyDescent="0.35">
      <c r="A147" t="s">
        <v>494</v>
      </c>
      <c r="B147">
        <v>9</v>
      </c>
      <c r="C147">
        <v>16</v>
      </c>
      <c r="D147" t="s">
        <v>14</v>
      </c>
      <c r="E147" t="s">
        <v>44</v>
      </c>
      <c r="F147" t="s">
        <v>120</v>
      </c>
      <c r="G147">
        <v>126.6</v>
      </c>
      <c r="H147" s="17">
        <f t="shared" si="2"/>
        <v>25.176091247999999</v>
      </c>
      <c r="L147">
        <v>1</v>
      </c>
    </row>
    <row r="148" spans="1:15" x14ac:dyDescent="0.35">
      <c r="A148" t="s">
        <v>494</v>
      </c>
      <c r="B148">
        <v>9</v>
      </c>
      <c r="C148">
        <v>13</v>
      </c>
      <c r="D148" t="s">
        <v>14</v>
      </c>
      <c r="E148" t="s">
        <v>36</v>
      </c>
      <c r="F148" t="s">
        <v>120</v>
      </c>
      <c r="G148">
        <v>139</v>
      </c>
      <c r="H148" s="17">
        <f t="shared" si="2"/>
        <v>30.3494268</v>
      </c>
      <c r="L148">
        <v>3</v>
      </c>
    </row>
    <row r="149" spans="1:15" x14ac:dyDescent="0.35">
      <c r="A149" t="s">
        <v>494</v>
      </c>
      <c r="B149">
        <v>9</v>
      </c>
      <c r="C149">
        <v>19</v>
      </c>
      <c r="D149" t="s">
        <v>14</v>
      </c>
      <c r="E149" t="s">
        <v>36</v>
      </c>
      <c r="F149" t="s">
        <v>119</v>
      </c>
      <c r="G149">
        <v>34</v>
      </c>
      <c r="H149" s="17">
        <f t="shared" si="2"/>
        <v>1.8158448</v>
      </c>
    </row>
    <row r="150" spans="1:15" x14ac:dyDescent="0.35">
      <c r="A150" t="s">
        <v>494</v>
      </c>
      <c r="B150">
        <v>9</v>
      </c>
      <c r="C150">
        <v>20</v>
      </c>
      <c r="D150" t="s">
        <v>14</v>
      </c>
      <c r="E150" t="s">
        <v>36</v>
      </c>
      <c r="F150" t="s">
        <v>119</v>
      </c>
      <c r="G150">
        <v>46.5</v>
      </c>
      <c r="H150" s="17">
        <f t="shared" si="2"/>
        <v>3.3964623</v>
      </c>
    </row>
    <row r="151" spans="1:15" x14ac:dyDescent="0.35">
      <c r="A151" t="s">
        <v>494</v>
      </c>
      <c r="B151">
        <v>9</v>
      </c>
      <c r="C151">
        <v>14</v>
      </c>
      <c r="D151" t="s">
        <v>14</v>
      </c>
      <c r="E151" t="s">
        <v>36</v>
      </c>
      <c r="F151" t="s">
        <v>119</v>
      </c>
      <c r="G151">
        <v>47.5</v>
      </c>
      <c r="H151" s="17">
        <f t="shared" si="2"/>
        <v>3.5441175</v>
      </c>
      <c r="M151">
        <v>14</v>
      </c>
      <c r="N151" t="s">
        <v>423</v>
      </c>
      <c r="O151">
        <v>20</v>
      </c>
    </row>
    <row r="152" spans="1:15" x14ac:dyDescent="0.35">
      <c r="A152" t="s">
        <v>494</v>
      </c>
      <c r="B152">
        <v>9</v>
      </c>
      <c r="C152">
        <v>15</v>
      </c>
      <c r="D152" t="s">
        <v>14</v>
      </c>
      <c r="E152" t="s">
        <v>36</v>
      </c>
      <c r="F152" t="s">
        <v>119</v>
      </c>
      <c r="G152">
        <v>54.3</v>
      </c>
      <c r="H152" s="17">
        <f t="shared" si="2"/>
        <v>4.6314880919999997</v>
      </c>
    </row>
    <row r="153" spans="1:15" x14ac:dyDescent="0.35">
      <c r="A153" t="s">
        <v>494</v>
      </c>
      <c r="B153">
        <v>9</v>
      </c>
      <c r="C153">
        <v>8</v>
      </c>
      <c r="D153" t="s">
        <v>14</v>
      </c>
      <c r="E153" t="s">
        <v>36</v>
      </c>
      <c r="F153" t="s">
        <v>119</v>
      </c>
      <c r="G153">
        <v>59</v>
      </c>
      <c r="H153" s="17">
        <f t="shared" si="2"/>
        <v>5.4679547999999993</v>
      </c>
      <c r="M153">
        <v>8</v>
      </c>
      <c r="N153" t="s">
        <v>426</v>
      </c>
      <c r="O153">
        <v>274</v>
      </c>
    </row>
    <row r="154" spans="1:15" x14ac:dyDescent="0.35">
      <c r="A154" t="s">
        <v>494</v>
      </c>
      <c r="B154">
        <v>9</v>
      </c>
      <c r="C154">
        <v>18</v>
      </c>
      <c r="D154" t="s">
        <v>14</v>
      </c>
      <c r="E154" t="s">
        <v>36</v>
      </c>
      <c r="F154" t="s">
        <v>119</v>
      </c>
      <c r="G154">
        <v>69.8</v>
      </c>
      <c r="H154" s="17">
        <f t="shared" si="2"/>
        <v>7.6530004319999998</v>
      </c>
    </row>
    <row r="155" spans="1:15" x14ac:dyDescent="0.35">
      <c r="A155" t="s">
        <v>494</v>
      </c>
      <c r="B155">
        <v>9</v>
      </c>
      <c r="C155">
        <v>17</v>
      </c>
      <c r="D155" t="s">
        <v>14</v>
      </c>
      <c r="E155" t="s">
        <v>21</v>
      </c>
      <c r="F155" t="s">
        <v>119</v>
      </c>
      <c r="G155">
        <v>121.2</v>
      </c>
      <c r="H155" s="17">
        <f t="shared" si="2"/>
        <v>23.074172352000001</v>
      </c>
      <c r="M155">
        <v>17</v>
      </c>
      <c r="N155" t="s">
        <v>427</v>
      </c>
      <c r="O155">
        <v>96</v>
      </c>
    </row>
    <row r="156" spans="1:15" x14ac:dyDescent="0.35">
      <c r="A156" t="s">
        <v>494</v>
      </c>
      <c r="B156">
        <v>10</v>
      </c>
      <c r="C156">
        <v>5</v>
      </c>
      <c r="D156" t="s">
        <v>14</v>
      </c>
      <c r="E156" t="s">
        <v>36</v>
      </c>
      <c r="F156" t="s">
        <v>120</v>
      </c>
      <c r="G156">
        <v>21.5</v>
      </c>
      <c r="H156" s="17">
        <f t="shared" si="2"/>
        <v>0.72610229999999998</v>
      </c>
      <c r="L156">
        <v>2</v>
      </c>
    </row>
    <row r="157" spans="1:15" x14ac:dyDescent="0.35">
      <c r="A157" t="s">
        <v>494</v>
      </c>
      <c r="B157">
        <v>10</v>
      </c>
      <c r="C157">
        <v>20</v>
      </c>
      <c r="D157" t="s">
        <v>14</v>
      </c>
      <c r="E157" t="s">
        <v>35</v>
      </c>
      <c r="F157" t="s">
        <v>120</v>
      </c>
      <c r="G157">
        <v>22</v>
      </c>
      <c r="H157" s="17">
        <f t="shared" si="2"/>
        <v>0.76026720000000003</v>
      </c>
      <c r="L157">
        <v>1</v>
      </c>
    </row>
    <row r="158" spans="1:15" x14ac:dyDescent="0.35">
      <c r="A158" t="s">
        <v>494</v>
      </c>
      <c r="B158">
        <v>10</v>
      </c>
      <c r="C158">
        <v>6</v>
      </c>
      <c r="D158" t="s">
        <v>14</v>
      </c>
      <c r="E158" t="s">
        <v>36</v>
      </c>
      <c r="F158" t="s">
        <v>120</v>
      </c>
      <c r="G158">
        <v>41.2</v>
      </c>
      <c r="H158" s="17">
        <f t="shared" si="2"/>
        <v>2.6663387520000006</v>
      </c>
      <c r="L158">
        <v>2</v>
      </c>
    </row>
    <row r="159" spans="1:15" x14ac:dyDescent="0.35">
      <c r="A159" t="s">
        <v>494</v>
      </c>
      <c r="B159">
        <v>10</v>
      </c>
      <c r="C159">
        <v>10</v>
      </c>
      <c r="D159" t="s">
        <v>14</v>
      </c>
      <c r="E159" t="s">
        <v>36</v>
      </c>
      <c r="F159" t="s">
        <v>120</v>
      </c>
      <c r="G159">
        <v>54.9</v>
      </c>
      <c r="H159" s="17">
        <f t="shared" si="2"/>
        <v>4.7344069079999995</v>
      </c>
      <c r="L159">
        <v>5</v>
      </c>
    </row>
    <row r="160" spans="1:15" x14ac:dyDescent="0.35">
      <c r="A160" t="s">
        <v>494</v>
      </c>
      <c r="B160">
        <v>10</v>
      </c>
      <c r="C160">
        <v>8</v>
      </c>
      <c r="D160" t="s">
        <v>14</v>
      </c>
      <c r="E160" t="s">
        <v>36</v>
      </c>
      <c r="F160" t="s">
        <v>120</v>
      </c>
      <c r="G160">
        <v>56.7</v>
      </c>
      <c r="H160" s="17">
        <f t="shared" si="2"/>
        <v>5.0499492120000005</v>
      </c>
      <c r="L160">
        <v>5</v>
      </c>
    </row>
    <row r="161" spans="1:15" x14ac:dyDescent="0.35">
      <c r="A161" t="s">
        <v>494</v>
      </c>
      <c r="B161">
        <v>10</v>
      </c>
      <c r="C161">
        <v>14</v>
      </c>
      <c r="D161" t="s">
        <v>14</v>
      </c>
      <c r="E161" t="s">
        <v>36</v>
      </c>
      <c r="F161" t="s">
        <v>120</v>
      </c>
      <c r="G161">
        <v>77.8</v>
      </c>
      <c r="H161" s="17">
        <f t="shared" si="2"/>
        <v>9.5078010719999977</v>
      </c>
      <c r="L161">
        <v>5</v>
      </c>
    </row>
    <row r="162" spans="1:15" x14ac:dyDescent="0.35">
      <c r="A162" t="s">
        <v>494</v>
      </c>
      <c r="B162">
        <v>10</v>
      </c>
      <c r="C162">
        <v>7</v>
      </c>
      <c r="D162" t="s">
        <v>14</v>
      </c>
      <c r="E162" t="s">
        <v>36</v>
      </c>
      <c r="F162" t="s">
        <v>120</v>
      </c>
      <c r="G162">
        <v>81.099999999999994</v>
      </c>
      <c r="H162" s="17">
        <f t="shared" si="2"/>
        <v>10.331481467999998</v>
      </c>
      <c r="L162">
        <v>5</v>
      </c>
    </row>
    <row r="163" spans="1:15" x14ac:dyDescent="0.35">
      <c r="A163" t="s">
        <v>494</v>
      </c>
      <c r="B163">
        <v>10</v>
      </c>
      <c r="C163">
        <v>21</v>
      </c>
      <c r="D163" t="s">
        <v>14</v>
      </c>
      <c r="E163" t="s">
        <v>36</v>
      </c>
      <c r="F163" t="s">
        <v>120</v>
      </c>
      <c r="G163">
        <v>81.3</v>
      </c>
      <c r="H163" s="17">
        <f t="shared" si="2"/>
        <v>10.382501052</v>
      </c>
      <c r="L163">
        <v>2</v>
      </c>
    </row>
    <row r="164" spans="1:15" x14ac:dyDescent="0.35">
      <c r="A164" t="s">
        <v>494</v>
      </c>
      <c r="B164">
        <v>10</v>
      </c>
      <c r="C164">
        <v>9</v>
      </c>
      <c r="D164" t="s">
        <v>14</v>
      </c>
      <c r="E164" t="s">
        <v>36</v>
      </c>
      <c r="F164" t="s">
        <v>120</v>
      </c>
      <c r="G164">
        <v>83.5</v>
      </c>
      <c r="H164" s="17">
        <f t="shared" si="2"/>
        <v>10.9520103</v>
      </c>
      <c r="L164">
        <v>4</v>
      </c>
    </row>
    <row r="165" spans="1:15" x14ac:dyDescent="0.35">
      <c r="A165" t="s">
        <v>494</v>
      </c>
      <c r="B165">
        <v>10</v>
      </c>
      <c r="C165">
        <v>15</v>
      </c>
      <c r="D165" t="s">
        <v>14</v>
      </c>
      <c r="E165" t="s">
        <v>21</v>
      </c>
      <c r="F165" t="s">
        <v>119</v>
      </c>
      <c r="G165">
        <v>21.5</v>
      </c>
      <c r="H165" s="17">
        <f t="shared" si="2"/>
        <v>0.72610229999999998</v>
      </c>
    </row>
    <row r="166" spans="1:15" x14ac:dyDescent="0.35">
      <c r="A166" t="s">
        <v>494</v>
      </c>
      <c r="B166">
        <v>10</v>
      </c>
      <c r="C166">
        <v>23</v>
      </c>
      <c r="D166" t="s">
        <v>14</v>
      </c>
      <c r="E166" t="s">
        <v>43</v>
      </c>
      <c r="F166" t="s">
        <v>119</v>
      </c>
      <c r="G166">
        <v>26.3</v>
      </c>
      <c r="H166" s="17">
        <f t="shared" si="2"/>
        <v>1.086506652</v>
      </c>
    </row>
    <row r="167" spans="1:15" x14ac:dyDescent="0.35">
      <c r="A167" t="s">
        <v>494</v>
      </c>
      <c r="B167">
        <v>10</v>
      </c>
      <c r="C167">
        <v>1</v>
      </c>
      <c r="D167" t="s">
        <v>14</v>
      </c>
      <c r="E167" t="s">
        <v>36</v>
      </c>
      <c r="F167" t="s">
        <v>119</v>
      </c>
      <c r="G167">
        <v>30.7</v>
      </c>
      <c r="H167" s="17">
        <f t="shared" si="2"/>
        <v>1.4804632919999998</v>
      </c>
      <c r="M167">
        <v>1</v>
      </c>
      <c r="N167" t="s">
        <v>423</v>
      </c>
      <c r="O167">
        <v>217</v>
      </c>
    </row>
    <row r="168" spans="1:15" x14ac:dyDescent="0.35">
      <c r="A168" t="s">
        <v>494</v>
      </c>
      <c r="B168">
        <v>10</v>
      </c>
      <c r="C168">
        <v>18</v>
      </c>
      <c r="D168" t="s">
        <v>14</v>
      </c>
      <c r="E168" t="s">
        <v>21</v>
      </c>
      <c r="F168" t="s">
        <v>119</v>
      </c>
      <c r="G168">
        <v>32.5</v>
      </c>
      <c r="H168" s="17">
        <f t="shared" si="2"/>
        <v>1.6591575000000001</v>
      </c>
    </row>
    <row r="169" spans="1:15" x14ac:dyDescent="0.35">
      <c r="A169" t="s">
        <v>494</v>
      </c>
      <c r="B169">
        <v>10</v>
      </c>
      <c r="C169">
        <v>22</v>
      </c>
      <c r="D169" t="s">
        <v>14</v>
      </c>
      <c r="E169" t="s">
        <v>36</v>
      </c>
      <c r="F169" t="s">
        <v>119</v>
      </c>
      <c r="G169">
        <v>38.299999999999997</v>
      </c>
      <c r="H169" s="17">
        <f t="shared" si="2"/>
        <v>2.3041908119999999</v>
      </c>
    </row>
    <row r="170" spans="1:15" x14ac:dyDescent="0.35">
      <c r="A170" t="s">
        <v>494</v>
      </c>
      <c r="B170">
        <v>10</v>
      </c>
      <c r="C170">
        <v>4</v>
      </c>
      <c r="D170" t="s">
        <v>14</v>
      </c>
      <c r="E170" t="s">
        <v>21</v>
      </c>
      <c r="F170" t="s">
        <v>119</v>
      </c>
      <c r="G170">
        <v>39.9</v>
      </c>
      <c r="H170" s="17">
        <f t="shared" si="2"/>
        <v>2.5007293079999999</v>
      </c>
    </row>
    <row r="171" spans="1:15" x14ac:dyDescent="0.35">
      <c r="A171" t="s">
        <v>494</v>
      </c>
      <c r="B171">
        <v>10</v>
      </c>
      <c r="C171">
        <v>24</v>
      </c>
      <c r="D171" t="s">
        <v>14</v>
      </c>
      <c r="E171" t="s">
        <v>36</v>
      </c>
      <c r="F171" t="s">
        <v>119</v>
      </c>
      <c r="G171">
        <v>41.7</v>
      </c>
      <c r="H171" s="17">
        <f t="shared" si="2"/>
        <v>2.7314484120000007</v>
      </c>
      <c r="M171">
        <v>24</v>
      </c>
      <c r="N171" t="s">
        <v>374</v>
      </c>
      <c r="O171">
        <v>172</v>
      </c>
    </row>
    <row r="172" spans="1:15" x14ac:dyDescent="0.35">
      <c r="A172" t="s">
        <v>494</v>
      </c>
      <c r="B172">
        <v>10</v>
      </c>
      <c r="C172">
        <v>11</v>
      </c>
      <c r="D172" t="s">
        <v>14</v>
      </c>
      <c r="E172" t="s">
        <v>35</v>
      </c>
      <c r="F172" t="s">
        <v>119</v>
      </c>
      <c r="G172">
        <v>56.1</v>
      </c>
      <c r="H172" s="17">
        <f t="shared" si="2"/>
        <v>4.9436374679999995</v>
      </c>
      <c r="M172">
        <v>11</v>
      </c>
      <c r="N172" t="s">
        <v>394</v>
      </c>
      <c r="O172">
        <v>8</v>
      </c>
    </row>
    <row r="173" spans="1:15" x14ac:dyDescent="0.35">
      <c r="A173" t="s">
        <v>494</v>
      </c>
      <c r="B173">
        <v>10</v>
      </c>
      <c r="C173">
        <v>13</v>
      </c>
      <c r="D173" t="s">
        <v>14</v>
      </c>
      <c r="E173" t="s">
        <v>35</v>
      </c>
      <c r="F173" t="s">
        <v>119</v>
      </c>
      <c r="G173">
        <v>61.5</v>
      </c>
      <c r="H173" s="17">
        <f t="shared" si="2"/>
        <v>5.9411582999999997</v>
      </c>
    </row>
    <row r="174" spans="1:15" x14ac:dyDescent="0.35">
      <c r="A174" t="s">
        <v>494</v>
      </c>
      <c r="B174">
        <v>10</v>
      </c>
      <c r="C174">
        <v>19</v>
      </c>
      <c r="D174" t="s">
        <v>14</v>
      </c>
      <c r="E174" t="s">
        <v>35</v>
      </c>
      <c r="F174" t="s">
        <v>119</v>
      </c>
      <c r="G174">
        <v>80.2</v>
      </c>
      <c r="H174" s="17">
        <f t="shared" si="2"/>
        <v>10.103448432</v>
      </c>
    </row>
    <row r="175" spans="1:15" x14ac:dyDescent="0.35">
      <c r="A175" t="s">
        <v>494</v>
      </c>
      <c r="B175">
        <v>10</v>
      </c>
      <c r="C175">
        <v>12</v>
      </c>
      <c r="D175" t="s">
        <v>14</v>
      </c>
      <c r="E175" t="s">
        <v>35</v>
      </c>
      <c r="F175" t="s">
        <v>119</v>
      </c>
      <c r="G175">
        <v>86</v>
      </c>
      <c r="H175" s="17">
        <f t="shared" si="2"/>
        <v>11.6176368</v>
      </c>
    </row>
    <row r="176" spans="1:15" x14ac:dyDescent="0.35">
      <c r="A176" t="s">
        <v>494</v>
      </c>
      <c r="B176">
        <v>10</v>
      </c>
      <c r="C176">
        <v>3</v>
      </c>
      <c r="D176" t="s">
        <v>14</v>
      </c>
      <c r="E176" t="s">
        <v>36</v>
      </c>
      <c r="F176" t="s">
        <v>119</v>
      </c>
      <c r="G176">
        <v>86.7</v>
      </c>
      <c r="H176" s="17">
        <f t="shared" si="2"/>
        <v>11.807530812000001</v>
      </c>
    </row>
    <row r="177" spans="1:12" x14ac:dyDescent="0.35">
      <c r="A177" t="s">
        <v>494</v>
      </c>
      <c r="B177">
        <v>10</v>
      </c>
      <c r="C177">
        <v>16</v>
      </c>
      <c r="D177" t="s">
        <v>14</v>
      </c>
      <c r="E177" t="s">
        <v>35</v>
      </c>
      <c r="F177" t="s">
        <v>119</v>
      </c>
      <c r="G177">
        <v>94.8</v>
      </c>
      <c r="H177" s="17">
        <f t="shared" si="2"/>
        <v>14.116842431999997</v>
      </c>
    </row>
    <row r="178" spans="1:12" x14ac:dyDescent="0.35">
      <c r="A178" t="s">
        <v>494</v>
      </c>
      <c r="B178">
        <v>10</v>
      </c>
      <c r="C178">
        <v>17</v>
      </c>
      <c r="D178" t="s">
        <v>14</v>
      </c>
      <c r="E178" t="s">
        <v>35</v>
      </c>
      <c r="F178" t="s">
        <v>119</v>
      </c>
      <c r="G178">
        <v>103.9</v>
      </c>
      <c r="H178" s="17">
        <f t="shared" si="2"/>
        <v>16.957115868000002</v>
      </c>
    </row>
    <row r="179" spans="1:12" x14ac:dyDescent="0.35">
      <c r="A179" t="s">
        <v>494</v>
      </c>
      <c r="B179">
        <v>10</v>
      </c>
      <c r="C179">
        <v>2</v>
      </c>
      <c r="D179" t="s">
        <v>14</v>
      </c>
      <c r="E179" t="s">
        <v>36</v>
      </c>
      <c r="F179" t="s">
        <v>119</v>
      </c>
      <c r="G179">
        <v>105.1</v>
      </c>
      <c r="H179" s="17">
        <f t="shared" si="2"/>
        <v>17.351072507999998</v>
      </c>
    </row>
    <row r="180" spans="1:12" x14ac:dyDescent="0.35">
      <c r="A180" t="s">
        <v>494</v>
      </c>
      <c r="B180">
        <v>11</v>
      </c>
      <c r="C180">
        <v>4</v>
      </c>
      <c r="D180" t="s">
        <v>14</v>
      </c>
      <c r="E180" t="s">
        <v>21</v>
      </c>
      <c r="F180" t="s">
        <v>120</v>
      </c>
      <c r="G180">
        <v>10.4</v>
      </c>
      <c r="H180" s="17">
        <f t="shared" si="2"/>
        <v>0.169897728</v>
      </c>
      <c r="L180">
        <v>1</v>
      </c>
    </row>
    <row r="181" spans="1:12" x14ac:dyDescent="0.35">
      <c r="A181" t="s">
        <v>494</v>
      </c>
      <c r="B181">
        <v>11</v>
      </c>
      <c r="C181">
        <v>29</v>
      </c>
      <c r="D181" t="s">
        <v>14</v>
      </c>
      <c r="E181" t="s">
        <v>36</v>
      </c>
      <c r="F181" t="s">
        <v>120</v>
      </c>
      <c r="G181">
        <v>10.6</v>
      </c>
      <c r="H181" s="17">
        <f t="shared" si="2"/>
        <v>0.17649508800000002</v>
      </c>
      <c r="L181">
        <v>2</v>
      </c>
    </row>
    <row r="182" spans="1:12" x14ac:dyDescent="0.35">
      <c r="A182" t="s">
        <v>494</v>
      </c>
      <c r="B182">
        <v>11</v>
      </c>
      <c r="C182">
        <v>25</v>
      </c>
      <c r="D182" t="s">
        <v>14</v>
      </c>
      <c r="E182" t="s">
        <v>36</v>
      </c>
      <c r="F182" t="s">
        <v>120</v>
      </c>
      <c r="G182">
        <v>11</v>
      </c>
      <c r="H182" s="17">
        <f t="shared" si="2"/>
        <v>0.19006680000000001</v>
      </c>
      <c r="L182">
        <v>3</v>
      </c>
    </row>
    <row r="183" spans="1:12" x14ac:dyDescent="0.35">
      <c r="A183" t="s">
        <v>494</v>
      </c>
      <c r="B183">
        <v>11</v>
      </c>
      <c r="C183">
        <v>8</v>
      </c>
      <c r="D183" t="s">
        <v>14</v>
      </c>
      <c r="E183" t="s">
        <v>21</v>
      </c>
      <c r="F183" t="s">
        <v>120</v>
      </c>
      <c r="G183">
        <v>12.8</v>
      </c>
      <c r="H183" s="17">
        <f t="shared" si="2"/>
        <v>0.25735987200000005</v>
      </c>
      <c r="L183">
        <v>1</v>
      </c>
    </row>
    <row r="184" spans="1:12" x14ac:dyDescent="0.35">
      <c r="A184" t="s">
        <v>494</v>
      </c>
      <c r="B184">
        <v>11</v>
      </c>
      <c r="C184">
        <v>7</v>
      </c>
      <c r="D184" t="s">
        <v>14</v>
      </c>
      <c r="E184" t="s">
        <v>21</v>
      </c>
      <c r="F184" t="s">
        <v>120</v>
      </c>
      <c r="G184">
        <v>13</v>
      </c>
      <c r="H184" s="17">
        <f t="shared" si="2"/>
        <v>0.26546519999999996</v>
      </c>
      <c r="L184">
        <v>1</v>
      </c>
    </row>
    <row r="185" spans="1:12" x14ac:dyDescent="0.35">
      <c r="A185" t="s">
        <v>494</v>
      </c>
      <c r="B185">
        <v>11</v>
      </c>
      <c r="C185">
        <v>34</v>
      </c>
      <c r="D185" t="s">
        <v>14</v>
      </c>
      <c r="E185" t="s">
        <v>36</v>
      </c>
      <c r="F185" t="s">
        <v>120</v>
      </c>
      <c r="G185">
        <v>14</v>
      </c>
      <c r="H185" s="17">
        <f t="shared" si="2"/>
        <v>0.30787680000000001</v>
      </c>
      <c r="L185">
        <v>2</v>
      </c>
    </row>
    <row r="186" spans="1:12" x14ac:dyDescent="0.35">
      <c r="A186" t="s">
        <v>494</v>
      </c>
      <c r="B186">
        <v>11</v>
      </c>
      <c r="C186">
        <v>16</v>
      </c>
      <c r="D186" t="s">
        <v>14</v>
      </c>
      <c r="E186" t="s">
        <v>43</v>
      </c>
      <c r="F186" t="s">
        <v>120</v>
      </c>
      <c r="G186">
        <v>14.5</v>
      </c>
      <c r="H186" s="17">
        <f t="shared" si="2"/>
        <v>0.33026069999999996</v>
      </c>
      <c r="L186">
        <v>2</v>
      </c>
    </row>
    <row r="187" spans="1:12" x14ac:dyDescent="0.35">
      <c r="A187" t="s">
        <v>494</v>
      </c>
      <c r="B187">
        <v>11</v>
      </c>
      <c r="C187">
        <v>1</v>
      </c>
      <c r="D187" t="s">
        <v>14</v>
      </c>
      <c r="E187" t="s">
        <v>36</v>
      </c>
      <c r="F187" t="s">
        <v>120</v>
      </c>
      <c r="G187">
        <v>16.8</v>
      </c>
      <c r="H187" s="17">
        <f t="shared" si="2"/>
        <v>0.44334259200000004</v>
      </c>
      <c r="L187">
        <v>5</v>
      </c>
    </row>
    <row r="188" spans="1:12" x14ac:dyDescent="0.35">
      <c r="A188" t="s">
        <v>494</v>
      </c>
      <c r="B188">
        <v>11</v>
      </c>
      <c r="C188">
        <v>20</v>
      </c>
      <c r="D188" t="s">
        <v>14</v>
      </c>
      <c r="E188" t="s">
        <v>36</v>
      </c>
      <c r="F188" t="s">
        <v>120</v>
      </c>
      <c r="G188">
        <v>18.600000000000001</v>
      </c>
      <c r="H188" s="17">
        <f t="shared" si="2"/>
        <v>0.5434339680000001</v>
      </c>
      <c r="L188">
        <v>2</v>
      </c>
    </row>
    <row r="189" spans="1:12" x14ac:dyDescent="0.35">
      <c r="A189" t="s">
        <v>494</v>
      </c>
      <c r="B189">
        <v>11</v>
      </c>
      <c r="C189">
        <v>28</v>
      </c>
      <c r="D189" t="s">
        <v>14</v>
      </c>
      <c r="E189" t="s">
        <v>34</v>
      </c>
      <c r="F189" t="s">
        <v>120</v>
      </c>
      <c r="G189">
        <v>19</v>
      </c>
      <c r="H189" s="17">
        <f t="shared" si="2"/>
        <v>0.56705879999999997</v>
      </c>
      <c r="L189">
        <v>2</v>
      </c>
    </row>
    <row r="190" spans="1:12" x14ac:dyDescent="0.35">
      <c r="A190" t="s">
        <v>494</v>
      </c>
      <c r="B190">
        <v>11</v>
      </c>
      <c r="C190">
        <v>31</v>
      </c>
      <c r="D190" t="s">
        <v>14</v>
      </c>
      <c r="E190" t="s">
        <v>36</v>
      </c>
      <c r="F190" t="s">
        <v>120</v>
      </c>
      <c r="G190">
        <v>19</v>
      </c>
      <c r="H190" s="17">
        <f t="shared" si="2"/>
        <v>0.56705879999999997</v>
      </c>
      <c r="L190">
        <v>2</v>
      </c>
    </row>
    <row r="191" spans="1:12" x14ac:dyDescent="0.35">
      <c r="A191" t="s">
        <v>494</v>
      </c>
      <c r="B191">
        <v>11</v>
      </c>
      <c r="C191">
        <v>32</v>
      </c>
      <c r="D191" t="s">
        <v>14</v>
      </c>
      <c r="E191" t="s">
        <v>36</v>
      </c>
      <c r="F191" t="s">
        <v>120</v>
      </c>
      <c r="G191">
        <v>19</v>
      </c>
      <c r="H191" s="17">
        <f t="shared" si="2"/>
        <v>0.56705879999999997</v>
      </c>
      <c r="L191">
        <v>2</v>
      </c>
    </row>
    <row r="192" spans="1:12" x14ac:dyDescent="0.35">
      <c r="A192" t="s">
        <v>494</v>
      </c>
      <c r="B192">
        <v>11</v>
      </c>
      <c r="C192">
        <v>17</v>
      </c>
      <c r="D192" t="s">
        <v>14</v>
      </c>
      <c r="E192" t="s">
        <v>34</v>
      </c>
      <c r="F192" t="s">
        <v>120</v>
      </c>
      <c r="G192">
        <v>20.9</v>
      </c>
      <c r="H192" s="17">
        <f t="shared" si="2"/>
        <v>0.68614114799999992</v>
      </c>
      <c r="L192">
        <v>2</v>
      </c>
    </row>
    <row r="193" spans="1:12" x14ac:dyDescent="0.35">
      <c r="A193" t="s">
        <v>494</v>
      </c>
      <c r="B193">
        <v>11</v>
      </c>
      <c r="C193">
        <v>3</v>
      </c>
      <c r="D193" t="s">
        <v>14</v>
      </c>
      <c r="E193" t="s">
        <v>36</v>
      </c>
      <c r="F193" t="s">
        <v>120</v>
      </c>
      <c r="G193">
        <v>21.5</v>
      </c>
      <c r="H193" s="17">
        <f t="shared" si="2"/>
        <v>0.72610229999999998</v>
      </c>
      <c r="L193">
        <v>1</v>
      </c>
    </row>
    <row r="194" spans="1:12" x14ac:dyDescent="0.35">
      <c r="A194" t="s">
        <v>494</v>
      </c>
      <c r="B194">
        <v>11</v>
      </c>
      <c r="C194">
        <v>33</v>
      </c>
      <c r="D194" t="s">
        <v>14</v>
      </c>
      <c r="E194" t="s">
        <v>21</v>
      </c>
      <c r="F194" t="s">
        <v>120</v>
      </c>
      <c r="G194">
        <v>22.2</v>
      </c>
      <c r="H194" s="17">
        <f t="shared" ref="H194:H257" si="3">(((G194/2)^2)*3.1416)/500</f>
        <v>0.77415307199999994</v>
      </c>
      <c r="L194">
        <v>1</v>
      </c>
    </row>
    <row r="195" spans="1:12" x14ac:dyDescent="0.35">
      <c r="A195" t="s">
        <v>494</v>
      </c>
      <c r="B195">
        <v>11</v>
      </c>
      <c r="C195">
        <v>23</v>
      </c>
      <c r="D195" t="s">
        <v>14</v>
      </c>
      <c r="E195" t="s">
        <v>34</v>
      </c>
      <c r="F195" t="s">
        <v>120</v>
      </c>
      <c r="G195">
        <v>22.5</v>
      </c>
      <c r="H195" s="17">
        <f t="shared" si="3"/>
        <v>0.79521750000000002</v>
      </c>
      <c r="L195">
        <v>2</v>
      </c>
    </row>
    <row r="196" spans="1:12" x14ac:dyDescent="0.35">
      <c r="A196" t="s">
        <v>494</v>
      </c>
      <c r="B196">
        <v>11</v>
      </c>
      <c r="C196">
        <v>22</v>
      </c>
      <c r="D196" t="s">
        <v>14</v>
      </c>
      <c r="E196" t="s">
        <v>34</v>
      </c>
      <c r="F196" t="s">
        <v>120</v>
      </c>
      <c r="G196">
        <v>23.5</v>
      </c>
      <c r="H196" s="17">
        <f t="shared" si="3"/>
        <v>0.86747429999999992</v>
      </c>
      <c r="L196">
        <v>2</v>
      </c>
    </row>
    <row r="197" spans="1:12" x14ac:dyDescent="0.35">
      <c r="A197" t="s">
        <v>494</v>
      </c>
      <c r="B197">
        <v>11</v>
      </c>
      <c r="C197">
        <v>26</v>
      </c>
      <c r="D197" t="s">
        <v>14</v>
      </c>
      <c r="E197" t="s">
        <v>34</v>
      </c>
      <c r="F197" t="s">
        <v>120</v>
      </c>
      <c r="G197">
        <v>24.8</v>
      </c>
      <c r="H197" s="17">
        <f t="shared" si="3"/>
        <v>0.96610483200000008</v>
      </c>
      <c r="L197">
        <v>3</v>
      </c>
    </row>
    <row r="198" spans="1:12" x14ac:dyDescent="0.35">
      <c r="A198" t="s">
        <v>494</v>
      </c>
      <c r="B198">
        <v>11</v>
      </c>
      <c r="C198">
        <v>2</v>
      </c>
      <c r="D198" t="s">
        <v>14</v>
      </c>
      <c r="E198" t="s">
        <v>21</v>
      </c>
      <c r="F198" t="s">
        <v>120</v>
      </c>
      <c r="G198">
        <v>25</v>
      </c>
      <c r="H198" s="17">
        <f t="shared" si="3"/>
        <v>0.98175000000000001</v>
      </c>
      <c r="L198">
        <v>1</v>
      </c>
    </row>
    <row r="199" spans="1:12" x14ac:dyDescent="0.35">
      <c r="A199" t="s">
        <v>494</v>
      </c>
      <c r="B199">
        <v>11</v>
      </c>
      <c r="C199">
        <v>24</v>
      </c>
      <c r="D199" t="s">
        <v>14</v>
      </c>
      <c r="E199" t="s">
        <v>34</v>
      </c>
      <c r="F199" t="s">
        <v>120</v>
      </c>
      <c r="G199">
        <v>25.5</v>
      </c>
      <c r="H199" s="17">
        <f t="shared" si="3"/>
        <v>1.0214127</v>
      </c>
      <c r="L199">
        <v>2</v>
      </c>
    </row>
    <row r="200" spans="1:12" x14ac:dyDescent="0.35">
      <c r="A200" t="s">
        <v>494</v>
      </c>
      <c r="B200">
        <v>11</v>
      </c>
      <c r="C200">
        <v>27</v>
      </c>
      <c r="D200" t="s">
        <v>14</v>
      </c>
      <c r="E200" t="s">
        <v>34</v>
      </c>
      <c r="F200" t="s">
        <v>120</v>
      </c>
      <c r="G200">
        <v>26.4</v>
      </c>
      <c r="H200" s="17">
        <f t="shared" si="3"/>
        <v>1.0947847679999998</v>
      </c>
      <c r="L200">
        <v>2</v>
      </c>
    </row>
    <row r="201" spans="1:12" x14ac:dyDescent="0.35">
      <c r="A201" t="s">
        <v>494</v>
      </c>
      <c r="B201">
        <v>11</v>
      </c>
      <c r="C201">
        <v>13</v>
      </c>
      <c r="D201" t="s">
        <v>14</v>
      </c>
      <c r="E201" t="s">
        <v>36</v>
      </c>
      <c r="F201" t="s">
        <v>120</v>
      </c>
      <c r="G201">
        <v>27.7</v>
      </c>
      <c r="H201" s="17">
        <f t="shared" si="3"/>
        <v>1.2052591319999999</v>
      </c>
      <c r="L201">
        <v>2</v>
      </c>
    </row>
    <row r="202" spans="1:12" x14ac:dyDescent="0.35">
      <c r="A202" t="s">
        <v>494</v>
      </c>
      <c r="B202">
        <v>11</v>
      </c>
      <c r="C202">
        <v>19</v>
      </c>
      <c r="D202" t="s">
        <v>14</v>
      </c>
      <c r="E202" t="s">
        <v>36</v>
      </c>
      <c r="F202" t="s">
        <v>120</v>
      </c>
      <c r="G202">
        <v>28.8</v>
      </c>
      <c r="H202" s="17">
        <f t="shared" si="3"/>
        <v>1.302884352</v>
      </c>
      <c r="L202">
        <v>3</v>
      </c>
    </row>
    <row r="203" spans="1:12" x14ac:dyDescent="0.35">
      <c r="A203" t="s">
        <v>494</v>
      </c>
      <c r="B203">
        <v>11</v>
      </c>
      <c r="C203">
        <v>18</v>
      </c>
      <c r="D203" t="s">
        <v>14</v>
      </c>
      <c r="E203" t="s">
        <v>34</v>
      </c>
      <c r="F203" t="s">
        <v>120</v>
      </c>
      <c r="G203">
        <v>29</v>
      </c>
      <c r="H203" s="17">
        <f t="shared" si="3"/>
        <v>1.3210427999999999</v>
      </c>
      <c r="L203">
        <v>2</v>
      </c>
    </row>
    <row r="204" spans="1:12" x14ac:dyDescent="0.35">
      <c r="A204" t="s">
        <v>494</v>
      </c>
      <c r="B204">
        <v>11</v>
      </c>
      <c r="C204">
        <v>11</v>
      </c>
      <c r="D204" t="s">
        <v>14</v>
      </c>
      <c r="E204" t="s">
        <v>36</v>
      </c>
      <c r="F204" t="s">
        <v>120</v>
      </c>
      <c r="G204">
        <v>30</v>
      </c>
      <c r="H204" s="17">
        <f t="shared" si="3"/>
        <v>1.4137200000000001</v>
      </c>
      <c r="L204">
        <v>5</v>
      </c>
    </row>
    <row r="205" spans="1:12" x14ac:dyDescent="0.35">
      <c r="A205" t="s">
        <v>494</v>
      </c>
      <c r="B205">
        <v>11</v>
      </c>
      <c r="C205">
        <v>30</v>
      </c>
      <c r="D205" t="s">
        <v>14</v>
      </c>
      <c r="E205" t="s">
        <v>44</v>
      </c>
      <c r="F205" t="s">
        <v>120</v>
      </c>
      <c r="G205">
        <v>30.5</v>
      </c>
      <c r="H205" s="17">
        <f t="shared" si="3"/>
        <v>1.4612366999999999</v>
      </c>
      <c r="L205">
        <v>1</v>
      </c>
    </row>
    <row r="206" spans="1:12" x14ac:dyDescent="0.35">
      <c r="A206" t="s">
        <v>494</v>
      </c>
      <c r="B206">
        <v>11</v>
      </c>
      <c r="C206">
        <v>21</v>
      </c>
      <c r="D206" t="s">
        <v>14</v>
      </c>
      <c r="E206" t="s">
        <v>36</v>
      </c>
      <c r="F206" t="s">
        <v>120</v>
      </c>
      <c r="G206">
        <v>32.700000000000003</v>
      </c>
      <c r="H206" s="17">
        <f t="shared" si="3"/>
        <v>1.6796407320000002</v>
      </c>
      <c r="L206">
        <v>1</v>
      </c>
    </row>
    <row r="207" spans="1:12" x14ac:dyDescent="0.35">
      <c r="A207" t="s">
        <v>494</v>
      </c>
      <c r="B207">
        <v>11</v>
      </c>
      <c r="C207">
        <v>6</v>
      </c>
      <c r="D207" t="s">
        <v>14</v>
      </c>
      <c r="E207" t="s">
        <v>36</v>
      </c>
      <c r="F207" t="s">
        <v>120</v>
      </c>
      <c r="G207">
        <v>35.700000000000003</v>
      </c>
      <c r="H207" s="17">
        <f t="shared" si="3"/>
        <v>2.0019688920000003</v>
      </c>
      <c r="L207">
        <v>1</v>
      </c>
    </row>
    <row r="208" spans="1:12" x14ac:dyDescent="0.35">
      <c r="A208" t="s">
        <v>494</v>
      </c>
      <c r="B208">
        <v>11</v>
      </c>
      <c r="C208">
        <v>15</v>
      </c>
      <c r="D208" t="s">
        <v>14</v>
      </c>
      <c r="E208" t="s">
        <v>36</v>
      </c>
      <c r="F208" t="s">
        <v>120</v>
      </c>
      <c r="G208">
        <v>37</v>
      </c>
      <c r="H208" s="17">
        <f t="shared" si="3"/>
        <v>2.1504251999999999</v>
      </c>
      <c r="L208">
        <v>3</v>
      </c>
    </row>
    <row r="209" spans="1:16" x14ac:dyDescent="0.35">
      <c r="A209" t="s">
        <v>494</v>
      </c>
      <c r="B209">
        <v>11</v>
      </c>
      <c r="C209">
        <v>35</v>
      </c>
      <c r="D209" t="s">
        <v>14</v>
      </c>
      <c r="E209" t="s">
        <v>35</v>
      </c>
      <c r="F209" t="s">
        <v>120</v>
      </c>
      <c r="G209">
        <v>39.200000000000003</v>
      </c>
      <c r="H209" s="17">
        <f t="shared" si="3"/>
        <v>2.4137541120000003</v>
      </c>
      <c r="L209">
        <v>1</v>
      </c>
    </row>
    <row r="210" spans="1:16" x14ac:dyDescent="0.35">
      <c r="A210" t="s">
        <v>494</v>
      </c>
      <c r="B210">
        <v>11</v>
      </c>
      <c r="C210">
        <v>14</v>
      </c>
      <c r="D210" t="s">
        <v>14</v>
      </c>
      <c r="E210" t="s">
        <v>36</v>
      </c>
      <c r="F210" t="s">
        <v>120</v>
      </c>
      <c r="G210">
        <v>41.4</v>
      </c>
      <c r="H210" s="17">
        <f t="shared" si="3"/>
        <v>2.6922883679999994</v>
      </c>
      <c r="L210">
        <v>2</v>
      </c>
    </row>
    <row r="211" spans="1:16" x14ac:dyDescent="0.35">
      <c r="A211" t="s">
        <v>494</v>
      </c>
      <c r="B211">
        <v>11</v>
      </c>
      <c r="C211">
        <v>9</v>
      </c>
      <c r="D211" t="s">
        <v>14</v>
      </c>
      <c r="E211" t="s">
        <v>21</v>
      </c>
      <c r="F211" t="s">
        <v>120</v>
      </c>
      <c r="G211">
        <v>43.1</v>
      </c>
      <c r="H211" s="17">
        <f t="shared" si="3"/>
        <v>2.9179337880000005</v>
      </c>
      <c r="L211">
        <v>1</v>
      </c>
    </row>
    <row r="212" spans="1:16" x14ac:dyDescent="0.35">
      <c r="A212" t="s">
        <v>494</v>
      </c>
      <c r="B212">
        <v>11</v>
      </c>
      <c r="C212">
        <v>12</v>
      </c>
      <c r="D212" t="s">
        <v>14</v>
      </c>
      <c r="E212" t="s">
        <v>35</v>
      </c>
      <c r="F212" t="s">
        <v>120</v>
      </c>
      <c r="G212">
        <v>60.6</v>
      </c>
      <c r="H212" s="17">
        <f t="shared" si="3"/>
        <v>5.7685430880000004</v>
      </c>
      <c r="L212">
        <v>1</v>
      </c>
      <c r="M212">
        <v>12</v>
      </c>
      <c r="N212" t="s">
        <v>420</v>
      </c>
      <c r="O212">
        <v>262</v>
      </c>
    </row>
    <row r="213" spans="1:16" x14ac:dyDescent="0.35">
      <c r="A213" t="s">
        <v>494</v>
      </c>
      <c r="B213">
        <v>11</v>
      </c>
      <c r="C213">
        <v>10</v>
      </c>
      <c r="D213" t="s">
        <v>14</v>
      </c>
      <c r="E213" t="s">
        <v>21</v>
      </c>
      <c r="F213" t="s">
        <v>120</v>
      </c>
      <c r="G213">
        <v>61.7</v>
      </c>
      <c r="H213" s="17">
        <f t="shared" si="3"/>
        <v>5.9798628120000004</v>
      </c>
      <c r="L213">
        <v>1</v>
      </c>
    </row>
    <row r="214" spans="1:16" x14ac:dyDescent="0.35">
      <c r="A214" t="s">
        <v>494</v>
      </c>
      <c r="B214">
        <v>11</v>
      </c>
      <c r="C214">
        <v>37</v>
      </c>
      <c r="D214" t="s">
        <v>38</v>
      </c>
      <c r="E214" t="s">
        <v>35</v>
      </c>
      <c r="F214" t="s">
        <v>120</v>
      </c>
      <c r="G214">
        <v>79.8</v>
      </c>
      <c r="H214" s="17">
        <f t="shared" si="3"/>
        <v>10.002917232</v>
      </c>
      <c r="L214">
        <v>2</v>
      </c>
      <c r="M214">
        <v>37</v>
      </c>
      <c r="N214" t="s">
        <v>422</v>
      </c>
      <c r="O214">
        <v>176</v>
      </c>
      <c r="P214" t="s">
        <v>400</v>
      </c>
    </row>
    <row r="215" spans="1:16" x14ac:dyDescent="0.35">
      <c r="A215" t="s">
        <v>494</v>
      </c>
      <c r="B215">
        <v>11</v>
      </c>
      <c r="C215">
        <v>5</v>
      </c>
      <c r="D215" t="s">
        <v>14</v>
      </c>
      <c r="E215" t="s">
        <v>21</v>
      </c>
      <c r="F215" t="s">
        <v>120</v>
      </c>
      <c r="G215">
        <v>91.8</v>
      </c>
      <c r="H215" s="17">
        <f t="shared" si="3"/>
        <v>13.237508591999999</v>
      </c>
      <c r="L215">
        <v>1</v>
      </c>
    </row>
    <row r="216" spans="1:16" x14ac:dyDescent="0.35">
      <c r="A216" t="s">
        <v>494</v>
      </c>
      <c r="B216">
        <v>11</v>
      </c>
      <c r="C216">
        <v>36</v>
      </c>
      <c r="D216" t="s">
        <v>38</v>
      </c>
      <c r="E216" t="s">
        <v>21</v>
      </c>
      <c r="F216" t="s">
        <v>120</v>
      </c>
      <c r="G216">
        <v>97.7</v>
      </c>
      <c r="H216" s="17">
        <f t="shared" si="3"/>
        <v>14.993741532000001</v>
      </c>
      <c r="L216">
        <v>2</v>
      </c>
      <c r="M216">
        <v>36</v>
      </c>
      <c r="N216" t="s">
        <v>421</v>
      </c>
      <c r="O216">
        <v>354</v>
      </c>
      <c r="P216" t="s">
        <v>400</v>
      </c>
    </row>
    <row r="217" spans="1:16" x14ac:dyDescent="0.35">
      <c r="A217" t="s">
        <v>494</v>
      </c>
      <c r="B217">
        <v>13</v>
      </c>
      <c r="C217">
        <v>2</v>
      </c>
      <c r="D217" t="s">
        <v>14</v>
      </c>
      <c r="E217" t="s">
        <v>36</v>
      </c>
      <c r="F217" t="s">
        <v>120</v>
      </c>
      <c r="G217">
        <v>10</v>
      </c>
      <c r="H217" s="17">
        <f t="shared" si="3"/>
        <v>0.15708</v>
      </c>
      <c r="L217">
        <v>2</v>
      </c>
    </row>
    <row r="218" spans="1:16" x14ac:dyDescent="0.35">
      <c r="A218" t="s">
        <v>494</v>
      </c>
      <c r="B218">
        <v>13</v>
      </c>
      <c r="C218">
        <v>8</v>
      </c>
      <c r="D218" t="s">
        <v>14</v>
      </c>
      <c r="E218" t="s">
        <v>36</v>
      </c>
      <c r="F218" t="s">
        <v>120</v>
      </c>
      <c r="G218">
        <v>15.5</v>
      </c>
      <c r="H218" s="17">
        <f t="shared" si="3"/>
        <v>0.37738470000000002</v>
      </c>
      <c r="L218">
        <v>2</v>
      </c>
    </row>
    <row r="219" spans="1:16" x14ac:dyDescent="0.35">
      <c r="A219" t="s">
        <v>494</v>
      </c>
      <c r="B219">
        <v>13</v>
      </c>
      <c r="C219">
        <v>10</v>
      </c>
      <c r="D219" t="s">
        <v>14</v>
      </c>
      <c r="E219" t="s">
        <v>36</v>
      </c>
      <c r="F219" t="s">
        <v>120</v>
      </c>
      <c r="G219">
        <v>23.5</v>
      </c>
      <c r="H219" s="17">
        <f t="shared" si="3"/>
        <v>0.86747429999999992</v>
      </c>
      <c r="L219">
        <v>5</v>
      </c>
    </row>
    <row r="220" spans="1:16" x14ac:dyDescent="0.35">
      <c r="A220" t="s">
        <v>494</v>
      </c>
      <c r="B220">
        <v>13</v>
      </c>
      <c r="C220">
        <v>7</v>
      </c>
      <c r="D220" t="s">
        <v>14</v>
      </c>
      <c r="E220" t="s">
        <v>36</v>
      </c>
      <c r="F220" t="s">
        <v>120</v>
      </c>
      <c r="G220">
        <v>23.7</v>
      </c>
      <c r="H220" s="17">
        <f t="shared" si="3"/>
        <v>0.8823026519999998</v>
      </c>
      <c r="L220">
        <v>3</v>
      </c>
    </row>
    <row r="221" spans="1:16" x14ac:dyDescent="0.35">
      <c r="A221" t="s">
        <v>494</v>
      </c>
      <c r="B221">
        <v>13</v>
      </c>
      <c r="C221">
        <v>1</v>
      </c>
      <c r="D221" t="s">
        <v>14</v>
      </c>
      <c r="E221" t="s">
        <v>36</v>
      </c>
      <c r="F221" t="s">
        <v>120</v>
      </c>
      <c r="G221">
        <v>34.5</v>
      </c>
      <c r="H221" s="17">
        <f t="shared" si="3"/>
        <v>1.8696447</v>
      </c>
      <c r="L221">
        <v>1</v>
      </c>
    </row>
    <row r="222" spans="1:16" x14ac:dyDescent="0.35">
      <c r="A222" t="s">
        <v>494</v>
      </c>
      <c r="B222">
        <v>13</v>
      </c>
      <c r="C222">
        <v>9</v>
      </c>
      <c r="D222" t="s">
        <v>14</v>
      </c>
      <c r="E222" t="s">
        <v>36</v>
      </c>
      <c r="F222" t="s">
        <v>120</v>
      </c>
      <c r="G222">
        <v>50.8</v>
      </c>
      <c r="H222" s="17">
        <f t="shared" si="3"/>
        <v>4.0536693119999994</v>
      </c>
      <c r="L222">
        <v>5</v>
      </c>
      <c r="M222">
        <v>9</v>
      </c>
      <c r="N222" t="s">
        <v>436</v>
      </c>
      <c r="O222">
        <v>35</v>
      </c>
    </row>
    <row r="223" spans="1:16" x14ac:dyDescent="0.35">
      <c r="A223" t="s">
        <v>494</v>
      </c>
      <c r="B223">
        <v>13</v>
      </c>
      <c r="C223">
        <v>5</v>
      </c>
      <c r="D223" t="s">
        <v>14</v>
      </c>
      <c r="E223" t="s">
        <v>36</v>
      </c>
      <c r="F223" t="s">
        <v>120</v>
      </c>
      <c r="G223">
        <v>53.7</v>
      </c>
      <c r="H223" s="17">
        <f t="shared" si="3"/>
        <v>4.5297002520000005</v>
      </c>
      <c r="L223">
        <v>4</v>
      </c>
    </row>
    <row r="224" spans="1:16" x14ac:dyDescent="0.35">
      <c r="A224" t="s">
        <v>494</v>
      </c>
      <c r="B224">
        <v>13</v>
      </c>
      <c r="C224">
        <v>4</v>
      </c>
      <c r="D224" t="s">
        <v>14</v>
      </c>
      <c r="E224" t="s">
        <v>36</v>
      </c>
      <c r="F224" t="s">
        <v>120</v>
      </c>
      <c r="G224">
        <v>59.9</v>
      </c>
      <c r="H224" s="17">
        <f t="shared" si="3"/>
        <v>5.6360461079999995</v>
      </c>
      <c r="L224">
        <v>2</v>
      </c>
    </row>
    <row r="225" spans="1:15" x14ac:dyDescent="0.35">
      <c r="A225" t="s">
        <v>494</v>
      </c>
      <c r="B225">
        <v>13</v>
      </c>
      <c r="C225">
        <v>3</v>
      </c>
      <c r="D225" t="s">
        <v>14</v>
      </c>
      <c r="E225" t="s">
        <v>36</v>
      </c>
      <c r="F225" t="s">
        <v>120</v>
      </c>
      <c r="G225">
        <v>66.900000000000006</v>
      </c>
      <c r="H225" s="17">
        <f t="shared" si="3"/>
        <v>7.0302881880000001</v>
      </c>
      <c r="L225">
        <v>1</v>
      </c>
      <c r="M225">
        <v>3</v>
      </c>
      <c r="N225" t="s">
        <v>442</v>
      </c>
      <c r="O225">
        <v>254</v>
      </c>
    </row>
    <row r="226" spans="1:15" x14ac:dyDescent="0.35">
      <c r="A226" t="s">
        <v>494</v>
      </c>
      <c r="B226">
        <v>13</v>
      </c>
      <c r="C226">
        <v>6</v>
      </c>
      <c r="D226" t="s">
        <v>14</v>
      </c>
      <c r="E226" t="s">
        <v>36</v>
      </c>
      <c r="F226" t="s">
        <v>120</v>
      </c>
      <c r="G226">
        <v>68.2</v>
      </c>
      <c r="H226" s="17">
        <f t="shared" si="3"/>
        <v>7.306167792000001</v>
      </c>
      <c r="L226">
        <v>4</v>
      </c>
    </row>
    <row r="227" spans="1:15" x14ac:dyDescent="0.35">
      <c r="A227" t="s">
        <v>494</v>
      </c>
      <c r="B227">
        <v>13</v>
      </c>
      <c r="C227">
        <v>11</v>
      </c>
      <c r="D227" t="s">
        <v>14</v>
      </c>
      <c r="E227" t="s">
        <v>21</v>
      </c>
      <c r="F227" t="s">
        <v>120</v>
      </c>
      <c r="G227">
        <v>111.8</v>
      </c>
      <c r="H227" s="17">
        <f t="shared" si="3"/>
        <v>19.633806192000002</v>
      </c>
      <c r="L227">
        <v>5</v>
      </c>
    </row>
    <row r="228" spans="1:15" x14ac:dyDescent="0.35">
      <c r="A228" t="s">
        <v>494</v>
      </c>
      <c r="B228">
        <v>14</v>
      </c>
      <c r="C228">
        <v>10</v>
      </c>
      <c r="D228" t="s">
        <v>14</v>
      </c>
      <c r="E228" t="s">
        <v>36</v>
      </c>
      <c r="F228" t="s">
        <v>120</v>
      </c>
      <c r="G228">
        <v>16.600000000000001</v>
      </c>
      <c r="H228" s="17">
        <f t="shared" si="3"/>
        <v>0.43284964800000003</v>
      </c>
      <c r="L228">
        <v>4</v>
      </c>
    </row>
    <row r="229" spans="1:15" x14ac:dyDescent="0.35">
      <c r="A229" t="s">
        <v>494</v>
      </c>
      <c r="B229">
        <v>14</v>
      </c>
      <c r="C229">
        <v>11</v>
      </c>
      <c r="D229" t="s">
        <v>14</v>
      </c>
      <c r="E229" t="s">
        <v>21</v>
      </c>
      <c r="F229" t="s">
        <v>120</v>
      </c>
      <c r="G229">
        <v>17.5</v>
      </c>
      <c r="H229" s="17">
        <f t="shared" si="3"/>
        <v>0.48105750000000003</v>
      </c>
      <c r="L229">
        <v>1</v>
      </c>
    </row>
    <row r="230" spans="1:15" x14ac:dyDescent="0.35">
      <c r="A230" t="s">
        <v>494</v>
      </c>
      <c r="B230">
        <v>14</v>
      </c>
      <c r="C230">
        <v>2</v>
      </c>
      <c r="D230" t="s">
        <v>14</v>
      </c>
      <c r="E230" t="s">
        <v>36</v>
      </c>
      <c r="F230" t="s">
        <v>120</v>
      </c>
      <c r="G230">
        <v>20</v>
      </c>
      <c r="H230" s="17">
        <f t="shared" si="3"/>
        <v>0.62831999999999999</v>
      </c>
      <c r="L230">
        <v>2</v>
      </c>
    </row>
    <row r="231" spans="1:15" x14ac:dyDescent="0.35">
      <c r="A231" t="s">
        <v>494</v>
      </c>
      <c r="B231">
        <v>14</v>
      </c>
      <c r="C231">
        <v>5</v>
      </c>
      <c r="D231" t="s">
        <v>14</v>
      </c>
      <c r="E231" t="s">
        <v>36</v>
      </c>
      <c r="F231" t="s">
        <v>120</v>
      </c>
      <c r="G231">
        <v>23</v>
      </c>
      <c r="H231" s="17">
        <f t="shared" si="3"/>
        <v>0.83095320000000006</v>
      </c>
      <c r="L231">
        <v>4</v>
      </c>
    </row>
    <row r="232" spans="1:15" x14ac:dyDescent="0.35">
      <c r="A232" t="s">
        <v>494</v>
      </c>
      <c r="B232">
        <v>14</v>
      </c>
      <c r="C232">
        <v>9</v>
      </c>
      <c r="D232" t="s">
        <v>14</v>
      </c>
      <c r="E232" t="s">
        <v>35</v>
      </c>
      <c r="F232" t="s">
        <v>120</v>
      </c>
      <c r="G232">
        <v>24.4</v>
      </c>
      <c r="H232" s="17">
        <f t="shared" si="3"/>
        <v>0.93519148799999985</v>
      </c>
      <c r="L232">
        <v>3</v>
      </c>
    </row>
    <row r="233" spans="1:15" x14ac:dyDescent="0.35">
      <c r="A233" t="s">
        <v>494</v>
      </c>
      <c r="B233">
        <v>14</v>
      </c>
      <c r="C233">
        <v>4</v>
      </c>
      <c r="D233" t="s">
        <v>14</v>
      </c>
      <c r="E233" t="s">
        <v>36</v>
      </c>
      <c r="F233" t="s">
        <v>120</v>
      </c>
      <c r="G233">
        <v>26.9</v>
      </c>
      <c r="H233" s="17">
        <f t="shared" si="3"/>
        <v>1.1366465879999998</v>
      </c>
      <c r="L233">
        <v>2</v>
      </c>
    </row>
    <row r="234" spans="1:15" x14ac:dyDescent="0.35">
      <c r="A234" t="s">
        <v>494</v>
      </c>
      <c r="B234">
        <v>14</v>
      </c>
      <c r="C234">
        <v>1</v>
      </c>
      <c r="D234" t="s">
        <v>14</v>
      </c>
      <c r="E234" t="s">
        <v>36</v>
      </c>
      <c r="F234" t="s">
        <v>120</v>
      </c>
      <c r="G234">
        <v>35.4</v>
      </c>
      <c r="H234" s="17">
        <f t="shared" si="3"/>
        <v>1.9684637279999997</v>
      </c>
      <c r="L234">
        <v>3</v>
      </c>
    </row>
    <row r="235" spans="1:15" x14ac:dyDescent="0.35">
      <c r="A235" t="s">
        <v>494</v>
      </c>
      <c r="B235">
        <v>14</v>
      </c>
      <c r="C235">
        <v>7</v>
      </c>
      <c r="D235" t="s">
        <v>14</v>
      </c>
      <c r="E235" t="s">
        <v>21</v>
      </c>
      <c r="F235" t="s">
        <v>120</v>
      </c>
      <c r="G235">
        <v>60.3</v>
      </c>
      <c r="H235" s="17">
        <f t="shared" si="3"/>
        <v>5.7115701720000001</v>
      </c>
      <c r="L235">
        <v>2</v>
      </c>
    </row>
    <row r="236" spans="1:15" x14ac:dyDescent="0.35">
      <c r="A236" t="s">
        <v>494</v>
      </c>
      <c r="B236">
        <v>14</v>
      </c>
      <c r="C236">
        <v>13</v>
      </c>
      <c r="D236" t="s">
        <v>14</v>
      </c>
      <c r="E236" t="s">
        <v>36</v>
      </c>
      <c r="F236" t="s">
        <v>120</v>
      </c>
      <c r="G236">
        <v>68.5</v>
      </c>
      <c r="H236" s="17">
        <f t="shared" si="3"/>
        <v>7.3705863000000003</v>
      </c>
      <c r="L236">
        <v>1</v>
      </c>
    </row>
    <row r="237" spans="1:15" x14ac:dyDescent="0.35">
      <c r="A237" t="s">
        <v>494</v>
      </c>
      <c r="B237">
        <v>14</v>
      </c>
      <c r="C237">
        <v>6</v>
      </c>
      <c r="D237" t="s">
        <v>14</v>
      </c>
      <c r="E237" t="s">
        <v>35</v>
      </c>
      <c r="F237" t="s">
        <v>119</v>
      </c>
      <c r="G237">
        <v>52.9</v>
      </c>
      <c r="H237" s="17">
        <f t="shared" si="3"/>
        <v>4.3957424279999993</v>
      </c>
    </row>
    <row r="238" spans="1:15" x14ac:dyDescent="0.35">
      <c r="A238" t="s">
        <v>494</v>
      </c>
      <c r="B238">
        <v>14</v>
      </c>
      <c r="C238">
        <v>3</v>
      </c>
      <c r="D238" t="s">
        <v>14</v>
      </c>
      <c r="E238" t="s">
        <v>21</v>
      </c>
      <c r="F238" t="s">
        <v>119</v>
      </c>
      <c r="G238">
        <v>73.7</v>
      </c>
      <c r="H238" s="17">
        <f t="shared" si="3"/>
        <v>8.5320986520000002</v>
      </c>
      <c r="M238">
        <v>3</v>
      </c>
      <c r="N238" t="s">
        <v>443</v>
      </c>
      <c r="O238">
        <v>239</v>
      </c>
    </row>
    <row r="239" spans="1:15" x14ac:dyDescent="0.35">
      <c r="A239" t="s">
        <v>494</v>
      </c>
      <c r="B239">
        <v>14</v>
      </c>
      <c r="C239">
        <v>12</v>
      </c>
      <c r="D239" t="s">
        <v>14</v>
      </c>
      <c r="E239" t="s">
        <v>35</v>
      </c>
      <c r="F239" t="s">
        <v>119</v>
      </c>
      <c r="G239">
        <v>78.5</v>
      </c>
      <c r="H239" s="17">
        <f t="shared" si="3"/>
        <v>9.6796623000000004</v>
      </c>
      <c r="M239">
        <v>12</v>
      </c>
      <c r="N239" t="s">
        <v>445</v>
      </c>
      <c r="O239">
        <v>119</v>
      </c>
    </row>
    <row r="240" spans="1:15" x14ac:dyDescent="0.35">
      <c r="A240" t="s">
        <v>494</v>
      </c>
      <c r="B240">
        <v>14</v>
      </c>
      <c r="C240">
        <v>8</v>
      </c>
      <c r="D240" t="s">
        <v>14</v>
      </c>
      <c r="E240" t="s">
        <v>35</v>
      </c>
      <c r="F240" t="s">
        <v>119</v>
      </c>
      <c r="G240">
        <v>104.1</v>
      </c>
      <c r="H240" s="17">
        <f t="shared" si="3"/>
        <v>17.022461147999998</v>
      </c>
      <c r="M240">
        <v>8</v>
      </c>
      <c r="N240" t="s">
        <v>444</v>
      </c>
      <c r="O240">
        <v>346</v>
      </c>
    </row>
    <row r="241" spans="1:15" x14ac:dyDescent="0.35">
      <c r="A241" t="s">
        <v>494</v>
      </c>
      <c r="B241">
        <v>15</v>
      </c>
      <c r="C241">
        <v>2</v>
      </c>
      <c r="D241" t="s">
        <v>14</v>
      </c>
      <c r="E241" t="s">
        <v>36</v>
      </c>
      <c r="F241" t="s">
        <v>120</v>
      </c>
      <c r="G241">
        <v>12.2</v>
      </c>
      <c r="H241" s="17">
        <f t="shared" si="3"/>
        <v>0.23379787199999996</v>
      </c>
      <c r="L241">
        <v>1</v>
      </c>
    </row>
    <row r="242" spans="1:15" x14ac:dyDescent="0.35">
      <c r="A242" t="s">
        <v>494</v>
      </c>
      <c r="B242">
        <v>15</v>
      </c>
      <c r="C242">
        <v>3</v>
      </c>
      <c r="D242" t="s">
        <v>14</v>
      </c>
      <c r="E242" t="s">
        <v>36</v>
      </c>
      <c r="F242" t="s">
        <v>120</v>
      </c>
      <c r="G242">
        <v>18.899999999999999</v>
      </c>
      <c r="H242" s="17">
        <f t="shared" si="3"/>
        <v>0.56110546799999983</v>
      </c>
      <c r="L242">
        <v>1</v>
      </c>
    </row>
    <row r="243" spans="1:15" x14ac:dyDescent="0.35">
      <c r="A243" t="s">
        <v>494</v>
      </c>
      <c r="B243">
        <v>15</v>
      </c>
      <c r="C243">
        <v>7</v>
      </c>
      <c r="D243" t="s">
        <v>14</v>
      </c>
      <c r="E243" t="s">
        <v>44</v>
      </c>
      <c r="F243" t="s">
        <v>119</v>
      </c>
      <c r="G243">
        <v>14.1</v>
      </c>
      <c r="H243" s="17">
        <f t="shared" si="3"/>
        <v>0.31229074800000001</v>
      </c>
    </row>
    <row r="244" spans="1:15" x14ac:dyDescent="0.35">
      <c r="A244" t="s">
        <v>494</v>
      </c>
      <c r="B244">
        <v>15</v>
      </c>
      <c r="C244">
        <v>4</v>
      </c>
      <c r="D244" t="s">
        <v>14</v>
      </c>
      <c r="E244" t="s">
        <v>21</v>
      </c>
      <c r="F244" t="s">
        <v>119</v>
      </c>
      <c r="G244">
        <v>34.1</v>
      </c>
      <c r="H244" s="17">
        <f t="shared" si="3"/>
        <v>1.8265419480000002</v>
      </c>
      <c r="M244">
        <v>4</v>
      </c>
      <c r="N244" t="s">
        <v>417</v>
      </c>
      <c r="O244">
        <v>324</v>
      </c>
    </row>
    <row r="245" spans="1:15" x14ac:dyDescent="0.35">
      <c r="A245" t="s">
        <v>494</v>
      </c>
      <c r="B245">
        <v>15</v>
      </c>
      <c r="C245">
        <v>1</v>
      </c>
      <c r="D245" t="s">
        <v>14</v>
      </c>
      <c r="E245" t="s">
        <v>36</v>
      </c>
      <c r="F245" t="s">
        <v>119</v>
      </c>
      <c r="G245">
        <v>36.5</v>
      </c>
      <c r="H245" s="17">
        <f t="shared" si="3"/>
        <v>2.0926982999999999</v>
      </c>
    </row>
    <row r="246" spans="1:15" x14ac:dyDescent="0.35">
      <c r="A246" t="s">
        <v>494</v>
      </c>
      <c r="B246">
        <v>15</v>
      </c>
      <c r="C246">
        <v>6</v>
      </c>
      <c r="D246" t="s">
        <v>14</v>
      </c>
      <c r="E246" t="s">
        <v>36</v>
      </c>
      <c r="F246" t="s">
        <v>119</v>
      </c>
      <c r="G246">
        <v>42.3</v>
      </c>
      <c r="H246" s="17">
        <f t="shared" si="3"/>
        <v>2.8106167319999993</v>
      </c>
    </row>
    <row r="247" spans="1:15" x14ac:dyDescent="0.35">
      <c r="A247" t="s">
        <v>494</v>
      </c>
      <c r="B247">
        <v>15</v>
      </c>
      <c r="C247">
        <v>10</v>
      </c>
      <c r="D247" t="s">
        <v>14</v>
      </c>
      <c r="E247" t="s">
        <v>36</v>
      </c>
      <c r="F247" t="s">
        <v>119</v>
      </c>
      <c r="G247">
        <v>42.5</v>
      </c>
      <c r="H247" s="17">
        <f t="shared" si="3"/>
        <v>2.8372575000000002</v>
      </c>
      <c r="M247">
        <v>10</v>
      </c>
      <c r="N247" t="s">
        <v>447</v>
      </c>
      <c r="O247">
        <v>155</v>
      </c>
    </row>
    <row r="248" spans="1:15" x14ac:dyDescent="0.35">
      <c r="A248" t="s">
        <v>494</v>
      </c>
      <c r="B248">
        <v>15</v>
      </c>
      <c r="C248">
        <v>9</v>
      </c>
      <c r="D248" t="s">
        <v>14</v>
      </c>
      <c r="E248" t="s">
        <v>36</v>
      </c>
      <c r="F248" t="s">
        <v>119</v>
      </c>
      <c r="G248">
        <v>68</v>
      </c>
      <c r="H248" s="17">
        <f t="shared" si="3"/>
        <v>7.2633792000000001</v>
      </c>
    </row>
    <row r="249" spans="1:15" x14ac:dyDescent="0.35">
      <c r="A249" t="s">
        <v>494</v>
      </c>
      <c r="B249">
        <v>15</v>
      </c>
      <c r="C249">
        <v>8</v>
      </c>
      <c r="D249" t="s">
        <v>14</v>
      </c>
      <c r="E249" t="s">
        <v>44</v>
      </c>
      <c r="F249" t="s">
        <v>119</v>
      </c>
      <c r="G249">
        <v>135.4</v>
      </c>
      <c r="H249" s="17">
        <f t="shared" si="3"/>
        <v>28.797727727999998</v>
      </c>
      <c r="M249">
        <v>8</v>
      </c>
      <c r="N249" t="s">
        <v>446</v>
      </c>
      <c r="O249">
        <v>53</v>
      </c>
    </row>
    <row r="250" spans="1:15" x14ac:dyDescent="0.35">
      <c r="A250" t="s">
        <v>494</v>
      </c>
      <c r="B250">
        <v>15</v>
      </c>
      <c r="C250">
        <v>5</v>
      </c>
      <c r="D250" t="s">
        <v>14</v>
      </c>
      <c r="E250" t="s">
        <v>21</v>
      </c>
      <c r="F250" t="s">
        <v>119</v>
      </c>
      <c r="G250">
        <v>155.30000000000001</v>
      </c>
      <c r="H250" s="17">
        <f t="shared" si="3"/>
        <v>37.884695772000008</v>
      </c>
    </row>
    <row r="251" spans="1:15" x14ac:dyDescent="0.35">
      <c r="A251" t="s">
        <v>494</v>
      </c>
      <c r="B251">
        <v>20</v>
      </c>
      <c r="C251">
        <v>18</v>
      </c>
      <c r="D251" t="s">
        <v>14</v>
      </c>
      <c r="E251" t="s">
        <v>21</v>
      </c>
      <c r="F251" t="s">
        <v>120</v>
      </c>
      <c r="G251">
        <v>11.5</v>
      </c>
      <c r="H251" s="17">
        <f t="shared" si="3"/>
        <v>0.20773830000000001</v>
      </c>
      <c r="L251">
        <v>2</v>
      </c>
    </row>
    <row r="252" spans="1:15" x14ac:dyDescent="0.35">
      <c r="A252" t="s">
        <v>494</v>
      </c>
      <c r="B252">
        <v>20</v>
      </c>
      <c r="C252">
        <v>11</v>
      </c>
      <c r="D252" t="s">
        <v>14</v>
      </c>
      <c r="E252" t="s">
        <v>21</v>
      </c>
      <c r="F252" t="s">
        <v>120</v>
      </c>
      <c r="G252">
        <v>12.5</v>
      </c>
      <c r="H252" s="17">
        <f t="shared" si="3"/>
        <v>0.2454375</v>
      </c>
      <c r="L252">
        <v>1</v>
      </c>
    </row>
    <row r="253" spans="1:15" x14ac:dyDescent="0.35">
      <c r="A253" t="s">
        <v>494</v>
      </c>
      <c r="B253">
        <v>20</v>
      </c>
      <c r="C253">
        <v>7</v>
      </c>
      <c r="D253" t="s">
        <v>14</v>
      </c>
      <c r="E253" t="s">
        <v>21</v>
      </c>
      <c r="F253" t="s">
        <v>120</v>
      </c>
      <c r="G253">
        <v>14.1</v>
      </c>
      <c r="H253" s="17">
        <f t="shared" si="3"/>
        <v>0.31229074800000001</v>
      </c>
      <c r="L253">
        <v>1</v>
      </c>
    </row>
    <row r="254" spans="1:15" x14ac:dyDescent="0.35">
      <c r="A254" t="s">
        <v>494</v>
      </c>
      <c r="B254">
        <v>20</v>
      </c>
      <c r="C254">
        <v>5</v>
      </c>
      <c r="D254" t="s">
        <v>14</v>
      </c>
      <c r="E254" t="s">
        <v>21</v>
      </c>
      <c r="F254" t="s">
        <v>120</v>
      </c>
      <c r="G254">
        <v>14.5</v>
      </c>
      <c r="H254" s="17">
        <f t="shared" si="3"/>
        <v>0.33026069999999996</v>
      </c>
      <c r="L254">
        <v>2</v>
      </c>
    </row>
    <row r="255" spans="1:15" x14ac:dyDescent="0.35">
      <c r="A255" t="s">
        <v>494</v>
      </c>
      <c r="B255">
        <v>20</v>
      </c>
      <c r="C255">
        <v>17</v>
      </c>
      <c r="D255" t="s">
        <v>14</v>
      </c>
      <c r="E255" t="s">
        <v>21</v>
      </c>
      <c r="F255" t="s">
        <v>120</v>
      </c>
      <c r="G255">
        <v>15.9</v>
      </c>
      <c r="H255" s="17">
        <f t="shared" si="3"/>
        <v>0.39711394799999999</v>
      </c>
      <c r="L255">
        <v>2</v>
      </c>
    </row>
    <row r="256" spans="1:15" x14ac:dyDescent="0.35">
      <c r="A256" t="s">
        <v>494</v>
      </c>
      <c r="B256">
        <v>20</v>
      </c>
      <c r="C256">
        <v>4</v>
      </c>
      <c r="D256" t="s">
        <v>14</v>
      </c>
      <c r="E256" t="s">
        <v>21</v>
      </c>
      <c r="F256" t="s">
        <v>120</v>
      </c>
      <c r="G256">
        <v>19.2</v>
      </c>
      <c r="H256" s="17">
        <f t="shared" si="3"/>
        <v>0.57905971199999995</v>
      </c>
      <c r="L256">
        <v>1</v>
      </c>
    </row>
    <row r="257" spans="1:15" x14ac:dyDescent="0.35">
      <c r="A257" t="s">
        <v>494</v>
      </c>
      <c r="B257">
        <v>20</v>
      </c>
      <c r="C257">
        <v>14</v>
      </c>
      <c r="D257" t="s">
        <v>14</v>
      </c>
      <c r="E257" t="s">
        <v>21</v>
      </c>
      <c r="F257" t="s">
        <v>120</v>
      </c>
      <c r="G257">
        <v>19.8</v>
      </c>
      <c r="H257" s="17">
        <f t="shared" si="3"/>
        <v>0.61581643200000002</v>
      </c>
      <c r="L257">
        <v>5</v>
      </c>
    </row>
    <row r="258" spans="1:15" x14ac:dyDescent="0.35">
      <c r="A258" t="s">
        <v>494</v>
      </c>
      <c r="B258">
        <v>20</v>
      </c>
      <c r="C258">
        <v>3</v>
      </c>
      <c r="D258" t="s">
        <v>14</v>
      </c>
      <c r="E258" t="s">
        <v>21</v>
      </c>
      <c r="F258" t="s">
        <v>120</v>
      </c>
      <c r="G258">
        <v>19.899999999999999</v>
      </c>
      <c r="H258" s="17">
        <f t="shared" ref="H258:H321" si="4">(((G258/2)^2)*3.1416)/500</f>
        <v>0.62205250799999989</v>
      </c>
      <c r="L258">
        <v>1</v>
      </c>
    </row>
    <row r="259" spans="1:15" x14ac:dyDescent="0.35">
      <c r="A259" t="s">
        <v>494</v>
      </c>
      <c r="B259">
        <v>20</v>
      </c>
      <c r="C259">
        <v>6</v>
      </c>
      <c r="D259" t="s">
        <v>14</v>
      </c>
      <c r="E259" t="s">
        <v>21</v>
      </c>
      <c r="F259" t="s">
        <v>120</v>
      </c>
      <c r="G259">
        <v>20.9</v>
      </c>
      <c r="H259" s="17">
        <f t="shared" si="4"/>
        <v>0.68614114799999992</v>
      </c>
      <c r="L259">
        <v>1</v>
      </c>
    </row>
    <row r="260" spans="1:15" x14ac:dyDescent="0.35">
      <c r="A260" t="s">
        <v>494</v>
      </c>
      <c r="B260">
        <v>20</v>
      </c>
      <c r="C260">
        <v>1</v>
      </c>
      <c r="D260" t="s">
        <v>14</v>
      </c>
      <c r="E260" t="s">
        <v>21</v>
      </c>
      <c r="F260" t="s">
        <v>120</v>
      </c>
      <c r="G260">
        <v>22</v>
      </c>
      <c r="H260" s="17">
        <f t="shared" si="4"/>
        <v>0.76026720000000003</v>
      </c>
      <c r="L260">
        <v>1</v>
      </c>
    </row>
    <row r="261" spans="1:15" x14ac:dyDescent="0.35">
      <c r="A261" t="s">
        <v>494</v>
      </c>
      <c r="B261">
        <v>20</v>
      </c>
      <c r="C261">
        <v>2</v>
      </c>
      <c r="D261" t="s">
        <v>14</v>
      </c>
      <c r="E261" t="s">
        <v>21</v>
      </c>
      <c r="F261" t="s">
        <v>120</v>
      </c>
      <c r="G261">
        <v>22</v>
      </c>
      <c r="H261" s="17">
        <f t="shared" si="4"/>
        <v>0.76026720000000003</v>
      </c>
      <c r="L261">
        <v>1</v>
      </c>
    </row>
    <row r="262" spans="1:15" x14ac:dyDescent="0.35">
      <c r="A262" t="s">
        <v>494</v>
      </c>
      <c r="B262">
        <v>20</v>
      </c>
      <c r="C262">
        <v>8</v>
      </c>
      <c r="D262" t="s">
        <v>14</v>
      </c>
      <c r="E262" t="s">
        <v>21</v>
      </c>
      <c r="F262" t="s">
        <v>120</v>
      </c>
      <c r="G262">
        <v>23.1</v>
      </c>
      <c r="H262" s="17">
        <f t="shared" si="4"/>
        <v>0.83819458799999991</v>
      </c>
      <c r="L262">
        <v>1</v>
      </c>
    </row>
    <row r="263" spans="1:15" x14ac:dyDescent="0.35">
      <c r="A263" t="s">
        <v>494</v>
      </c>
      <c r="B263">
        <v>20</v>
      </c>
      <c r="C263">
        <v>21</v>
      </c>
      <c r="D263" t="s">
        <v>14</v>
      </c>
      <c r="E263" t="s">
        <v>21</v>
      </c>
      <c r="F263" t="s">
        <v>120</v>
      </c>
      <c r="G263">
        <v>24</v>
      </c>
      <c r="H263" s="17">
        <f t="shared" si="4"/>
        <v>0.90478080000000005</v>
      </c>
      <c r="L263">
        <v>1</v>
      </c>
    </row>
    <row r="264" spans="1:15" x14ac:dyDescent="0.35">
      <c r="A264" t="s">
        <v>494</v>
      </c>
      <c r="B264">
        <v>20</v>
      </c>
      <c r="C264">
        <v>13</v>
      </c>
      <c r="D264" t="s">
        <v>14</v>
      </c>
      <c r="E264" t="s">
        <v>21</v>
      </c>
      <c r="F264" t="s">
        <v>120</v>
      </c>
      <c r="G264">
        <v>25.8</v>
      </c>
      <c r="H264" s="17">
        <f t="shared" si="4"/>
        <v>1.0455873119999999</v>
      </c>
      <c r="L264">
        <v>1</v>
      </c>
    </row>
    <row r="265" spans="1:15" x14ac:dyDescent="0.35">
      <c r="A265" t="s">
        <v>494</v>
      </c>
      <c r="B265">
        <v>20</v>
      </c>
      <c r="C265">
        <v>9</v>
      </c>
      <c r="D265" t="s">
        <v>14</v>
      </c>
      <c r="E265" t="s">
        <v>21</v>
      </c>
      <c r="F265" t="s">
        <v>120</v>
      </c>
      <c r="G265">
        <v>25.9</v>
      </c>
      <c r="H265" s="17">
        <f t="shared" si="4"/>
        <v>1.0537083479999998</v>
      </c>
      <c r="L265">
        <v>5</v>
      </c>
    </row>
    <row r="266" spans="1:15" x14ac:dyDescent="0.35">
      <c r="A266" t="s">
        <v>494</v>
      </c>
      <c r="B266">
        <v>20</v>
      </c>
      <c r="C266">
        <v>15</v>
      </c>
      <c r="D266" t="s">
        <v>14</v>
      </c>
      <c r="E266" t="s">
        <v>21</v>
      </c>
      <c r="F266" t="s">
        <v>120</v>
      </c>
      <c r="G266">
        <v>35.6</v>
      </c>
      <c r="H266" s="17">
        <f t="shared" si="4"/>
        <v>1.9907690880000002</v>
      </c>
      <c r="L266">
        <v>1</v>
      </c>
    </row>
    <row r="267" spans="1:15" x14ac:dyDescent="0.35">
      <c r="A267" t="s">
        <v>494</v>
      </c>
      <c r="B267">
        <v>20</v>
      </c>
      <c r="C267">
        <v>12</v>
      </c>
      <c r="D267" t="s">
        <v>14</v>
      </c>
      <c r="E267" t="s">
        <v>36</v>
      </c>
      <c r="F267" t="s">
        <v>120</v>
      </c>
      <c r="G267">
        <v>50.2</v>
      </c>
      <c r="H267" s="17">
        <f t="shared" si="4"/>
        <v>3.9584788320000008</v>
      </c>
      <c r="L267">
        <v>1</v>
      </c>
    </row>
    <row r="268" spans="1:15" x14ac:dyDescent="0.35">
      <c r="A268" t="s">
        <v>494</v>
      </c>
      <c r="B268">
        <v>20</v>
      </c>
      <c r="C268">
        <v>16</v>
      </c>
      <c r="D268" t="s">
        <v>14</v>
      </c>
      <c r="E268" t="s">
        <v>21</v>
      </c>
      <c r="F268" t="s">
        <v>119</v>
      </c>
      <c r="G268">
        <v>39.200000000000003</v>
      </c>
      <c r="H268" s="17">
        <f t="shared" si="4"/>
        <v>2.4137541120000003</v>
      </c>
      <c r="M268">
        <v>16</v>
      </c>
      <c r="N268" t="s">
        <v>429</v>
      </c>
      <c r="O268">
        <v>74</v>
      </c>
    </row>
    <row r="269" spans="1:15" x14ac:dyDescent="0.35">
      <c r="A269" t="s">
        <v>494</v>
      </c>
      <c r="B269">
        <v>20</v>
      </c>
      <c r="C269">
        <v>19</v>
      </c>
      <c r="D269" t="s">
        <v>14</v>
      </c>
      <c r="E269" t="s">
        <v>21</v>
      </c>
      <c r="F269" t="s">
        <v>119</v>
      </c>
      <c r="G269">
        <v>40</v>
      </c>
      <c r="H269" s="17">
        <f t="shared" si="4"/>
        <v>2.51328</v>
      </c>
      <c r="M269">
        <v>19</v>
      </c>
      <c r="N269" t="s">
        <v>455</v>
      </c>
      <c r="O269">
        <v>131</v>
      </c>
    </row>
    <row r="270" spans="1:15" x14ac:dyDescent="0.35">
      <c r="A270" t="s">
        <v>494</v>
      </c>
      <c r="B270">
        <v>20</v>
      </c>
      <c r="C270">
        <v>10</v>
      </c>
      <c r="D270" t="s">
        <v>14</v>
      </c>
      <c r="E270" t="s">
        <v>21</v>
      </c>
      <c r="F270" t="s">
        <v>119</v>
      </c>
      <c r="G270">
        <v>51.2</v>
      </c>
      <c r="H270" s="17">
        <f t="shared" si="4"/>
        <v>4.1177579520000007</v>
      </c>
    </row>
    <row r="271" spans="1:15" x14ac:dyDescent="0.35">
      <c r="A271" t="s">
        <v>494</v>
      </c>
      <c r="B271">
        <v>20</v>
      </c>
      <c r="C271">
        <v>20</v>
      </c>
      <c r="D271" t="s">
        <v>14</v>
      </c>
      <c r="E271" t="s">
        <v>36</v>
      </c>
      <c r="F271" t="s">
        <v>119</v>
      </c>
      <c r="G271">
        <v>53.6</v>
      </c>
      <c r="H271" s="17">
        <f t="shared" si="4"/>
        <v>4.5128455679999995</v>
      </c>
      <c r="M271">
        <v>20</v>
      </c>
      <c r="N271" t="s">
        <v>456</v>
      </c>
      <c r="O271">
        <v>186</v>
      </c>
    </row>
    <row r="272" spans="1:15" x14ac:dyDescent="0.35">
      <c r="A272" t="s">
        <v>494</v>
      </c>
      <c r="B272">
        <v>21</v>
      </c>
      <c r="C272">
        <v>6</v>
      </c>
      <c r="D272" t="s">
        <v>14</v>
      </c>
      <c r="E272" t="s">
        <v>36</v>
      </c>
      <c r="F272" t="s">
        <v>120</v>
      </c>
      <c r="G272">
        <v>12</v>
      </c>
      <c r="H272" s="17">
        <f t="shared" si="4"/>
        <v>0.22619520000000001</v>
      </c>
      <c r="L272">
        <v>3</v>
      </c>
    </row>
    <row r="273" spans="1:15" x14ac:dyDescent="0.35">
      <c r="A273" t="s">
        <v>494</v>
      </c>
      <c r="B273">
        <v>21</v>
      </c>
      <c r="C273">
        <v>8</v>
      </c>
      <c r="D273" t="s">
        <v>14</v>
      </c>
      <c r="E273" t="s">
        <v>36</v>
      </c>
      <c r="F273" t="s">
        <v>120</v>
      </c>
      <c r="G273">
        <v>13.5</v>
      </c>
      <c r="H273" s="17">
        <f t="shared" si="4"/>
        <v>0.28627829999999999</v>
      </c>
      <c r="L273">
        <v>3</v>
      </c>
    </row>
    <row r="274" spans="1:15" x14ac:dyDescent="0.35">
      <c r="A274" t="s">
        <v>494</v>
      </c>
      <c r="B274">
        <v>21</v>
      </c>
      <c r="C274">
        <v>3</v>
      </c>
      <c r="D274" t="s">
        <v>14</v>
      </c>
      <c r="E274" t="s">
        <v>36</v>
      </c>
      <c r="F274" t="s">
        <v>120</v>
      </c>
      <c r="G274">
        <v>14.4</v>
      </c>
      <c r="H274" s="17">
        <f t="shared" si="4"/>
        <v>0.32572108799999999</v>
      </c>
      <c r="L274">
        <v>2</v>
      </c>
    </row>
    <row r="275" spans="1:15" x14ac:dyDescent="0.35">
      <c r="A275" t="s">
        <v>494</v>
      </c>
      <c r="B275">
        <v>21</v>
      </c>
      <c r="C275">
        <v>1</v>
      </c>
      <c r="D275" t="s">
        <v>14</v>
      </c>
      <c r="E275" t="s">
        <v>36</v>
      </c>
      <c r="F275" t="s">
        <v>120</v>
      </c>
      <c r="G275">
        <v>18.8</v>
      </c>
      <c r="H275" s="17">
        <f t="shared" si="4"/>
        <v>0.55518355200000002</v>
      </c>
      <c r="L275">
        <v>2</v>
      </c>
    </row>
    <row r="276" spans="1:15" x14ac:dyDescent="0.35">
      <c r="A276" t="s">
        <v>494</v>
      </c>
      <c r="B276">
        <v>21</v>
      </c>
      <c r="C276">
        <v>9</v>
      </c>
      <c r="D276" t="s">
        <v>14</v>
      </c>
      <c r="E276" t="s">
        <v>36</v>
      </c>
      <c r="F276" t="s">
        <v>120</v>
      </c>
      <c r="G276">
        <v>24.9</v>
      </c>
      <c r="H276" s="17">
        <f t="shared" si="4"/>
        <v>0.97391170799999971</v>
      </c>
      <c r="L276">
        <v>5</v>
      </c>
    </row>
    <row r="277" spans="1:15" x14ac:dyDescent="0.35">
      <c r="A277" t="s">
        <v>494</v>
      </c>
      <c r="B277">
        <v>21</v>
      </c>
      <c r="C277">
        <v>5</v>
      </c>
      <c r="D277" t="s">
        <v>14</v>
      </c>
      <c r="E277" t="s">
        <v>36</v>
      </c>
      <c r="F277" t="s">
        <v>120</v>
      </c>
      <c r="G277">
        <v>32.6</v>
      </c>
      <c r="H277" s="17">
        <f t="shared" si="4"/>
        <v>1.6693834079999998</v>
      </c>
      <c r="L277">
        <v>5</v>
      </c>
    </row>
    <row r="278" spans="1:15" x14ac:dyDescent="0.35">
      <c r="A278" t="s">
        <v>494</v>
      </c>
      <c r="B278">
        <v>21</v>
      </c>
      <c r="C278">
        <v>2</v>
      </c>
      <c r="D278" t="s">
        <v>14</v>
      </c>
      <c r="E278" t="s">
        <v>36</v>
      </c>
      <c r="F278" t="s">
        <v>120</v>
      </c>
      <c r="G278">
        <v>33.1</v>
      </c>
      <c r="H278" s="17">
        <f t="shared" si="4"/>
        <v>1.7209841880000001</v>
      </c>
      <c r="L278">
        <v>3</v>
      </c>
    </row>
    <row r="279" spans="1:15" x14ac:dyDescent="0.35">
      <c r="A279" t="s">
        <v>494</v>
      </c>
      <c r="B279">
        <v>21</v>
      </c>
      <c r="C279">
        <v>4</v>
      </c>
      <c r="D279" t="s">
        <v>14</v>
      </c>
      <c r="E279" t="s">
        <v>36</v>
      </c>
      <c r="F279" t="s">
        <v>120</v>
      </c>
      <c r="G279">
        <v>40</v>
      </c>
      <c r="H279" s="17">
        <f t="shared" si="4"/>
        <v>2.51328</v>
      </c>
      <c r="L279">
        <v>3</v>
      </c>
    </row>
    <row r="280" spans="1:15" x14ac:dyDescent="0.35">
      <c r="A280" t="s">
        <v>494</v>
      </c>
      <c r="B280">
        <v>21</v>
      </c>
      <c r="C280">
        <v>10</v>
      </c>
      <c r="D280" t="s">
        <v>14</v>
      </c>
      <c r="E280" t="s">
        <v>36</v>
      </c>
      <c r="F280" t="s">
        <v>120</v>
      </c>
      <c r="G280">
        <v>44.4</v>
      </c>
      <c r="H280" s="17">
        <f t="shared" si="4"/>
        <v>3.0966122879999998</v>
      </c>
      <c r="L280">
        <v>5</v>
      </c>
    </row>
    <row r="281" spans="1:15" x14ac:dyDescent="0.35">
      <c r="A281" t="s">
        <v>494</v>
      </c>
      <c r="B281">
        <v>21</v>
      </c>
      <c r="C281">
        <v>7</v>
      </c>
      <c r="D281" t="s">
        <v>14</v>
      </c>
      <c r="E281" t="s">
        <v>36</v>
      </c>
      <c r="F281" t="s">
        <v>120</v>
      </c>
      <c r="G281">
        <v>45.9</v>
      </c>
      <c r="H281" s="17">
        <f t="shared" si="4"/>
        <v>3.3093771479999998</v>
      </c>
      <c r="L281">
        <v>3</v>
      </c>
      <c r="M281">
        <v>7</v>
      </c>
      <c r="N281" t="s">
        <v>453</v>
      </c>
      <c r="O281">
        <v>38</v>
      </c>
    </row>
    <row r="282" spans="1:15" x14ac:dyDescent="0.35">
      <c r="A282" t="s">
        <v>494</v>
      </c>
      <c r="B282">
        <v>21</v>
      </c>
      <c r="C282">
        <v>11</v>
      </c>
      <c r="D282" t="s">
        <v>38</v>
      </c>
      <c r="E282" t="s">
        <v>44</v>
      </c>
      <c r="F282" t="s">
        <v>119</v>
      </c>
      <c r="G282">
        <v>117.8</v>
      </c>
      <c r="H282" s="17">
        <f t="shared" si="4"/>
        <v>21.797740271999999</v>
      </c>
      <c r="M282">
        <v>11</v>
      </c>
      <c r="N282" t="s">
        <v>454</v>
      </c>
      <c r="O282">
        <v>198</v>
      </c>
    </row>
    <row r="283" spans="1:15" x14ac:dyDescent="0.35">
      <c r="A283" t="s">
        <v>494</v>
      </c>
      <c r="B283">
        <v>22</v>
      </c>
      <c r="C283">
        <v>3</v>
      </c>
      <c r="D283" t="s">
        <v>14</v>
      </c>
      <c r="E283" t="s">
        <v>36</v>
      </c>
      <c r="F283" t="s">
        <v>120</v>
      </c>
      <c r="G283">
        <v>13.2</v>
      </c>
      <c r="H283" s="17">
        <f t="shared" si="4"/>
        <v>0.27369619199999995</v>
      </c>
      <c r="L283">
        <v>1</v>
      </c>
    </row>
    <row r="284" spans="1:15" x14ac:dyDescent="0.35">
      <c r="A284" t="s">
        <v>494</v>
      </c>
      <c r="B284">
        <v>22</v>
      </c>
      <c r="C284">
        <v>5</v>
      </c>
      <c r="D284" t="s">
        <v>14</v>
      </c>
      <c r="E284" t="s">
        <v>36</v>
      </c>
      <c r="F284" t="s">
        <v>120</v>
      </c>
      <c r="G284">
        <v>14.1</v>
      </c>
      <c r="H284" s="17">
        <f t="shared" si="4"/>
        <v>0.31229074800000001</v>
      </c>
      <c r="L284">
        <v>1</v>
      </c>
    </row>
    <row r="285" spans="1:15" x14ac:dyDescent="0.35">
      <c r="A285" t="s">
        <v>494</v>
      </c>
      <c r="B285">
        <v>22</v>
      </c>
      <c r="C285">
        <v>1</v>
      </c>
      <c r="D285" t="s">
        <v>14</v>
      </c>
      <c r="E285" t="s">
        <v>36</v>
      </c>
      <c r="F285" t="s">
        <v>120</v>
      </c>
      <c r="G285">
        <v>23.8</v>
      </c>
      <c r="H285" s="17">
        <f t="shared" si="4"/>
        <v>0.88976395200000002</v>
      </c>
      <c r="L285">
        <v>3</v>
      </c>
    </row>
    <row r="286" spans="1:15" x14ac:dyDescent="0.35">
      <c r="A286" t="s">
        <v>494</v>
      </c>
      <c r="B286">
        <v>22</v>
      </c>
      <c r="C286">
        <v>8</v>
      </c>
      <c r="D286" t="s">
        <v>14</v>
      </c>
      <c r="E286" t="s">
        <v>36</v>
      </c>
      <c r="F286" t="s">
        <v>120</v>
      </c>
      <c r="G286">
        <v>62.2</v>
      </c>
      <c r="H286" s="17">
        <f t="shared" si="4"/>
        <v>6.0771738720000004</v>
      </c>
      <c r="L286">
        <v>1</v>
      </c>
    </row>
    <row r="287" spans="1:15" x14ac:dyDescent="0.35">
      <c r="A287" t="s">
        <v>494</v>
      </c>
      <c r="B287">
        <v>22</v>
      </c>
      <c r="C287">
        <v>6</v>
      </c>
      <c r="D287" t="s">
        <v>14</v>
      </c>
      <c r="E287" t="s">
        <v>36</v>
      </c>
      <c r="F287" t="s">
        <v>120</v>
      </c>
      <c r="G287">
        <v>96.6</v>
      </c>
      <c r="H287" s="17">
        <f t="shared" si="4"/>
        <v>14.658014447999998</v>
      </c>
      <c r="L287">
        <v>5</v>
      </c>
    </row>
    <row r="288" spans="1:15" x14ac:dyDescent="0.35">
      <c r="A288" t="s">
        <v>494</v>
      </c>
      <c r="B288">
        <v>22</v>
      </c>
      <c r="C288">
        <v>10</v>
      </c>
      <c r="D288" t="s">
        <v>14</v>
      </c>
      <c r="E288" t="s">
        <v>36</v>
      </c>
      <c r="F288" t="s">
        <v>119</v>
      </c>
      <c r="G288">
        <v>45.9</v>
      </c>
      <c r="H288" s="17">
        <f t="shared" si="4"/>
        <v>3.3093771479999998</v>
      </c>
      <c r="M288">
        <v>10</v>
      </c>
      <c r="N288" t="s">
        <v>436</v>
      </c>
      <c r="O288">
        <v>162</v>
      </c>
    </row>
    <row r="289" spans="1:15" x14ac:dyDescent="0.35">
      <c r="A289" t="s">
        <v>494</v>
      </c>
      <c r="B289">
        <v>22</v>
      </c>
      <c r="C289">
        <v>2</v>
      </c>
      <c r="D289" t="s">
        <v>14</v>
      </c>
      <c r="E289" t="s">
        <v>36</v>
      </c>
      <c r="F289" t="s">
        <v>119</v>
      </c>
      <c r="G289">
        <v>49.4</v>
      </c>
      <c r="H289" s="17">
        <f t="shared" si="4"/>
        <v>3.8333174879999992</v>
      </c>
    </row>
    <row r="290" spans="1:15" x14ac:dyDescent="0.35">
      <c r="A290" t="s">
        <v>494</v>
      </c>
      <c r="B290">
        <v>22</v>
      </c>
      <c r="C290">
        <v>4</v>
      </c>
      <c r="D290" t="s">
        <v>14</v>
      </c>
      <c r="E290" t="s">
        <v>36</v>
      </c>
      <c r="F290" t="s">
        <v>119</v>
      </c>
      <c r="G290">
        <v>50.5</v>
      </c>
      <c r="H290" s="17">
        <f t="shared" si="4"/>
        <v>4.0059326999999998</v>
      </c>
      <c r="M290">
        <v>4</v>
      </c>
      <c r="N290" t="s">
        <v>425</v>
      </c>
      <c r="O290">
        <v>4</v>
      </c>
    </row>
    <row r="291" spans="1:15" x14ac:dyDescent="0.35">
      <c r="A291" t="s">
        <v>494</v>
      </c>
      <c r="B291">
        <v>22</v>
      </c>
      <c r="C291">
        <v>7</v>
      </c>
      <c r="D291" t="s">
        <v>14</v>
      </c>
      <c r="E291" t="s">
        <v>21</v>
      </c>
      <c r="F291" t="s">
        <v>119</v>
      </c>
      <c r="G291">
        <v>65.900000000000006</v>
      </c>
      <c r="H291" s="17">
        <f t="shared" si="4"/>
        <v>6.8216859480000007</v>
      </c>
      <c r="M291">
        <v>7</v>
      </c>
      <c r="N291" t="s">
        <v>452</v>
      </c>
      <c r="O291">
        <v>101</v>
      </c>
    </row>
    <row r="292" spans="1:15" x14ac:dyDescent="0.35">
      <c r="A292" t="s">
        <v>494</v>
      </c>
      <c r="B292">
        <v>22</v>
      </c>
      <c r="C292">
        <v>9</v>
      </c>
      <c r="D292" t="s">
        <v>14</v>
      </c>
      <c r="E292" t="s">
        <v>36</v>
      </c>
      <c r="F292" t="s">
        <v>119</v>
      </c>
      <c r="G292">
        <v>87</v>
      </c>
      <c r="H292" s="17">
        <f t="shared" si="4"/>
        <v>11.889385200000001</v>
      </c>
    </row>
    <row r="293" spans="1:15" x14ac:dyDescent="0.35">
      <c r="A293" t="s">
        <v>494</v>
      </c>
      <c r="B293">
        <v>23</v>
      </c>
      <c r="C293">
        <v>5</v>
      </c>
      <c r="D293" t="s">
        <v>14</v>
      </c>
      <c r="E293" t="s">
        <v>36</v>
      </c>
      <c r="F293" t="s">
        <v>120</v>
      </c>
      <c r="G293">
        <v>12</v>
      </c>
      <c r="H293" s="17">
        <f t="shared" si="4"/>
        <v>0.22619520000000001</v>
      </c>
      <c r="L293">
        <v>3</v>
      </c>
    </row>
    <row r="294" spans="1:15" x14ac:dyDescent="0.35">
      <c r="A294" t="s">
        <v>494</v>
      </c>
      <c r="B294">
        <v>23</v>
      </c>
      <c r="C294">
        <v>2</v>
      </c>
      <c r="D294" t="s">
        <v>14</v>
      </c>
      <c r="E294" t="s">
        <v>36</v>
      </c>
      <c r="F294" t="s">
        <v>120</v>
      </c>
      <c r="G294">
        <v>21</v>
      </c>
      <c r="H294" s="17">
        <f t="shared" si="4"/>
        <v>0.69272279999999997</v>
      </c>
      <c r="L294">
        <v>5</v>
      </c>
    </row>
    <row r="295" spans="1:15" x14ac:dyDescent="0.35">
      <c r="A295" t="s">
        <v>494</v>
      </c>
      <c r="B295">
        <v>23</v>
      </c>
      <c r="C295">
        <v>3</v>
      </c>
      <c r="D295" t="s">
        <v>14</v>
      </c>
      <c r="E295" t="s">
        <v>36</v>
      </c>
      <c r="F295" t="s">
        <v>120</v>
      </c>
      <c r="G295">
        <v>26.5</v>
      </c>
      <c r="H295" s="17">
        <f t="shared" si="4"/>
        <v>1.1030943</v>
      </c>
      <c r="L295">
        <v>5</v>
      </c>
    </row>
    <row r="296" spans="1:15" x14ac:dyDescent="0.35">
      <c r="A296" t="s">
        <v>494</v>
      </c>
      <c r="B296">
        <v>23</v>
      </c>
      <c r="C296">
        <v>1</v>
      </c>
      <c r="D296" t="s">
        <v>14</v>
      </c>
      <c r="E296" t="s">
        <v>36</v>
      </c>
      <c r="F296" t="s">
        <v>120</v>
      </c>
      <c r="G296">
        <v>31.1</v>
      </c>
      <c r="H296" s="17">
        <f t="shared" si="4"/>
        <v>1.5192934680000001</v>
      </c>
      <c r="L296">
        <v>5</v>
      </c>
    </row>
    <row r="297" spans="1:15" x14ac:dyDescent="0.35">
      <c r="A297" t="s">
        <v>494</v>
      </c>
      <c r="B297">
        <v>23</v>
      </c>
      <c r="C297">
        <v>4</v>
      </c>
      <c r="D297" t="s">
        <v>14</v>
      </c>
      <c r="E297" t="s">
        <v>36</v>
      </c>
      <c r="F297" t="s">
        <v>120</v>
      </c>
      <c r="G297">
        <v>31.9</v>
      </c>
      <c r="H297" s="17">
        <f t="shared" si="4"/>
        <v>1.5984617879999998</v>
      </c>
      <c r="L297">
        <v>3</v>
      </c>
      <c r="M297">
        <v>4</v>
      </c>
      <c r="N297" t="s">
        <v>442</v>
      </c>
      <c r="O297">
        <v>8</v>
      </c>
    </row>
    <row r="298" spans="1:15" x14ac:dyDescent="0.35">
      <c r="A298" t="s">
        <v>494</v>
      </c>
      <c r="B298">
        <v>23</v>
      </c>
      <c r="C298">
        <v>9</v>
      </c>
      <c r="D298" t="s">
        <v>14</v>
      </c>
      <c r="E298" t="s">
        <v>36</v>
      </c>
      <c r="F298" t="s">
        <v>120</v>
      </c>
      <c r="G298">
        <v>33.5</v>
      </c>
      <c r="H298" s="17">
        <f t="shared" si="4"/>
        <v>1.7628303000000001</v>
      </c>
      <c r="L298">
        <v>2</v>
      </c>
    </row>
    <row r="299" spans="1:15" x14ac:dyDescent="0.35">
      <c r="A299" t="s">
        <v>494</v>
      </c>
      <c r="B299">
        <v>23</v>
      </c>
      <c r="C299">
        <v>6</v>
      </c>
      <c r="D299" t="s">
        <v>14</v>
      </c>
      <c r="E299" t="s">
        <v>36</v>
      </c>
      <c r="F299" t="s">
        <v>120</v>
      </c>
      <c r="G299">
        <v>36.200000000000003</v>
      </c>
      <c r="H299" s="17">
        <f t="shared" si="4"/>
        <v>2.0584391520000005</v>
      </c>
      <c r="L299">
        <v>5</v>
      </c>
    </row>
    <row r="300" spans="1:15" x14ac:dyDescent="0.35">
      <c r="A300" t="s">
        <v>494</v>
      </c>
      <c r="B300">
        <v>23</v>
      </c>
      <c r="C300">
        <v>8</v>
      </c>
      <c r="D300" t="s">
        <v>14</v>
      </c>
      <c r="E300" t="s">
        <v>36</v>
      </c>
      <c r="F300" t="s">
        <v>120</v>
      </c>
      <c r="G300">
        <v>37.5</v>
      </c>
      <c r="H300" s="17">
        <f t="shared" si="4"/>
        <v>2.2089375000000002</v>
      </c>
      <c r="L300">
        <v>3</v>
      </c>
    </row>
    <row r="301" spans="1:15" x14ac:dyDescent="0.35">
      <c r="A301" t="s">
        <v>494</v>
      </c>
      <c r="B301">
        <v>23</v>
      </c>
      <c r="C301">
        <v>10</v>
      </c>
      <c r="D301" t="s">
        <v>14</v>
      </c>
      <c r="E301" t="s">
        <v>36</v>
      </c>
      <c r="F301" t="s">
        <v>120</v>
      </c>
      <c r="G301">
        <v>43</v>
      </c>
      <c r="H301" s="17">
        <f t="shared" si="4"/>
        <v>2.9044091999999999</v>
      </c>
      <c r="L301">
        <v>5</v>
      </c>
    </row>
    <row r="302" spans="1:15" x14ac:dyDescent="0.35">
      <c r="A302" t="s">
        <v>494</v>
      </c>
      <c r="B302">
        <v>23</v>
      </c>
      <c r="C302">
        <v>7</v>
      </c>
      <c r="D302" t="s">
        <v>14</v>
      </c>
      <c r="E302" t="s">
        <v>36</v>
      </c>
      <c r="F302" t="s">
        <v>120</v>
      </c>
      <c r="G302">
        <v>46.5</v>
      </c>
      <c r="H302" s="17">
        <f t="shared" si="4"/>
        <v>3.3964623</v>
      </c>
      <c r="L302">
        <v>2</v>
      </c>
      <c r="M302">
        <v>7</v>
      </c>
      <c r="N302" t="s">
        <v>451</v>
      </c>
      <c r="O302">
        <v>105</v>
      </c>
    </row>
    <row r="303" spans="1:15" x14ac:dyDescent="0.35">
      <c r="A303" t="s">
        <v>494</v>
      </c>
      <c r="B303">
        <v>24</v>
      </c>
      <c r="C303">
        <v>26</v>
      </c>
      <c r="D303" t="s">
        <v>14</v>
      </c>
      <c r="E303" t="s">
        <v>36</v>
      </c>
      <c r="F303" t="s">
        <v>120</v>
      </c>
      <c r="G303">
        <v>14</v>
      </c>
      <c r="H303" s="17">
        <f t="shared" si="4"/>
        <v>0.30787680000000001</v>
      </c>
      <c r="L303">
        <v>3</v>
      </c>
    </row>
    <row r="304" spans="1:15" x14ac:dyDescent="0.35">
      <c r="A304" t="s">
        <v>494</v>
      </c>
      <c r="B304">
        <v>24</v>
      </c>
      <c r="C304">
        <v>12</v>
      </c>
      <c r="D304" t="s">
        <v>14</v>
      </c>
      <c r="E304" t="s">
        <v>36</v>
      </c>
      <c r="F304" t="s">
        <v>120</v>
      </c>
      <c r="G304">
        <v>15.6</v>
      </c>
      <c r="H304" s="17">
        <f t="shared" si="4"/>
        <v>0.382269888</v>
      </c>
      <c r="L304">
        <v>2</v>
      </c>
      <c r="M304">
        <v>12</v>
      </c>
      <c r="N304" t="s">
        <v>449</v>
      </c>
      <c r="O304">
        <v>337</v>
      </c>
    </row>
    <row r="305" spans="1:15" x14ac:dyDescent="0.35">
      <c r="A305" t="s">
        <v>494</v>
      </c>
      <c r="B305">
        <v>24</v>
      </c>
      <c r="C305">
        <v>13</v>
      </c>
      <c r="D305" t="s">
        <v>14</v>
      </c>
      <c r="E305" t="s">
        <v>36</v>
      </c>
      <c r="F305" t="s">
        <v>120</v>
      </c>
      <c r="G305">
        <v>15.7</v>
      </c>
      <c r="H305" s="17">
        <f t="shared" si="4"/>
        <v>0.38718649199999999</v>
      </c>
      <c r="L305">
        <v>4</v>
      </c>
    </row>
    <row r="306" spans="1:15" x14ac:dyDescent="0.35">
      <c r="A306" t="s">
        <v>494</v>
      </c>
      <c r="B306">
        <v>24</v>
      </c>
      <c r="C306">
        <v>5</v>
      </c>
      <c r="D306" t="s">
        <v>14</v>
      </c>
      <c r="E306" t="s">
        <v>36</v>
      </c>
      <c r="F306" t="s">
        <v>120</v>
      </c>
      <c r="G306">
        <v>17.2</v>
      </c>
      <c r="H306" s="17">
        <f t="shared" si="4"/>
        <v>0.46470547199999995</v>
      </c>
      <c r="L306">
        <v>5</v>
      </c>
    </row>
    <row r="307" spans="1:15" x14ac:dyDescent="0.35">
      <c r="A307" t="s">
        <v>494</v>
      </c>
      <c r="B307">
        <v>24</v>
      </c>
      <c r="C307">
        <v>21</v>
      </c>
      <c r="D307" t="s">
        <v>14</v>
      </c>
      <c r="E307" t="s">
        <v>36</v>
      </c>
      <c r="F307" t="s">
        <v>120</v>
      </c>
      <c r="G307">
        <v>18</v>
      </c>
      <c r="H307" s="17">
        <f t="shared" si="4"/>
        <v>0.50893919999999992</v>
      </c>
      <c r="L307">
        <v>5</v>
      </c>
    </row>
    <row r="308" spans="1:15" x14ac:dyDescent="0.35">
      <c r="A308" t="s">
        <v>494</v>
      </c>
      <c r="B308">
        <v>24</v>
      </c>
      <c r="C308">
        <v>8</v>
      </c>
      <c r="D308" t="s">
        <v>14</v>
      </c>
      <c r="E308" t="s">
        <v>34</v>
      </c>
      <c r="F308" t="s">
        <v>120</v>
      </c>
      <c r="G308">
        <v>18.7</v>
      </c>
      <c r="H308" s="17">
        <f t="shared" si="4"/>
        <v>0.549293052</v>
      </c>
      <c r="L308">
        <v>4</v>
      </c>
    </row>
    <row r="309" spans="1:15" x14ac:dyDescent="0.35">
      <c r="A309" t="s">
        <v>494</v>
      </c>
      <c r="B309">
        <v>24</v>
      </c>
      <c r="C309">
        <v>7</v>
      </c>
      <c r="D309" t="s">
        <v>14</v>
      </c>
      <c r="E309" t="s">
        <v>36</v>
      </c>
      <c r="F309" t="s">
        <v>120</v>
      </c>
      <c r="G309">
        <v>19.5</v>
      </c>
      <c r="H309" s="17">
        <f t="shared" si="4"/>
        <v>0.59729670000000001</v>
      </c>
      <c r="L309">
        <v>3</v>
      </c>
    </row>
    <row r="310" spans="1:15" x14ac:dyDescent="0.35">
      <c r="A310" t="s">
        <v>494</v>
      </c>
      <c r="B310">
        <v>24</v>
      </c>
      <c r="C310">
        <v>18</v>
      </c>
      <c r="D310" t="s">
        <v>14</v>
      </c>
      <c r="E310" t="s">
        <v>36</v>
      </c>
      <c r="F310" t="s">
        <v>120</v>
      </c>
      <c r="G310">
        <v>21.2</v>
      </c>
      <c r="H310" s="17">
        <f t="shared" si="4"/>
        <v>0.70598035200000009</v>
      </c>
      <c r="L310">
        <v>5</v>
      </c>
    </row>
    <row r="311" spans="1:15" x14ac:dyDescent="0.35">
      <c r="A311" t="s">
        <v>494</v>
      </c>
      <c r="B311">
        <v>24</v>
      </c>
      <c r="C311">
        <v>20</v>
      </c>
      <c r="D311" t="s">
        <v>14</v>
      </c>
      <c r="E311" t="s">
        <v>36</v>
      </c>
      <c r="F311" t="s">
        <v>120</v>
      </c>
      <c r="G311">
        <v>21.4</v>
      </c>
      <c r="H311" s="17">
        <f t="shared" si="4"/>
        <v>0.7193635679999999</v>
      </c>
      <c r="L311">
        <v>5</v>
      </c>
    </row>
    <row r="312" spans="1:15" x14ac:dyDescent="0.35">
      <c r="A312" t="s">
        <v>494</v>
      </c>
      <c r="B312">
        <v>24</v>
      </c>
      <c r="C312">
        <v>3</v>
      </c>
      <c r="D312" t="s">
        <v>14</v>
      </c>
      <c r="E312" t="s">
        <v>36</v>
      </c>
      <c r="F312" t="s">
        <v>120</v>
      </c>
      <c r="G312">
        <v>23.2</v>
      </c>
      <c r="H312" s="17">
        <f t="shared" si="4"/>
        <v>0.84546739199999998</v>
      </c>
      <c r="L312">
        <v>4</v>
      </c>
      <c r="M312">
        <v>3</v>
      </c>
      <c r="N312" t="s">
        <v>437</v>
      </c>
      <c r="O312">
        <v>226</v>
      </c>
    </row>
    <row r="313" spans="1:15" x14ac:dyDescent="0.35">
      <c r="A313" t="s">
        <v>494</v>
      </c>
      <c r="B313">
        <v>24</v>
      </c>
      <c r="C313">
        <v>24</v>
      </c>
      <c r="D313" t="s">
        <v>14</v>
      </c>
      <c r="E313" t="s">
        <v>36</v>
      </c>
      <c r="F313" t="s">
        <v>120</v>
      </c>
      <c r="G313">
        <v>23.5</v>
      </c>
      <c r="H313" s="17">
        <f t="shared" si="4"/>
        <v>0.86747429999999992</v>
      </c>
      <c r="L313">
        <v>5</v>
      </c>
    </row>
    <row r="314" spans="1:15" x14ac:dyDescent="0.35">
      <c r="A314" t="s">
        <v>494</v>
      </c>
      <c r="B314">
        <v>24</v>
      </c>
      <c r="C314">
        <v>19</v>
      </c>
      <c r="D314" t="s">
        <v>14</v>
      </c>
      <c r="E314" t="s">
        <v>36</v>
      </c>
      <c r="F314" t="s">
        <v>120</v>
      </c>
      <c r="G314">
        <v>24.3</v>
      </c>
      <c r="H314" s="17">
        <f t="shared" si="4"/>
        <v>0.92754169200000003</v>
      </c>
      <c r="L314">
        <v>4</v>
      </c>
    </row>
    <row r="315" spans="1:15" x14ac:dyDescent="0.35">
      <c r="A315" t="s">
        <v>494</v>
      </c>
      <c r="B315">
        <v>24</v>
      </c>
      <c r="C315">
        <v>9</v>
      </c>
      <c r="D315" t="s">
        <v>14</v>
      </c>
      <c r="E315" t="s">
        <v>36</v>
      </c>
      <c r="F315" t="s">
        <v>120</v>
      </c>
      <c r="G315">
        <v>25.3</v>
      </c>
      <c r="H315" s="17">
        <f t="shared" si="4"/>
        <v>1.0054533720000001</v>
      </c>
      <c r="L315">
        <v>3</v>
      </c>
    </row>
    <row r="316" spans="1:15" x14ac:dyDescent="0.35">
      <c r="A316" t="s">
        <v>494</v>
      </c>
      <c r="B316">
        <v>24</v>
      </c>
      <c r="C316">
        <v>22</v>
      </c>
      <c r="D316" t="s">
        <v>14</v>
      </c>
      <c r="E316" t="s">
        <v>36</v>
      </c>
      <c r="F316" t="s">
        <v>120</v>
      </c>
      <c r="G316">
        <v>26.9</v>
      </c>
      <c r="H316" s="17">
        <f t="shared" si="4"/>
        <v>1.1366465879999998</v>
      </c>
      <c r="L316">
        <v>5</v>
      </c>
    </row>
    <row r="317" spans="1:15" x14ac:dyDescent="0.35">
      <c r="A317" t="s">
        <v>494</v>
      </c>
      <c r="B317">
        <v>24</v>
      </c>
      <c r="C317">
        <v>6</v>
      </c>
      <c r="D317" t="s">
        <v>14</v>
      </c>
      <c r="E317" t="s">
        <v>36</v>
      </c>
      <c r="F317" t="s">
        <v>120</v>
      </c>
      <c r="G317">
        <v>33.5</v>
      </c>
      <c r="H317" s="17">
        <f t="shared" si="4"/>
        <v>1.7628303000000001</v>
      </c>
      <c r="L317">
        <v>4</v>
      </c>
    </row>
    <row r="318" spans="1:15" x14ac:dyDescent="0.35">
      <c r="A318" t="s">
        <v>494</v>
      </c>
      <c r="B318">
        <v>24</v>
      </c>
      <c r="C318">
        <v>10</v>
      </c>
      <c r="D318" t="s">
        <v>14</v>
      </c>
      <c r="E318" t="s">
        <v>36</v>
      </c>
      <c r="F318" t="s">
        <v>120</v>
      </c>
      <c r="G318">
        <v>35.700000000000003</v>
      </c>
      <c r="H318" s="17">
        <f t="shared" si="4"/>
        <v>2.0019688920000003</v>
      </c>
      <c r="L318">
        <v>4</v>
      </c>
    </row>
    <row r="319" spans="1:15" x14ac:dyDescent="0.35">
      <c r="A319" t="s">
        <v>494</v>
      </c>
      <c r="B319">
        <v>24</v>
      </c>
      <c r="C319">
        <v>14</v>
      </c>
      <c r="D319" t="s">
        <v>14</v>
      </c>
      <c r="E319" t="s">
        <v>36</v>
      </c>
      <c r="F319" t="s">
        <v>120</v>
      </c>
      <c r="G319">
        <v>39.200000000000003</v>
      </c>
      <c r="H319" s="17">
        <f t="shared" si="4"/>
        <v>2.4137541120000003</v>
      </c>
      <c r="L319">
        <v>3</v>
      </c>
    </row>
    <row r="320" spans="1:15" x14ac:dyDescent="0.35">
      <c r="A320" t="s">
        <v>494</v>
      </c>
      <c r="B320">
        <v>24</v>
      </c>
      <c r="C320">
        <v>11</v>
      </c>
      <c r="D320" t="s">
        <v>14</v>
      </c>
      <c r="E320" t="s">
        <v>36</v>
      </c>
      <c r="F320" t="s">
        <v>120</v>
      </c>
      <c r="G320">
        <v>42.1</v>
      </c>
      <c r="H320" s="17">
        <f t="shared" si="4"/>
        <v>2.7841016279999997</v>
      </c>
      <c r="L320">
        <v>3</v>
      </c>
    </row>
    <row r="321" spans="1:15" x14ac:dyDescent="0.35">
      <c r="A321" t="s">
        <v>494</v>
      </c>
      <c r="B321">
        <v>24</v>
      </c>
      <c r="C321">
        <v>1</v>
      </c>
      <c r="D321" t="s">
        <v>14</v>
      </c>
      <c r="E321" t="s">
        <v>36</v>
      </c>
      <c r="F321" t="s">
        <v>120</v>
      </c>
      <c r="G321">
        <v>49.1</v>
      </c>
      <c r="H321" s="17">
        <f t="shared" si="4"/>
        <v>3.7869003479999996</v>
      </c>
      <c r="L321">
        <v>5</v>
      </c>
    </row>
    <row r="322" spans="1:15" x14ac:dyDescent="0.35">
      <c r="A322" t="s">
        <v>494</v>
      </c>
      <c r="B322">
        <v>24</v>
      </c>
      <c r="C322">
        <v>16</v>
      </c>
      <c r="D322" t="s">
        <v>14</v>
      </c>
      <c r="E322" t="s">
        <v>36</v>
      </c>
      <c r="F322" t="s">
        <v>120</v>
      </c>
      <c r="G322">
        <v>49.3</v>
      </c>
      <c r="H322" s="17">
        <f t="shared" ref="H322:H385" si="5">(((G322/2)^2)*3.1416)/500</f>
        <v>3.8178136919999996</v>
      </c>
      <c r="L322">
        <v>4</v>
      </c>
    </row>
    <row r="323" spans="1:15" x14ac:dyDescent="0.35">
      <c r="A323" t="s">
        <v>494</v>
      </c>
      <c r="B323">
        <v>24</v>
      </c>
      <c r="C323">
        <v>17</v>
      </c>
      <c r="D323" t="s">
        <v>14</v>
      </c>
      <c r="E323" t="s">
        <v>44</v>
      </c>
      <c r="F323" t="s">
        <v>120</v>
      </c>
      <c r="G323">
        <v>49.7</v>
      </c>
      <c r="H323" s="17">
        <f t="shared" si="5"/>
        <v>3.8800173720000002</v>
      </c>
      <c r="L323">
        <v>4</v>
      </c>
    </row>
    <row r="324" spans="1:15" x14ac:dyDescent="0.35">
      <c r="A324" t="s">
        <v>494</v>
      </c>
      <c r="B324">
        <v>24</v>
      </c>
      <c r="C324">
        <v>15</v>
      </c>
      <c r="D324" t="s">
        <v>14</v>
      </c>
      <c r="E324" t="s">
        <v>36</v>
      </c>
      <c r="F324" t="s">
        <v>120</v>
      </c>
      <c r="G324">
        <v>50.3</v>
      </c>
      <c r="H324" s="17">
        <f t="shared" si="5"/>
        <v>3.9742653719999992</v>
      </c>
      <c r="L324">
        <v>3</v>
      </c>
    </row>
    <row r="325" spans="1:15" x14ac:dyDescent="0.35">
      <c r="A325" t="s">
        <v>494</v>
      </c>
      <c r="B325">
        <v>24</v>
      </c>
      <c r="C325">
        <v>23</v>
      </c>
      <c r="D325" t="s">
        <v>14</v>
      </c>
      <c r="E325" t="s">
        <v>36</v>
      </c>
      <c r="F325" t="s">
        <v>120</v>
      </c>
      <c r="G325">
        <v>52</v>
      </c>
      <c r="H325" s="17">
        <f t="shared" si="5"/>
        <v>4.2474431999999993</v>
      </c>
      <c r="L325">
        <v>4</v>
      </c>
    </row>
    <row r="326" spans="1:15" x14ac:dyDescent="0.35">
      <c r="A326" t="s">
        <v>494</v>
      </c>
      <c r="B326">
        <v>24</v>
      </c>
      <c r="C326">
        <v>4</v>
      </c>
      <c r="D326" t="s">
        <v>14</v>
      </c>
      <c r="E326" t="s">
        <v>36</v>
      </c>
      <c r="F326" t="s">
        <v>120</v>
      </c>
      <c r="G326">
        <v>55.9</v>
      </c>
      <c r="H326" s="17">
        <f t="shared" si="5"/>
        <v>4.9084515480000004</v>
      </c>
      <c r="L326">
        <v>4</v>
      </c>
    </row>
    <row r="327" spans="1:15" x14ac:dyDescent="0.35">
      <c r="A327" t="s">
        <v>494</v>
      </c>
      <c r="B327">
        <v>24</v>
      </c>
      <c r="C327">
        <v>2</v>
      </c>
      <c r="D327" t="s">
        <v>14</v>
      </c>
      <c r="E327" t="s">
        <v>36</v>
      </c>
      <c r="F327" t="s">
        <v>120</v>
      </c>
      <c r="G327">
        <v>63.2</v>
      </c>
      <c r="H327" s="17">
        <f t="shared" si="5"/>
        <v>6.2741521920000007</v>
      </c>
      <c r="L327">
        <v>5</v>
      </c>
    </row>
    <row r="328" spans="1:15" x14ac:dyDescent="0.35">
      <c r="A328" t="s">
        <v>494</v>
      </c>
      <c r="B328">
        <v>24</v>
      </c>
      <c r="C328">
        <v>25</v>
      </c>
      <c r="D328" t="s">
        <v>14</v>
      </c>
      <c r="E328" t="s">
        <v>36</v>
      </c>
      <c r="F328" t="s">
        <v>120</v>
      </c>
      <c r="G328">
        <v>72</v>
      </c>
      <c r="H328" s="17">
        <f t="shared" si="5"/>
        <v>8.1430271999999988</v>
      </c>
      <c r="L328">
        <v>3</v>
      </c>
      <c r="M328">
        <v>25</v>
      </c>
      <c r="N328" t="s">
        <v>450</v>
      </c>
      <c r="O328">
        <v>107</v>
      </c>
    </row>
    <row r="329" spans="1:15" x14ac:dyDescent="0.35">
      <c r="A329" t="s">
        <v>494</v>
      </c>
      <c r="B329">
        <v>25</v>
      </c>
      <c r="C329">
        <v>16</v>
      </c>
      <c r="D329" t="s">
        <v>14</v>
      </c>
      <c r="E329" t="s">
        <v>36</v>
      </c>
      <c r="F329" t="s">
        <v>120</v>
      </c>
      <c r="G329">
        <v>16.399999999999999</v>
      </c>
      <c r="H329" s="17">
        <f t="shared" si="5"/>
        <v>0.42248236799999994</v>
      </c>
      <c r="L329">
        <v>3</v>
      </c>
    </row>
    <row r="330" spans="1:15" x14ac:dyDescent="0.35">
      <c r="A330" t="s">
        <v>494</v>
      </c>
      <c r="B330">
        <v>25</v>
      </c>
      <c r="C330">
        <v>3</v>
      </c>
      <c r="D330" t="s">
        <v>14</v>
      </c>
      <c r="E330" t="s">
        <v>36</v>
      </c>
      <c r="F330" t="s">
        <v>120</v>
      </c>
      <c r="G330">
        <v>16.5</v>
      </c>
      <c r="H330" s="17">
        <f t="shared" si="5"/>
        <v>0.42765030000000004</v>
      </c>
      <c r="L330">
        <v>4</v>
      </c>
    </row>
    <row r="331" spans="1:15" x14ac:dyDescent="0.35">
      <c r="A331" t="s">
        <v>494</v>
      </c>
      <c r="B331">
        <v>25</v>
      </c>
      <c r="C331">
        <v>5</v>
      </c>
      <c r="D331" t="s">
        <v>14</v>
      </c>
      <c r="E331" t="s">
        <v>36</v>
      </c>
      <c r="F331" t="s">
        <v>120</v>
      </c>
      <c r="G331">
        <v>16.8</v>
      </c>
      <c r="H331" s="17">
        <f t="shared" si="5"/>
        <v>0.44334259200000004</v>
      </c>
      <c r="L331">
        <v>5</v>
      </c>
    </row>
    <row r="332" spans="1:15" x14ac:dyDescent="0.35">
      <c r="A332" t="s">
        <v>494</v>
      </c>
      <c r="B332">
        <v>25</v>
      </c>
      <c r="C332">
        <v>12</v>
      </c>
      <c r="D332" t="s">
        <v>14</v>
      </c>
      <c r="E332" t="s">
        <v>36</v>
      </c>
      <c r="F332" t="s">
        <v>120</v>
      </c>
      <c r="G332">
        <v>17.3</v>
      </c>
      <c r="H332" s="17">
        <f t="shared" si="5"/>
        <v>0.47012473200000005</v>
      </c>
      <c r="L332">
        <v>2</v>
      </c>
    </row>
    <row r="333" spans="1:15" x14ac:dyDescent="0.35">
      <c r="A333" t="s">
        <v>494</v>
      </c>
      <c r="B333">
        <v>25</v>
      </c>
      <c r="C333">
        <v>14</v>
      </c>
      <c r="D333" t="s">
        <v>14</v>
      </c>
      <c r="E333" t="s">
        <v>36</v>
      </c>
      <c r="F333" t="s">
        <v>120</v>
      </c>
      <c r="G333">
        <v>17.399999999999999</v>
      </c>
      <c r="H333" s="17">
        <f t="shared" si="5"/>
        <v>0.47557540799999987</v>
      </c>
      <c r="L333">
        <v>2</v>
      </c>
    </row>
    <row r="334" spans="1:15" x14ac:dyDescent="0.35">
      <c r="A334" t="s">
        <v>494</v>
      </c>
      <c r="B334">
        <v>25</v>
      </c>
      <c r="C334">
        <v>15</v>
      </c>
      <c r="D334" t="s">
        <v>14</v>
      </c>
      <c r="E334" t="s">
        <v>36</v>
      </c>
      <c r="F334" t="s">
        <v>120</v>
      </c>
      <c r="G334">
        <v>19.399999999999999</v>
      </c>
      <c r="H334" s="17">
        <f t="shared" si="5"/>
        <v>0.59118628799999984</v>
      </c>
      <c r="L334">
        <v>1</v>
      </c>
    </row>
    <row r="335" spans="1:15" x14ac:dyDescent="0.35">
      <c r="A335" t="s">
        <v>494</v>
      </c>
      <c r="B335">
        <v>25</v>
      </c>
      <c r="C335">
        <v>18</v>
      </c>
      <c r="D335" t="s">
        <v>14</v>
      </c>
      <c r="E335" t="s">
        <v>36</v>
      </c>
      <c r="F335" t="s">
        <v>120</v>
      </c>
      <c r="G335">
        <v>19.600000000000001</v>
      </c>
      <c r="H335" s="17">
        <f t="shared" si="5"/>
        <v>0.60343852800000009</v>
      </c>
      <c r="L335">
        <v>5</v>
      </c>
    </row>
    <row r="336" spans="1:15" x14ac:dyDescent="0.35">
      <c r="A336" t="s">
        <v>494</v>
      </c>
      <c r="B336">
        <v>25</v>
      </c>
      <c r="C336">
        <v>4</v>
      </c>
      <c r="D336" t="s">
        <v>14</v>
      </c>
      <c r="E336" t="s">
        <v>36</v>
      </c>
      <c r="F336" t="s">
        <v>120</v>
      </c>
      <c r="G336">
        <v>21</v>
      </c>
      <c r="H336" s="17">
        <f t="shared" si="5"/>
        <v>0.69272279999999997</v>
      </c>
      <c r="L336">
        <v>3</v>
      </c>
    </row>
    <row r="337" spans="1:15" x14ac:dyDescent="0.35">
      <c r="A337" t="s">
        <v>494</v>
      </c>
      <c r="B337">
        <v>25</v>
      </c>
      <c r="C337">
        <v>19</v>
      </c>
      <c r="D337" t="s">
        <v>14</v>
      </c>
      <c r="E337" t="s">
        <v>36</v>
      </c>
      <c r="F337" t="s">
        <v>120</v>
      </c>
      <c r="G337">
        <v>21.5</v>
      </c>
      <c r="H337" s="17">
        <f t="shared" si="5"/>
        <v>0.72610229999999998</v>
      </c>
      <c r="L337">
        <v>3</v>
      </c>
    </row>
    <row r="338" spans="1:15" x14ac:dyDescent="0.35">
      <c r="A338" t="s">
        <v>494</v>
      </c>
      <c r="B338">
        <v>25</v>
      </c>
      <c r="C338">
        <v>23</v>
      </c>
      <c r="D338" t="s">
        <v>14</v>
      </c>
      <c r="E338" t="s">
        <v>36</v>
      </c>
      <c r="F338" t="s">
        <v>120</v>
      </c>
      <c r="G338">
        <v>21.9</v>
      </c>
      <c r="H338" s="17">
        <f t="shared" si="5"/>
        <v>0.75337138799999992</v>
      </c>
      <c r="L338">
        <v>5</v>
      </c>
    </row>
    <row r="339" spans="1:15" x14ac:dyDescent="0.35">
      <c r="A339" t="s">
        <v>494</v>
      </c>
      <c r="B339">
        <v>25</v>
      </c>
      <c r="C339">
        <v>9</v>
      </c>
      <c r="D339" t="s">
        <v>14</v>
      </c>
      <c r="E339" t="s">
        <v>36</v>
      </c>
      <c r="F339" t="s">
        <v>120</v>
      </c>
      <c r="G339">
        <v>22</v>
      </c>
      <c r="H339" s="17">
        <f t="shared" si="5"/>
        <v>0.76026720000000003</v>
      </c>
      <c r="L339">
        <v>5</v>
      </c>
    </row>
    <row r="340" spans="1:15" x14ac:dyDescent="0.35">
      <c r="A340" t="s">
        <v>494</v>
      </c>
      <c r="B340">
        <v>25</v>
      </c>
      <c r="C340">
        <v>11</v>
      </c>
      <c r="D340" t="s">
        <v>14</v>
      </c>
      <c r="E340" t="s">
        <v>36</v>
      </c>
      <c r="F340" t="s">
        <v>120</v>
      </c>
      <c r="G340">
        <v>23.6</v>
      </c>
      <c r="H340" s="17">
        <f t="shared" si="5"/>
        <v>0.87487276800000002</v>
      </c>
      <c r="L340">
        <v>2</v>
      </c>
    </row>
    <row r="341" spans="1:15" x14ac:dyDescent="0.35">
      <c r="A341" t="s">
        <v>494</v>
      </c>
      <c r="B341">
        <v>25</v>
      </c>
      <c r="C341">
        <v>20</v>
      </c>
      <c r="D341" t="s">
        <v>14</v>
      </c>
      <c r="E341" t="s">
        <v>36</v>
      </c>
      <c r="F341" t="s">
        <v>120</v>
      </c>
      <c r="G341">
        <v>24.6</v>
      </c>
      <c r="H341" s="17">
        <f t="shared" si="5"/>
        <v>0.95058532800000006</v>
      </c>
      <c r="L341">
        <v>3</v>
      </c>
    </row>
    <row r="342" spans="1:15" x14ac:dyDescent="0.35">
      <c r="A342" t="s">
        <v>494</v>
      </c>
      <c r="B342">
        <v>25</v>
      </c>
      <c r="C342">
        <v>17</v>
      </c>
      <c r="D342" t="s">
        <v>14</v>
      </c>
      <c r="E342" t="s">
        <v>36</v>
      </c>
      <c r="F342" t="s">
        <v>120</v>
      </c>
      <c r="G342">
        <v>26.5</v>
      </c>
      <c r="H342" s="17">
        <f t="shared" si="5"/>
        <v>1.1030943</v>
      </c>
      <c r="L342">
        <v>2</v>
      </c>
    </row>
    <row r="343" spans="1:15" x14ac:dyDescent="0.35">
      <c r="A343" t="s">
        <v>494</v>
      </c>
      <c r="B343">
        <v>25</v>
      </c>
      <c r="C343">
        <v>22</v>
      </c>
      <c r="D343" t="s">
        <v>14</v>
      </c>
      <c r="E343" t="s">
        <v>36</v>
      </c>
      <c r="F343" t="s">
        <v>120</v>
      </c>
      <c r="G343">
        <v>26.8</v>
      </c>
      <c r="H343" s="17">
        <f t="shared" si="5"/>
        <v>1.1282113919999999</v>
      </c>
      <c r="L343">
        <v>5</v>
      </c>
    </row>
    <row r="344" spans="1:15" x14ac:dyDescent="0.35">
      <c r="A344" t="s">
        <v>494</v>
      </c>
      <c r="B344">
        <v>25</v>
      </c>
      <c r="C344">
        <v>8</v>
      </c>
      <c r="D344" t="s">
        <v>14</v>
      </c>
      <c r="E344" t="s">
        <v>36</v>
      </c>
      <c r="F344" t="s">
        <v>120</v>
      </c>
      <c r="G344">
        <v>27.9</v>
      </c>
      <c r="H344" s="17">
        <f t="shared" si="5"/>
        <v>1.2227264279999999</v>
      </c>
      <c r="L344">
        <v>3</v>
      </c>
    </row>
    <row r="345" spans="1:15" x14ac:dyDescent="0.35">
      <c r="A345" t="s">
        <v>494</v>
      </c>
      <c r="B345">
        <v>25</v>
      </c>
      <c r="C345">
        <v>2</v>
      </c>
      <c r="D345" t="s">
        <v>14</v>
      </c>
      <c r="E345" t="s">
        <v>36</v>
      </c>
      <c r="F345" t="s">
        <v>120</v>
      </c>
      <c r="G345">
        <v>28.6</v>
      </c>
      <c r="H345" s="17">
        <f t="shared" si="5"/>
        <v>1.2848515680000001</v>
      </c>
      <c r="L345">
        <v>3</v>
      </c>
    </row>
    <row r="346" spans="1:15" x14ac:dyDescent="0.35">
      <c r="A346" t="s">
        <v>494</v>
      </c>
      <c r="B346">
        <v>25</v>
      </c>
      <c r="C346">
        <v>1</v>
      </c>
      <c r="D346" t="s">
        <v>14</v>
      </c>
      <c r="E346" t="s">
        <v>36</v>
      </c>
      <c r="F346" t="s">
        <v>120</v>
      </c>
      <c r="G346">
        <v>28.9</v>
      </c>
      <c r="H346" s="17">
        <f t="shared" si="5"/>
        <v>1.3119478679999999</v>
      </c>
      <c r="L346">
        <v>4</v>
      </c>
    </row>
    <row r="347" spans="1:15" x14ac:dyDescent="0.35">
      <c r="A347" t="s">
        <v>494</v>
      </c>
      <c r="B347">
        <v>25</v>
      </c>
      <c r="C347">
        <v>7</v>
      </c>
      <c r="D347" t="s">
        <v>14</v>
      </c>
      <c r="E347" t="s">
        <v>36</v>
      </c>
      <c r="F347" t="s">
        <v>120</v>
      </c>
      <c r="G347">
        <v>29.8</v>
      </c>
      <c r="H347" s="17">
        <f t="shared" si="5"/>
        <v>1.3949332320000001</v>
      </c>
      <c r="L347">
        <v>3</v>
      </c>
    </row>
    <row r="348" spans="1:15" x14ac:dyDescent="0.35">
      <c r="A348" t="s">
        <v>494</v>
      </c>
      <c r="B348">
        <v>25</v>
      </c>
      <c r="C348">
        <v>21</v>
      </c>
      <c r="D348" t="s">
        <v>14</v>
      </c>
      <c r="E348" t="s">
        <v>36</v>
      </c>
      <c r="F348" t="s">
        <v>120</v>
      </c>
      <c r="G348">
        <v>31.9</v>
      </c>
      <c r="H348" s="17">
        <f t="shared" si="5"/>
        <v>1.5984617879999998</v>
      </c>
      <c r="L348">
        <v>4</v>
      </c>
    </row>
    <row r="349" spans="1:15" x14ac:dyDescent="0.35">
      <c r="A349" t="s">
        <v>494</v>
      </c>
      <c r="B349">
        <v>25</v>
      </c>
      <c r="C349">
        <v>13</v>
      </c>
      <c r="D349" t="s">
        <v>14</v>
      </c>
      <c r="E349" t="s">
        <v>36</v>
      </c>
      <c r="F349" t="s">
        <v>120</v>
      </c>
      <c r="G349">
        <v>32.200000000000003</v>
      </c>
      <c r="H349" s="17">
        <f t="shared" si="5"/>
        <v>1.6286682720000001</v>
      </c>
      <c r="L349">
        <v>2</v>
      </c>
    </row>
    <row r="350" spans="1:15" x14ac:dyDescent="0.35">
      <c r="A350" t="s">
        <v>494</v>
      </c>
      <c r="B350">
        <v>25</v>
      </c>
      <c r="C350">
        <v>6</v>
      </c>
      <c r="D350" t="s">
        <v>14</v>
      </c>
      <c r="E350" t="s">
        <v>36</v>
      </c>
      <c r="F350" t="s">
        <v>120</v>
      </c>
      <c r="G350">
        <v>38.6</v>
      </c>
      <c r="H350" s="17">
        <f t="shared" si="5"/>
        <v>2.340429168</v>
      </c>
      <c r="L350">
        <v>3</v>
      </c>
    </row>
    <row r="351" spans="1:15" x14ac:dyDescent="0.35">
      <c r="A351" t="s">
        <v>494</v>
      </c>
      <c r="B351">
        <v>25</v>
      </c>
      <c r="C351">
        <v>10</v>
      </c>
      <c r="D351" t="s">
        <v>14</v>
      </c>
      <c r="E351" t="s">
        <v>44</v>
      </c>
      <c r="F351" t="s">
        <v>120</v>
      </c>
      <c r="G351">
        <v>127.5</v>
      </c>
      <c r="H351" s="17">
        <f t="shared" si="5"/>
        <v>25.535317500000001</v>
      </c>
      <c r="L351">
        <v>4</v>
      </c>
      <c r="M351">
        <v>10</v>
      </c>
      <c r="N351" t="s">
        <v>448</v>
      </c>
      <c r="O351">
        <v>286</v>
      </c>
    </row>
    <row r="352" spans="1:15" x14ac:dyDescent="0.35">
      <c r="A352" t="s">
        <v>494</v>
      </c>
      <c r="B352">
        <v>25</v>
      </c>
      <c r="C352">
        <v>24</v>
      </c>
      <c r="D352" t="s">
        <v>14</v>
      </c>
      <c r="E352" t="s">
        <v>35</v>
      </c>
      <c r="F352" t="s">
        <v>119</v>
      </c>
      <c r="G352">
        <v>300.3</v>
      </c>
      <c r="H352" s="17">
        <f t="shared" si="5"/>
        <v>141.65488537200002</v>
      </c>
      <c r="M352">
        <v>24</v>
      </c>
      <c r="N352" t="s">
        <v>444</v>
      </c>
      <c r="O352">
        <v>338</v>
      </c>
    </row>
    <row r="353" spans="1:12" x14ac:dyDescent="0.35">
      <c r="A353" t="s">
        <v>494</v>
      </c>
      <c r="B353">
        <v>30</v>
      </c>
      <c r="C353">
        <v>2</v>
      </c>
      <c r="D353" t="s">
        <v>14</v>
      </c>
      <c r="E353" t="s">
        <v>36</v>
      </c>
      <c r="F353" t="s">
        <v>120</v>
      </c>
      <c r="G353">
        <v>9</v>
      </c>
      <c r="H353" s="17">
        <f t="shared" si="5"/>
        <v>0.12723479999999998</v>
      </c>
      <c r="L353">
        <v>2</v>
      </c>
    </row>
    <row r="354" spans="1:12" x14ac:dyDescent="0.35">
      <c r="A354" t="s">
        <v>494</v>
      </c>
      <c r="B354">
        <v>30</v>
      </c>
      <c r="C354">
        <v>18</v>
      </c>
      <c r="D354" t="s">
        <v>14</v>
      </c>
      <c r="E354" t="s">
        <v>36</v>
      </c>
      <c r="F354" t="s">
        <v>120</v>
      </c>
      <c r="G354">
        <v>9</v>
      </c>
      <c r="H354" s="17">
        <f t="shared" si="5"/>
        <v>0.12723479999999998</v>
      </c>
      <c r="L354">
        <v>1</v>
      </c>
    </row>
    <row r="355" spans="1:12" x14ac:dyDescent="0.35">
      <c r="A355" t="s">
        <v>494</v>
      </c>
      <c r="B355">
        <v>30</v>
      </c>
      <c r="C355">
        <v>1</v>
      </c>
      <c r="D355" t="s">
        <v>14</v>
      </c>
      <c r="E355" t="s">
        <v>36</v>
      </c>
      <c r="F355" t="s">
        <v>120</v>
      </c>
      <c r="G355">
        <v>11.9</v>
      </c>
      <c r="H355" s="17">
        <f t="shared" si="5"/>
        <v>0.22244098800000001</v>
      </c>
      <c r="L355">
        <v>1</v>
      </c>
    </row>
    <row r="356" spans="1:12" x14ac:dyDescent="0.35">
      <c r="A356" t="s">
        <v>494</v>
      </c>
      <c r="B356">
        <v>30</v>
      </c>
      <c r="C356">
        <v>24</v>
      </c>
      <c r="D356" t="s">
        <v>14</v>
      </c>
      <c r="E356" t="s">
        <v>36</v>
      </c>
      <c r="F356" t="s">
        <v>120</v>
      </c>
      <c r="G356">
        <v>12.6</v>
      </c>
      <c r="H356" s="17">
        <f t="shared" si="5"/>
        <v>0.24938020799999999</v>
      </c>
      <c r="L356">
        <v>2</v>
      </c>
    </row>
    <row r="357" spans="1:12" x14ac:dyDescent="0.35">
      <c r="A357" t="s">
        <v>494</v>
      </c>
      <c r="B357">
        <v>30</v>
      </c>
      <c r="C357">
        <v>22</v>
      </c>
      <c r="D357" t="s">
        <v>14</v>
      </c>
      <c r="E357" t="s">
        <v>36</v>
      </c>
      <c r="F357" t="s">
        <v>120</v>
      </c>
      <c r="G357">
        <v>13.7</v>
      </c>
      <c r="H357" s="17">
        <f t="shared" si="5"/>
        <v>0.29482345199999999</v>
      </c>
      <c r="L357">
        <v>2</v>
      </c>
    </row>
    <row r="358" spans="1:12" x14ac:dyDescent="0.35">
      <c r="A358" t="s">
        <v>494</v>
      </c>
      <c r="B358">
        <v>30</v>
      </c>
      <c r="C358">
        <v>4</v>
      </c>
      <c r="D358" t="s">
        <v>14</v>
      </c>
      <c r="E358" t="s">
        <v>36</v>
      </c>
      <c r="F358" t="s">
        <v>120</v>
      </c>
      <c r="G358">
        <v>13.9</v>
      </c>
      <c r="H358" s="17">
        <f t="shared" si="5"/>
        <v>0.30349426800000001</v>
      </c>
      <c r="L358">
        <v>3</v>
      </c>
    </row>
    <row r="359" spans="1:12" x14ac:dyDescent="0.35">
      <c r="A359" t="s">
        <v>494</v>
      </c>
      <c r="B359">
        <v>30</v>
      </c>
      <c r="C359">
        <v>10</v>
      </c>
      <c r="D359" t="s">
        <v>14</v>
      </c>
      <c r="E359" t="s">
        <v>36</v>
      </c>
      <c r="F359" t="s">
        <v>120</v>
      </c>
      <c r="G359">
        <v>15.9</v>
      </c>
      <c r="H359" s="17">
        <f t="shared" si="5"/>
        <v>0.39711394799999999</v>
      </c>
      <c r="L359">
        <v>5</v>
      </c>
    </row>
    <row r="360" spans="1:12" x14ac:dyDescent="0.35">
      <c r="A360" t="s">
        <v>494</v>
      </c>
      <c r="B360">
        <v>30</v>
      </c>
      <c r="C360">
        <v>15</v>
      </c>
      <c r="D360" t="s">
        <v>14</v>
      </c>
      <c r="E360" t="s">
        <v>36</v>
      </c>
      <c r="F360" t="s">
        <v>120</v>
      </c>
      <c r="G360">
        <v>18.899999999999999</v>
      </c>
      <c r="H360" s="17">
        <f t="shared" si="5"/>
        <v>0.56110546799999983</v>
      </c>
      <c r="L360">
        <v>4</v>
      </c>
    </row>
    <row r="361" spans="1:12" x14ac:dyDescent="0.35">
      <c r="A361" t="s">
        <v>494</v>
      </c>
      <c r="B361">
        <v>30</v>
      </c>
      <c r="C361">
        <v>21</v>
      </c>
      <c r="D361" t="s">
        <v>14</v>
      </c>
      <c r="E361" t="s">
        <v>36</v>
      </c>
      <c r="F361" t="s">
        <v>120</v>
      </c>
      <c r="G361">
        <v>19.7</v>
      </c>
      <c r="H361" s="17">
        <f t="shared" si="5"/>
        <v>0.60961177199999994</v>
      </c>
      <c r="L361">
        <v>2</v>
      </c>
    </row>
    <row r="362" spans="1:12" x14ac:dyDescent="0.35">
      <c r="A362" t="s">
        <v>494</v>
      </c>
      <c r="B362">
        <v>30</v>
      </c>
      <c r="C362">
        <v>11</v>
      </c>
      <c r="D362" t="s">
        <v>14</v>
      </c>
      <c r="E362" t="s">
        <v>36</v>
      </c>
      <c r="F362" t="s">
        <v>120</v>
      </c>
      <c r="G362">
        <v>19.899999999999999</v>
      </c>
      <c r="H362" s="17">
        <f t="shared" si="5"/>
        <v>0.62205250799999989</v>
      </c>
      <c r="L362">
        <v>4</v>
      </c>
    </row>
    <row r="363" spans="1:12" x14ac:dyDescent="0.35">
      <c r="A363" t="s">
        <v>494</v>
      </c>
      <c r="B363">
        <v>30</v>
      </c>
      <c r="C363">
        <v>16</v>
      </c>
      <c r="D363" t="s">
        <v>14</v>
      </c>
      <c r="E363" t="s">
        <v>21</v>
      </c>
      <c r="F363" t="s">
        <v>120</v>
      </c>
      <c r="G363">
        <v>20.2</v>
      </c>
      <c r="H363" s="17">
        <f t="shared" si="5"/>
        <v>0.64094923199999998</v>
      </c>
      <c r="L363">
        <v>2</v>
      </c>
    </row>
    <row r="364" spans="1:12" x14ac:dyDescent="0.35">
      <c r="A364" t="s">
        <v>494</v>
      </c>
      <c r="B364">
        <v>30</v>
      </c>
      <c r="C364">
        <v>8</v>
      </c>
      <c r="D364" t="s">
        <v>14</v>
      </c>
      <c r="E364" t="s">
        <v>36</v>
      </c>
      <c r="F364" t="s">
        <v>120</v>
      </c>
      <c r="G364">
        <v>21.5</v>
      </c>
      <c r="H364" s="17">
        <f t="shared" si="5"/>
        <v>0.72610229999999998</v>
      </c>
      <c r="L364">
        <v>4</v>
      </c>
    </row>
    <row r="365" spans="1:12" x14ac:dyDescent="0.35">
      <c r="A365" t="s">
        <v>494</v>
      </c>
      <c r="B365">
        <v>30</v>
      </c>
      <c r="C365">
        <v>3</v>
      </c>
      <c r="D365" t="s">
        <v>14</v>
      </c>
      <c r="E365" t="s">
        <v>36</v>
      </c>
      <c r="F365" t="s">
        <v>120</v>
      </c>
      <c r="G365">
        <v>21.8</v>
      </c>
      <c r="H365" s="17">
        <f t="shared" si="5"/>
        <v>0.74650699199999992</v>
      </c>
      <c r="L365">
        <v>2</v>
      </c>
    </row>
    <row r="366" spans="1:12" x14ac:dyDescent="0.35">
      <c r="A366" t="s">
        <v>494</v>
      </c>
      <c r="B366">
        <v>30</v>
      </c>
      <c r="C366">
        <v>7</v>
      </c>
      <c r="D366" t="s">
        <v>14</v>
      </c>
      <c r="E366" t="s">
        <v>36</v>
      </c>
      <c r="F366" t="s">
        <v>120</v>
      </c>
      <c r="G366">
        <v>22.9</v>
      </c>
      <c r="H366" s="17">
        <f t="shared" si="5"/>
        <v>0.82374322799999988</v>
      </c>
      <c r="L366">
        <v>5</v>
      </c>
    </row>
    <row r="367" spans="1:12" x14ac:dyDescent="0.35">
      <c r="A367" t="s">
        <v>494</v>
      </c>
      <c r="B367">
        <v>30</v>
      </c>
      <c r="C367">
        <v>19</v>
      </c>
      <c r="D367" t="s">
        <v>14</v>
      </c>
      <c r="E367" t="s">
        <v>36</v>
      </c>
      <c r="F367" t="s">
        <v>120</v>
      </c>
      <c r="G367">
        <v>24.3</v>
      </c>
      <c r="H367" s="17">
        <f t="shared" si="5"/>
        <v>0.92754169200000003</v>
      </c>
      <c r="L367">
        <v>2</v>
      </c>
    </row>
    <row r="368" spans="1:12" x14ac:dyDescent="0.35">
      <c r="A368" t="s">
        <v>494</v>
      </c>
      <c r="B368">
        <v>30</v>
      </c>
      <c r="C368">
        <v>20</v>
      </c>
      <c r="D368" t="s">
        <v>14</v>
      </c>
      <c r="E368" t="s">
        <v>36</v>
      </c>
      <c r="F368" t="s">
        <v>120</v>
      </c>
      <c r="G368">
        <v>25.7</v>
      </c>
      <c r="H368" s="17">
        <f t="shared" si="5"/>
        <v>1.0374976919999999</v>
      </c>
      <c r="L368">
        <v>2</v>
      </c>
    </row>
    <row r="369" spans="1:15" x14ac:dyDescent="0.35">
      <c r="A369" t="s">
        <v>494</v>
      </c>
      <c r="B369">
        <v>30</v>
      </c>
      <c r="C369">
        <v>17</v>
      </c>
      <c r="D369" t="s">
        <v>14</v>
      </c>
      <c r="E369" t="s">
        <v>36</v>
      </c>
      <c r="F369" t="s">
        <v>120</v>
      </c>
      <c r="G369">
        <v>27.1</v>
      </c>
      <c r="H369" s="17">
        <f t="shared" si="5"/>
        <v>1.1536112280000002</v>
      </c>
      <c r="L369">
        <v>3</v>
      </c>
    </row>
    <row r="370" spans="1:15" x14ac:dyDescent="0.35">
      <c r="A370" t="s">
        <v>494</v>
      </c>
      <c r="B370">
        <v>30</v>
      </c>
      <c r="C370">
        <v>9</v>
      </c>
      <c r="D370" t="s">
        <v>14</v>
      </c>
      <c r="E370" t="s">
        <v>36</v>
      </c>
      <c r="F370" t="s">
        <v>120</v>
      </c>
      <c r="G370">
        <v>33.5</v>
      </c>
      <c r="H370" s="17">
        <f t="shared" si="5"/>
        <v>1.7628303000000001</v>
      </c>
      <c r="L370">
        <v>5</v>
      </c>
    </row>
    <row r="371" spans="1:15" x14ac:dyDescent="0.35">
      <c r="A371" t="s">
        <v>494</v>
      </c>
      <c r="B371">
        <v>30</v>
      </c>
      <c r="C371">
        <v>13</v>
      </c>
      <c r="D371" t="s">
        <v>14</v>
      </c>
      <c r="E371" t="s">
        <v>36</v>
      </c>
      <c r="F371" t="s">
        <v>120</v>
      </c>
      <c r="G371">
        <v>36.5</v>
      </c>
      <c r="H371" s="17">
        <f t="shared" si="5"/>
        <v>2.0926982999999999</v>
      </c>
      <c r="L371">
        <v>5</v>
      </c>
    </row>
    <row r="372" spans="1:15" x14ac:dyDescent="0.35">
      <c r="A372" t="s">
        <v>494</v>
      </c>
      <c r="B372">
        <v>30</v>
      </c>
      <c r="C372">
        <v>23</v>
      </c>
      <c r="D372" t="s">
        <v>14</v>
      </c>
      <c r="E372" t="s">
        <v>36</v>
      </c>
      <c r="F372" t="s">
        <v>120</v>
      </c>
      <c r="G372">
        <v>37</v>
      </c>
      <c r="H372" s="17">
        <f t="shared" si="5"/>
        <v>2.1504251999999999</v>
      </c>
      <c r="L372">
        <v>1</v>
      </c>
    </row>
    <row r="373" spans="1:15" x14ac:dyDescent="0.35">
      <c r="A373" t="s">
        <v>494</v>
      </c>
      <c r="B373">
        <v>30</v>
      </c>
      <c r="C373">
        <v>5</v>
      </c>
      <c r="D373" t="s">
        <v>14</v>
      </c>
      <c r="E373" t="s">
        <v>36</v>
      </c>
      <c r="F373" t="s">
        <v>120</v>
      </c>
      <c r="G373">
        <v>42.9</v>
      </c>
      <c r="H373" s="17">
        <f t="shared" si="5"/>
        <v>2.8909160279999995</v>
      </c>
      <c r="L373">
        <v>2</v>
      </c>
    </row>
    <row r="374" spans="1:15" x14ac:dyDescent="0.35">
      <c r="A374" t="s">
        <v>494</v>
      </c>
      <c r="B374">
        <v>30</v>
      </c>
      <c r="C374">
        <v>12</v>
      </c>
      <c r="D374" t="s">
        <v>14</v>
      </c>
      <c r="E374" t="s">
        <v>36</v>
      </c>
      <c r="F374" t="s">
        <v>120</v>
      </c>
      <c r="G374">
        <v>55.8</v>
      </c>
      <c r="H374" s="17">
        <f t="shared" si="5"/>
        <v>4.8909057119999995</v>
      </c>
      <c r="L374">
        <v>2</v>
      </c>
      <c r="M374">
        <v>12</v>
      </c>
      <c r="N374" t="s">
        <v>414</v>
      </c>
      <c r="O374">
        <v>330</v>
      </c>
    </row>
    <row r="375" spans="1:15" x14ac:dyDescent="0.35">
      <c r="A375" t="s">
        <v>494</v>
      </c>
      <c r="B375">
        <v>30</v>
      </c>
      <c r="C375">
        <v>14</v>
      </c>
      <c r="D375" t="s">
        <v>14</v>
      </c>
      <c r="E375" t="s">
        <v>36</v>
      </c>
      <c r="F375" t="s">
        <v>120</v>
      </c>
      <c r="G375">
        <v>56.9</v>
      </c>
      <c r="H375" s="17">
        <f t="shared" si="5"/>
        <v>5.0856377879999988</v>
      </c>
      <c r="L375">
        <v>2</v>
      </c>
      <c r="M375">
        <v>14</v>
      </c>
      <c r="N375" t="s">
        <v>458</v>
      </c>
      <c r="O375">
        <v>88</v>
      </c>
    </row>
    <row r="376" spans="1:15" x14ac:dyDescent="0.35">
      <c r="A376" t="s">
        <v>494</v>
      </c>
      <c r="B376">
        <v>30</v>
      </c>
      <c r="C376">
        <v>6</v>
      </c>
      <c r="D376" t="s">
        <v>14</v>
      </c>
      <c r="E376" t="s">
        <v>35</v>
      </c>
      <c r="F376" t="s">
        <v>119</v>
      </c>
      <c r="G376">
        <v>112.6</v>
      </c>
      <c r="H376" s="17">
        <f t="shared" si="5"/>
        <v>19.915796207999996</v>
      </c>
      <c r="M376">
        <v>6</v>
      </c>
      <c r="N376" t="s">
        <v>457</v>
      </c>
      <c r="O376">
        <v>220</v>
      </c>
    </row>
    <row r="377" spans="1:15" x14ac:dyDescent="0.35">
      <c r="A377" t="s">
        <v>494</v>
      </c>
      <c r="B377">
        <v>32</v>
      </c>
      <c r="C377">
        <v>6</v>
      </c>
      <c r="D377" t="s">
        <v>14</v>
      </c>
      <c r="E377" t="s">
        <v>44</v>
      </c>
      <c r="F377" t="s">
        <v>120</v>
      </c>
      <c r="G377">
        <v>10.5</v>
      </c>
      <c r="H377" s="17">
        <f t="shared" si="5"/>
        <v>0.17318069999999999</v>
      </c>
      <c r="L377">
        <v>1</v>
      </c>
    </row>
    <row r="378" spans="1:15" x14ac:dyDescent="0.35">
      <c r="A378" t="s">
        <v>494</v>
      </c>
      <c r="B378">
        <v>32</v>
      </c>
      <c r="C378">
        <v>11</v>
      </c>
      <c r="D378" t="s">
        <v>14</v>
      </c>
      <c r="E378" t="s">
        <v>36</v>
      </c>
      <c r="F378" t="s">
        <v>120</v>
      </c>
      <c r="G378">
        <v>14.7</v>
      </c>
      <c r="H378" s="17">
        <f t="shared" si="5"/>
        <v>0.33943417199999992</v>
      </c>
      <c r="L378">
        <v>2</v>
      </c>
    </row>
    <row r="379" spans="1:15" x14ac:dyDescent="0.35">
      <c r="A379" t="s">
        <v>494</v>
      </c>
      <c r="B379">
        <v>32</v>
      </c>
      <c r="C379">
        <v>9</v>
      </c>
      <c r="D379" t="s">
        <v>14</v>
      </c>
      <c r="E379" t="s">
        <v>36</v>
      </c>
      <c r="F379" t="s">
        <v>120</v>
      </c>
      <c r="G379">
        <v>15.5</v>
      </c>
      <c r="H379" s="17">
        <f t="shared" si="5"/>
        <v>0.37738470000000002</v>
      </c>
      <c r="L379">
        <v>5</v>
      </c>
    </row>
    <row r="380" spans="1:15" x14ac:dyDescent="0.35">
      <c r="A380" t="s">
        <v>494</v>
      </c>
      <c r="B380">
        <v>32</v>
      </c>
      <c r="C380">
        <v>16</v>
      </c>
      <c r="D380" t="s">
        <v>14</v>
      </c>
      <c r="E380" t="s">
        <v>36</v>
      </c>
      <c r="F380" t="s">
        <v>120</v>
      </c>
      <c r="G380">
        <v>19</v>
      </c>
      <c r="H380" s="17">
        <f t="shared" si="5"/>
        <v>0.56705879999999997</v>
      </c>
      <c r="L380">
        <v>4</v>
      </c>
    </row>
    <row r="381" spans="1:15" x14ac:dyDescent="0.35">
      <c r="A381" t="s">
        <v>494</v>
      </c>
      <c r="B381">
        <v>32</v>
      </c>
      <c r="C381">
        <v>10</v>
      </c>
      <c r="D381" t="s">
        <v>14</v>
      </c>
      <c r="E381" t="s">
        <v>36</v>
      </c>
      <c r="F381" t="s">
        <v>120</v>
      </c>
      <c r="G381">
        <v>21.9</v>
      </c>
      <c r="H381" s="17">
        <f t="shared" si="5"/>
        <v>0.75337138799999992</v>
      </c>
      <c r="L381">
        <v>1</v>
      </c>
    </row>
    <row r="382" spans="1:15" x14ac:dyDescent="0.35">
      <c r="A382" t="s">
        <v>494</v>
      </c>
      <c r="B382">
        <v>32</v>
      </c>
      <c r="C382">
        <v>8</v>
      </c>
      <c r="D382" t="s">
        <v>14</v>
      </c>
      <c r="E382" t="s">
        <v>36</v>
      </c>
      <c r="F382" t="s">
        <v>120</v>
      </c>
      <c r="G382">
        <v>22.9</v>
      </c>
      <c r="H382" s="17">
        <f t="shared" si="5"/>
        <v>0.82374322799999988</v>
      </c>
      <c r="L382">
        <v>1</v>
      </c>
    </row>
    <row r="383" spans="1:15" x14ac:dyDescent="0.35">
      <c r="A383" t="s">
        <v>494</v>
      </c>
      <c r="B383">
        <v>32</v>
      </c>
      <c r="C383">
        <v>4</v>
      </c>
      <c r="D383" t="s">
        <v>14</v>
      </c>
      <c r="E383" t="s">
        <v>36</v>
      </c>
      <c r="F383" t="s">
        <v>120</v>
      </c>
      <c r="G383">
        <v>40</v>
      </c>
      <c r="H383" s="17">
        <f t="shared" si="5"/>
        <v>2.51328</v>
      </c>
      <c r="L383">
        <v>4</v>
      </c>
    </row>
    <row r="384" spans="1:15" x14ac:dyDescent="0.35">
      <c r="A384" t="s">
        <v>494</v>
      </c>
      <c r="B384">
        <v>32</v>
      </c>
      <c r="C384">
        <v>1</v>
      </c>
      <c r="D384" t="s">
        <v>14</v>
      </c>
      <c r="E384" t="s">
        <v>36</v>
      </c>
      <c r="F384" t="s">
        <v>120</v>
      </c>
      <c r="G384">
        <v>46.4</v>
      </c>
      <c r="H384" s="17">
        <f t="shared" si="5"/>
        <v>3.3818695679999999</v>
      </c>
      <c r="L384">
        <v>3</v>
      </c>
    </row>
    <row r="385" spans="1:15" x14ac:dyDescent="0.35">
      <c r="A385" t="s">
        <v>494</v>
      </c>
      <c r="B385">
        <v>32</v>
      </c>
      <c r="C385">
        <v>17</v>
      </c>
      <c r="D385" t="s">
        <v>14</v>
      </c>
      <c r="E385" t="s">
        <v>36</v>
      </c>
      <c r="F385" t="s">
        <v>120</v>
      </c>
      <c r="G385">
        <v>57.8</v>
      </c>
      <c r="H385" s="17">
        <f t="shared" si="5"/>
        <v>5.2477914719999994</v>
      </c>
      <c r="L385">
        <v>5</v>
      </c>
    </row>
    <row r="386" spans="1:15" x14ac:dyDescent="0.35">
      <c r="A386" t="s">
        <v>494</v>
      </c>
      <c r="B386">
        <v>32</v>
      </c>
      <c r="C386">
        <v>2</v>
      </c>
      <c r="D386" t="s">
        <v>14</v>
      </c>
      <c r="E386" t="s">
        <v>36</v>
      </c>
      <c r="F386" t="s">
        <v>120</v>
      </c>
      <c r="G386">
        <v>64.400000000000006</v>
      </c>
      <c r="H386" s="17">
        <f t="shared" ref="H386:H449" si="6">(((G386/2)^2)*3.1416)/500</f>
        <v>6.5146730880000003</v>
      </c>
      <c r="L386">
        <v>3</v>
      </c>
    </row>
    <row r="387" spans="1:15" x14ac:dyDescent="0.35">
      <c r="A387" t="s">
        <v>494</v>
      </c>
      <c r="B387">
        <v>32</v>
      </c>
      <c r="C387">
        <v>3</v>
      </c>
      <c r="D387" t="s">
        <v>14</v>
      </c>
      <c r="E387" t="s">
        <v>36</v>
      </c>
      <c r="F387" t="s">
        <v>120</v>
      </c>
      <c r="G387">
        <v>70.2</v>
      </c>
      <c r="H387" s="17">
        <f t="shared" si="6"/>
        <v>7.7409652319999998</v>
      </c>
      <c r="L387">
        <v>3</v>
      </c>
    </row>
    <row r="388" spans="1:15" x14ac:dyDescent="0.35">
      <c r="A388" t="s">
        <v>494</v>
      </c>
      <c r="B388">
        <v>32</v>
      </c>
      <c r="C388">
        <v>15</v>
      </c>
      <c r="D388" t="s">
        <v>14</v>
      </c>
      <c r="E388" t="s">
        <v>21</v>
      </c>
      <c r="F388" t="s">
        <v>119</v>
      </c>
      <c r="G388">
        <v>23.5</v>
      </c>
      <c r="H388" s="17">
        <f t="shared" si="6"/>
        <v>0.86747429999999992</v>
      </c>
    </row>
    <row r="389" spans="1:15" x14ac:dyDescent="0.35">
      <c r="A389" t="s">
        <v>494</v>
      </c>
      <c r="B389">
        <v>32</v>
      </c>
      <c r="C389">
        <v>7</v>
      </c>
      <c r="D389" t="s">
        <v>14</v>
      </c>
      <c r="E389" t="s">
        <v>36</v>
      </c>
      <c r="F389" t="s">
        <v>119</v>
      </c>
      <c r="G389">
        <v>31.3</v>
      </c>
      <c r="H389" s="17">
        <f t="shared" si="6"/>
        <v>1.538897052</v>
      </c>
      <c r="M389">
        <v>7</v>
      </c>
      <c r="N389" t="s">
        <v>460</v>
      </c>
      <c r="O389">
        <v>94</v>
      </c>
    </row>
    <row r="390" spans="1:15" x14ac:dyDescent="0.35">
      <c r="A390" t="s">
        <v>494</v>
      </c>
      <c r="B390">
        <v>32</v>
      </c>
      <c r="C390">
        <v>12</v>
      </c>
      <c r="D390" t="s">
        <v>14</v>
      </c>
      <c r="E390" t="s">
        <v>36</v>
      </c>
      <c r="F390" t="s">
        <v>119</v>
      </c>
      <c r="G390">
        <v>43.4</v>
      </c>
      <c r="H390" s="17">
        <f t="shared" si="6"/>
        <v>2.9586960479999997</v>
      </c>
    </row>
    <row r="391" spans="1:15" x14ac:dyDescent="0.35">
      <c r="A391" t="s">
        <v>494</v>
      </c>
      <c r="B391">
        <v>32</v>
      </c>
      <c r="C391">
        <v>13</v>
      </c>
      <c r="D391" t="s">
        <v>14</v>
      </c>
      <c r="E391" t="s">
        <v>36</v>
      </c>
      <c r="F391" t="s">
        <v>119</v>
      </c>
      <c r="G391">
        <v>47.3</v>
      </c>
      <c r="H391" s="17">
        <f t="shared" si="6"/>
        <v>3.5143351319999994</v>
      </c>
    </row>
    <row r="392" spans="1:15" x14ac:dyDescent="0.35">
      <c r="A392" t="s">
        <v>494</v>
      </c>
      <c r="B392">
        <v>32</v>
      </c>
      <c r="C392">
        <v>5</v>
      </c>
      <c r="D392" t="s">
        <v>14</v>
      </c>
      <c r="E392" t="s">
        <v>36</v>
      </c>
      <c r="F392" t="s">
        <v>119</v>
      </c>
      <c r="G392">
        <v>57.7</v>
      </c>
      <c r="H392" s="17">
        <f t="shared" si="6"/>
        <v>5.2296487320000002</v>
      </c>
      <c r="M392">
        <v>5</v>
      </c>
      <c r="N392" t="s">
        <v>459</v>
      </c>
      <c r="O392">
        <v>322</v>
      </c>
    </row>
    <row r="393" spans="1:15" x14ac:dyDescent="0.35">
      <c r="A393" t="s">
        <v>494</v>
      </c>
      <c r="B393">
        <v>32</v>
      </c>
      <c r="C393">
        <v>14</v>
      </c>
      <c r="D393" t="s">
        <v>14</v>
      </c>
      <c r="E393" t="s">
        <v>36</v>
      </c>
      <c r="F393" t="s">
        <v>119</v>
      </c>
      <c r="G393">
        <v>77.5</v>
      </c>
      <c r="H393" s="17">
        <f t="shared" si="6"/>
        <v>9.4346174999999999</v>
      </c>
      <c r="M393">
        <v>14</v>
      </c>
      <c r="N393" t="s">
        <v>392</v>
      </c>
      <c r="O393">
        <v>189</v>
      </c>
    </row>
    <row r="394" spans="1:15" x14ac:dyDescent="0.35">
      <c r="A394" t="s">
        <v>494</v>
      </c>
      <c r="B394">
        <v>47</v>
      </c>
      <c r="C394">
        <v>3</v>
      </c>
      <c r="D394" t="s">
        <v>14</v>
      </c>
      <c r="E394" t="s">
        <v>36</v>
      </c>
      <c r="F394" t="s">
        <v>120</v>
      </c>
      <c r="G394">
        <v>11.8</v>
      </c>
      <c r="H394" s="17">
        <f t="shared" si="6"/>
        <v>0.21871819200000001</v>
      </c>
      <c r="L394">
        <v>2</v>
      </c>
    </row>
    <row r="395" spans="1:15" x14ac:dyDescent="0.35">
      <c r="A395" t="s">
        <v>494</v>
      </c>
      <c r="B395">
        <v>47</v>
      </c>
      <c r="C395">
        <v>5</v>
      </c>
      <c r="D395" t="s">
        <v>14</v>
      </c>
      <c r="E395" t="s">
        <v>36</v>
      </c>
      <c r="F395" t="s">
        <v>120</v>
      </c>
      <c r="G395">
        <v>13</v>
      </c>
      <c r="H395" s="17">
        <f t="shared" si="6"/>
        <v>0.26546519999999996</v>
      </c>
      <c r="L395">
        <v>3</v>
      </c>
    </row>
    <row r="396" spans="1:15" x14ac:dyDescent="0.35">
      <c r="A396" t="s">
        <v>494</v>
      </c>
      <c r="B396">
        <v>47</v>
      </c>
      <c r="C396">
        <v>6</v>
      </c>
      <c r="D396" t="s">
        <v>14</v>
      </c>
      <c r="E396" t="s">
        <v>36</v>
      </c>
      <c r="F396" t="s">
        <v>120</v>
      </c>
      <c r="G396">
        <v>13.5</v>
      </c>
      <c r="H396" s="17">
        <f t="shared" si="6"/>
        <v>0.28627829999999999</v>
      </c>
      <c r="L396">
        <v>5</v>
      </c>
    </row>
    <row r="397" spans="1:15" x14ac:dyDescent="0.35">
      <c r="A397" t="s">
        <v>494</v>
      </c>
      <c r="B397">
        <v>47</v>
      </c>
      <c r="C397">
        <v>4</v>
      </c>
      <c r="D397" t="s">
        <v>14</v>
      </c>
      <c r="E397" t="s">
        <v>36</v>
      </c>
      <c r="F397" t="s">
        <v>120</v>
      </c>
      <c r="G397">
        <v>16.399999999999999</v>
      </c>
      <c r="H397" s="17">
        <f t="shared" si="6"/>
        <v>0.42248236799999994</v>
      </c>
      <c r="L397">
        <v>3</v>
      </c>
    </row>
    <row r="398" spans="1:15" x14ac:dyDescent="0.35">
      <c r="A398" t="s">
        <v>494</v>
      </c>
      <c r="B398">
        <v>47</v>
      </c>
      <c r="C398">
        <v>7</v>
      </c>
      <c r="D398" t="s">
        <v>14</v>
      </c>
      <c r="E398" t="s">
        <v>36</v>
      </c>
      <c r="F398" t="s">
        <v>120</v>
      </c>
      <c r="G398">
        <v>38.9</v>
      </c>
      <c r="H398" s="17">
        <f t="shared" si="6"/>
        <v>2.3769502679999994</v>
      </c>
      <c r="L398">
        <v>2</v>
      </c>
      <c r="M398">
        <v>7</v>
      </c>
      <c r="N398" t="s">
        <v>414</v>
      </c>
      <c r="O398">
        <v>67</v>
      </c>
    </row>
    <row r="399" spans="1:15" x14ac:dyDescent="0.35">
      <c r="A399" t="s">
        <v>494</v>
      </c>
      <c r="B399">
        <v>47</v>
      </c>
      <c r="C399">
        <v>1</v>
      </c>
      <c r="D399" t="s">
        <v>14</v>
      </c>
      <c r="E399" t="s">
        <v>36</v>
      </c>
      <c r="F399" t="s">
        <v>120</v>
      </c>
      <c r="G399">
        <v>46</v>
      </c>
      <c r="H399" s="17">
        <f t="shared" si="6"/>
        <v>3.3238128000000002</v>
      </c>
      <c r="L399">
        <v>5</v>
      </c>
      <c r="M399">
        <v>1</v>
      </c>
      <c r="N399" t="s">
        <v>370</v>
      </c>
      <c r="O399">
        <v>189</v>
      </c>
    </row>
    <row r="400" spans="1:15" x14ac:dyDescent="0.35">
      <c r="A400" t="s">
        <v>494</v>
      </c>
      <c r="B400">
        <v>47</v>
      </c>
      <c r="C400">
        <v>2</v>
      </c>
      <c r="D400" t="s">
        <v>14</v>
      </c>
      <c r="E400" t="s">
        <v>44</v>
      </c>
      <c r="F400" t="s">
        <v>120</v>
      </c>
      <c r="G400">
        <v>81.599999999999994</v>
      </c>
      <c r="H400" s="17">
        <f t="shared" si="6"/>
        <v>10.459266048</v>
      </c>
      <c r="L400">
        <v>5</v>
      </c>
    </row>
    <row r="401" spans="1:12" x14ac:dyDescent="0.35">
      <c r="A401" t="s">
        <v>494</v>
      </c>
      <c r="B401">
        <v>48</v>
      </c>
      <c r="C401">
        <v>8</v>
      </c>
      <c r="D401" t="s">
        <v>14</v>
      </c>
      <c r="E401" t="s">
        <v>36</v>
      </c>
      <c r="F401" t="s">
        <v>120</v>
      </c>
      <c r="G401">
        <v>26.5</v>
      </c>
      <c r="H401" s="17">
        <f t="shared" si="6"/>
        <v>1.1030943</v>
      </c>
      <c r="L401">
        <v>5</v>
      </c>
    </row>
    <row r="402" spans="1:12" x14ac:dyDescent="0.35">
      <c r="A402" t="s">
        <v>494</v>
      </c>
      <c r="B402">
        <v>48</v>
      </c>
      <c r="C402">
        <v>5</v>
      </c>
      <c r="D402" t="s">
        <v>14</v>
      </c>
      <c r="E402" t="s">
        <v>36</v>
      </c>
      <c r="F402" t="s">
        <v>120</v>
      </c>
      <c r="G402">
        <v>38.200000000000003</v>
      </c>
      <c r="H402" s="17">
        <f t="shared" si="6"/>
        <v>2.2921741920000005</v>
      </c>
      <c r="L402">
        <v>5</v>
      </c>
    </row>
    <row r="403" spans="1:12" x14ac:dyDescent="0.35">
      <c r="A403" t="s">
        <v>494</v>
      </c>
      <c r="B403">
        <v>48</v>
      </c>
      <c r="C403">
        <v>12</v>
      </c>
      <c r="D403" t="s">
        <v>14</v>
      </c>
      <c r="E403" t="s">
        <v>36</v>
      </c>
      <c r="F403" t="s">
        <v>120</v>
      </c>
      <c r="G403">
        <v>39.299999999999997</v>
      </c>
      <c r="H403" s="17">
        <f t="shared" si="6"/>
        <v>2.4260848919999995</v>
      </c>
      <c r="L403">
        <v>3</v>
      </c>
    </row>
    <row r="404" spans="1:12" x14ac:dyDescent="0.35">
      <c r="A404" t="s">
        <v>494</v>
      </c>
      <c r="B404">
        <v>48</v>
      </c>
      <c r="C404">
        <v>15</v>
      </c>
      <c r="D404" t="s">
        <v>14</v>
      </c>
      <c r="E404" t="s">
        <v>36</v>
      </c>
      <c r="F404" t="s">
        <v>120</v>
      </c>
      <c r="G404">
        <v>40.5</v>
      </c>
      <c r="H404" s="17">
        <f t="shared" si="6"/>
        <v>2.5765047000000001</v>
      </c>
      <c r="L404">
        <v>5</v>
      </c>
    </row>
    <row r="405" spans="1:12" x14ac:dyDescent="0.35">
      <c r="A405" t="s">
        <v>494</v>
      </c>
      <c r="B405">
        <v>48</v>
      </c>
      <c r="C405">
        <v>14</v>
      </c>
      <c r="D405" t="s">
        <v>14</v>
      </c>
      <c r="E405" t="s">
        <v>36</v>
      </c>
      <c r="F405" t="s">
        <v>120</v>
      </c>
      <c r="G405">
        <v>40.6</v>
      </c>
      <c r="H405" s="17">
        <f t="shared" si="6"/>
        <v>2.5892438879999999</v>
      </c>
      <c r="L405">
        <v>5</v>
      </c>
    </row>
    <row r="406" spans="1:12" x14ac:dyDescent="0.35">
      <c r="A406" t="s">
        <v>494</v>
      </c>
      <c r="B406">
        <v>48</v>
      </c>
      <c r="C406">
        <v>3</v>
      </c>
      <c r="D406" t="s">
        <v>14</v>
      </c>
      <c r="E406" t="s">
        <v>36</v>
      </c>
      <c r="F406" t="s">
        <v>120</v>
      </c>
      <c r="G406">
        <v>41.4</v>
      </c>
      <c r="H406" s="17">
        <f t="shared" si="6"/>
        <v>2.6922883679999994</v>
      </c>
      <c r="L406">
        <v>4</v>
      </c>
    </row>
    <row r="407" spans="1:12" x14ac:dyDescent="0.35">
      <c r="A407" t="s">
        <v>494</v>
      </c>
      <c r="B407">
        <v>48</v>
      </c>
      <c r="C407">
        <v>6</v>
      </c>
      <c r="D407" t="s">
        <v>14</v>
      </c>
      <c r="E407" t="s">
        <v>36</v>
      </c>
      <c r="F407" t="s">
        <v>120</v>
      </c>
      <c r="G407">
        <v>41.5</v>
      </c>
      <c r="H407" s="17">
        <f t="shared" si="6"/>
        <v>2.7053103000000003</v>
      </c>
      <c r="L407">
        <v>5</v>
      </c>
    </row>
    <row r="408" spans="1:12" x14ac:dyDescent="0.35">
      <c r="A408" t="s">
        <v>494</v>
      </c>
      <c r="B408">
        <v>48</v>
      </c>
      <c r="C408">
        <v>4</v>
      </c>
      <c r="D408" t="s">
        <v>14</v>
      </c>
      <c r="E408" t="s">
        <v>36</v>
      </c>
      <c r="F408" t="s">
        <v>120</v>
      </c>
      <c r="G408">
        <v>43.4</v>
      </c>
      <c r="H408" s="17">
        <f t="shared" si="6"/>
        <v>2.9586960479999997</v>
      </c>
      <c r="L408">
        <v>4</v>
      </c>
    </row>
    <row r="409" spans="1:12" x14ac:dyDescent="0.35">
      <c r="A409" t="s">
        <v>494</v>
      </c>
      <c r="B409">
        <v>48</v>
      </c>
      <c r="C409">
        <v>19</v>
      </c>
      <c r="D409" t="s">
        <v>14</v>
      </c>
      <c r="E409" t="s">
        <v>36</v>
      </c>
      <c r="F409" t="s">
        <v>120</v>
      </c>
      <c r="G409">
        <v>44.1</v>
      </c>
      <c r="H409" s="17">
        <f t="shared" si="6"/>
        <v>3.0549075480000001</v>
      </c>
      <c r="L409">
        <v>5</v>
      </c>
    </row>
    <row r="410" spans="1:12" x14ac:dyDescent="0.35">
      <c r="A410" t="s">
        <v>494</v>
      </c>
      <c r="B410">
        <v>48</v>
      </c>
      <c r="C410">
        <v>13</v>
      </c>
      <c r="D410" t="s">
        <v>14</v>
      </c>
      <c r="E410" t="s">
        <v>36</v>
      </c>
      <c r="F410" t="s">
        <v>120</v>
      </c>
      <c r="G410">
        <v>45</v>
      </c>
      <c r="H410" s="17">
        <f t="shared" si="6"/>
        <v>3.1808700000000001</v>
      </c>
      <c r="L410">
        <v>3</v>
      </c>
    </row>
    <row r="411" spans="1:12" x14ac:dyDescent="0.35">
      <c r="A411" t="s">
        <v>494</v>
      </c>
      <c r="B411">
        <v>48</v>
      </c>
      <c r="C411">
        <v>9</v>
      </c>
      <c r="D411" t="s">
        <v>14</v>
      </c>
      <c r="E411" t="s">
        <v>36</v>
      </c>
      <c r="F411" t="s">
        <v>120</v>
      </c>
      <c r="G411">
        <v>47.5</v>
      </c>
      <c r="H411" s="17">
        <f t="shared" si="6"/>
        <v>3.5441175</v>
      </c>
      <c r="L411">
        <v>5</v>
      </c>
    </row>
    <row r="412" spans="1:12" x14ac:dyDescent="0.35">
      <c r="A412" t="s">
        <v>494</v>
      </c>
      <c r="B412">
        <v>48</v>
      </c>
      <c r="C412">
        <v>17</v>
      </c>
      <c r="D412" t="s">
        <v>14</v>
      </c>
      <c r="E412" t="s">
        <v>36</v>
      </c>
      <c r="F412" t="s">
        <v>120</v>
      </c>
      <c r="G412">
        <v>48.3</v>
      </c>
      <c r="H412" s="17">
        <f t="shared" si="6"/>
        <v>3.6645036119999994</v>
      </c>
      <c r="L412">
        <v>5</v>
      </c>
    </row>
    <row r="413" spans="1:12" x14ac:dyDescent="0.35">
      <c r="A413" t="s">
        <v>494</v>
      </c>
      <c r="B413">
        <v>48</v>
      </c>
      <c r="C413">
        <v>7</v>
      </c>
      <c r="D413" t="s">
        <v>14</v>
      </c>
      <c r="E413" t="s">
        <v>36</v>
      </c>
      <c r="F413" t="s">
        <v>120</v>
      </c>
      <c r="G413">
        <v>48.7</v>
      </c>
      <c r="H413" s="17">
        <f t="shared" si="6"/>
        <v>3.7254506520000001</v>
      </c>
      <c r="L413">
        <v>5</v>
      </c>
    </row>
    <row r="414" spans="1:12" x14ac:dyDescent="0.35">
      <c r="A414" t="s">
        <v>494</v>
      </c>
      <c r="B414">
        <v>48</v>
      </c>
      <c r="C414">
        <v>18</v>
      </c>
      <c r="D414" t="s">
        <v>14</v>
      </c>
      <c r="E414" t="s">
        <v>36</v>
      </c>
      <c r="F414" t="s">
        <v>120</v>
      </c>
      <c r="G414">
        <v>49.9</v>
      </c>
      <c r="H414" s="17">
        <f t="shared" si="6"/>
        <v>3.9113077079999994</v>
      </c>
      <c r="L414">
        <v>3</v>
      </c>
    </row>
    <row r="415" spans="1:12" x14ac:dyDescent="0.35">
      <c r="A415" t="s">
        <v>494</v>
      </c>
      <c r="B415">
        <v>48</v>
      </c>
      <c r="C415">
        <v>11</v>
      </c>
      <c r="D415" t="s">
        <v>14</v>
      </c>
      <c r="E415" t="s">
        <v>36</v>
      </c>
      <c r="F415" t="s">
        <v>120</v>
      </c>
      <c r="G415">
        <v>53.9</v>
      </c>
      <c r="H415" s="17">
        <f t="shared" si="6"/>
        <v>4.5635038679999997</v>
      </c>
      <c r="L415">
        <v>3</v>
      </c>
    </row>
    <row r="416" spans="1:12" x14ac:dyDescent="0.35">
      <c r="A416" t="s">
        <v>494</v>
      </c>
      <c r="B416">
        <v>48</v>
      </c>
      <c r="C416">
        <v>16</v>
      </c>
      <c r="D416" t="s">
        <v>14</v>
      </c>
      <c r="E416" t="s">
        <v>36</v>
      </c>
      <c r="F416" t="s">
        <v>120</v>
      </c>
      <c r="G416">
        <v>55.4</v>
      </c>
      <c r="H416" s="17">
        <f t="shared" si="6"/>
        <v>4.8210365279999996</v>
      </c>
      <c r="L416">
        <v>3</v>
      </c>
    </row>
    <row r="417" spans="1:15" x14ac:dyDescent="0.35">
      <c r="A417" t="s">
        <v>494</v>
      </c>
      <c r="B417">
        <v>48</v>
      </c>
      <c r="C417">
        <v>1</v>
      </c>
      <c r="D417" t="s">
        <v>14</v>
      </c>
      <c r="E417" t="s">
        <v>35</v>
      </c>
      <c r="F417" t="s">
        <v>120</v>
      </c>
      <c r="G417">
        <v>237.9</v>
      </c>
      <c r="H417" s="17">
        <f t="shared" si="6"/>
        <v>88.901640827999998</v>
      </c>
      <c r="L417">
        <v>3</v>
      </c>
      <c r="M417">
        <v>1</v>
      </c>
      <c r="N417" t="s">
        <v>420</v>
      </c>
      <c r="O417">
        <v>176</v>
      </c>
    </row>
    <row r="418" spans="1:15" x14ac:dyDescent="0.35">
      <c r="A418" t="s">
        <v>494</v>
      </c>
      <c r="B418">
        <v>48</v>
      </c>
      <c r="C418">
        <v>2</v>
      </c>
      <c r="D418" t="s">
        <v>14</v>
      </c>
      <c r="E418" t="s">
        <v>35</v>
      </c>
      <c r="F418" t="s">
        <v>120</v>
      </c>
      <c r="G418">
        <v>267.3</v>
      </c>
      <c r="H418" s="17">
        <f t="shared" si="6"/>
        <v>112.23254473200001</v>
      </c>
      <c r="L418">
        <v>3</v>
      </c>
    </row>
    <row r="419" spans="1:15" x14ac:dyDescent="0.35">
      <c r="A419" t="s">
        <v>494</v>
      </c>
      <c r="B419">
        <v>48</v>
      </c>
      <c r="C419">
        <v>10</v>
      </c>
      <c r="D419" t="s">
        <v>14</v>
      </c>
      <c r="E419" t="s">
        <v>35</v>
      </c>
      <c r="F419" t="s">
        <v>120</v>
      </c>
      <c r="G419">
        <v>412.4</v>
      </c>
      <c r="H419" s="17">
        <f t="shared" si="6"/>
        <v>267.15186220799995</v>
      </c>
      <c r="L419">
        <v>3</v>
      </c>
      <c r="M419">
        <v>10</v>
      </c>
      <c r="N419" t="s">
        <v>416</v>
      </c>
      <c r="O419">
        <v>342</v>
      </c>
    </row>
    <row r="420" spans="1:15" x14ac:dyDescent="0.35">
      <c r="A420" t="s">
        <v>494</v>
      </c>
      <c r="B420">
        <v>49</v>
      </c>
      <c r="C420">
        <v>26</v>
      </c>
      <c r="D420" t="s">
        <v>14</v>
      </c>
      <c r="E420" t="s">
        <v>21</v>
      </c>
      <c r="F420" t="s">
        <v>120</v>
      </c>
      <c r="G420">
        <v>9</v>
      </c>
      <c r="H420" s="17">
        <f t="shared" si="6"/>
        <v>0.12723479999999998</v>
      </c>
      <c r="L420">
        <v>1</v>
      </c>
    </row>
    <row r="421" spans="1:15" x14ac:dyDescent="0.35">
      <c r="A421" t="s">
        <v>494</v>
      </c>
      <c r="B421">
        <v>49</v>
      </c>
      <c r="C421">
        <v>31</v>
      </c>
      <c r="D421" t="s">
        <v>14</v>
      </c>
      <c r="E421" t="s">
        <v>21</v>
      </c>
      <c r="F421" t="s">
        <v>120</v>
      </c>
      <c r="G421">
        <v>9.1999999999999993</v>
      </c>
      <c r="H421" s="17">
        <f t="shared" si="6"/>
        <v>0.13295251199999999</v>
      </c>
      <c r="L421">
        <v>1</v>
      </c>
    </row>
    <row r="422" spans="1:15" x14ac:dyDescent="0.35">
      <c r="A422" t="s">
        <v>494</v>
      </c>
      <c r="B422">
        <v>49</v>
      </c>
      <c r="C422">
        <v>29</v>
      </c>
      <c r="D422" t="s">
        <v>14</v>
      </c>
      <c r="E422" t="s">
        <v>21</v>
      </c>
      <c r="F422" t="s">
        <v>120</v>
      </c>
      <c r="G422">
        <v>9.4</v>
      </c>
      <c r="H422" s="17">
        <f t="shared" si="6"/>
        <v>0.13879588800000001</v>
      </c>
      <c r="L422">
        <v>1</v>
      </c>
    </row>
    <row r="423" spans="1:15" x14ac:dyDescent="0.35">
      <c r="A423" t="s">
        <v>494</v>
      </c>
      <c r="B423">
        <v>49</v>
      </c>
      <c r="C423">
        <v>27</v>
      </c>
      <c r="D423" t="s">
        <v>14</v>
      </c>
      <c r="E423" t="s">
        <v>36</v>
      </c>
      <c r="F423" t="s">
        <v>120</v>
      </c>
      <c r="G423">
        <v>9.4</v>
      </c>
      <c r="H423" s="17">
        <f t="shared" si="6"/>
        <v>0.13879588800000001</v>
      </c>
      <c r="L423">
        <v>2</v>
      </c>
    </row>
    <row r="424" spans="1:15" x14ac:dyDescent="0.35">
      <c r="A424" t="s">
        <v>494</v>
      </c>
      <c r="B424">
        <v>49</v>
      </c>
      <c r="C424">
        <v>16</v>
      </c>
      <c r="D424" t="s">
        <v>14</v>
      </c>
      <c r="E424" t="s">
        <v>21</v>
      </c>
      <c r="F424" t="s">
        <v>120</v>
      </c>
      <c r="G424">
        <v>9.9</v>
      </c>
      <c r="H424" s="17">
        <f t="shared" si="6"/>
        <v>0.15395410800000001</v>
      </c>
      <c r="L424">
        <v>1</v>
      </c>
    </row>
    <row r="425" spans="1:15" x14ac:dyDescent="0.35">
      <c r="A425" t="s">
        <v>494</v>
      </c>
      <c r="B425">
        <v>49</v>
      </c>
      <c r="C425">
        <v>19</v>
      </c>
      <c r="D425" t="s">
        <v>14</v>
      </c>
      <c r="E425" t="s">
        <v>21</v>
      </c>
      <c r="F425" t="s">
        <v>120</v>
      </c>
      <c r="G425">
        <v>10</v>
      </c>
      <c r="H425" s="17">
        <f t="shared" si="6"/>
        <v>0.15708</v>
      </c>
      <c r="L425">
        <v>1</v>
      </c>
    </row>
    <row r="426" spans="1:15" x14ac:dyDescent="0.35">
      <c r="A426" t="s">
        <v>494</v>
      </c>
      <c r="B426">
        <v>49</v>
      </c>
      <c r="C426">
        <v>22</v>
      </c>
      <c r="D426" t="s">
        <v>14</v>
      </c>
      <c r="E426" t="s">
        <v>21</v>
      </c>
      <c r="F426" t="s">
        <v>120</v>
      </c>
      <c r="G426">
        <v>10</v>
      </c>
      <c r="H426" s="17">
        <f t="shared" si="6"/>
        <v>0.15708</v>
      </c>
      <c r="L426">
        <v>1</v>
      </c>
    </row>
    <row r="427" spans="1:15" x14ac:dyDescent="0.35">
      <c r="A427" t="s">
        <v>494</v>
      </c>
      <c r="B427">
        <v>49</v>
      </c>
      <c r="C427">
        <v>21</v>
      </c>
      <c r="D427" t="s">
        <v>14</v>
      </c>
      <c r="E427" t="s">
        <v>21</v>
      </c>
      <c r="F427" t="s">
        <v>120</v>
      </c>
      <c r="G427">
        <v>11</v>
      </c>
      <c r="H427" s="17">
        <f t="shared" si="6"/>
        <v>0.19006680000000001</v>
      </c>
      <c r="L427">
        <v>1</v>
      </c>
    </row>
    <row r="428" spans="1:15" x14ac:dyDescent="0.35">
      <c r="A428" t="s">
        <v>494</v>
      </c>
      <c r="B428">
        <v>49</v>
      </c>
      <c r="C428">
        <v>25</v>
      </c>
      <c r="D428" t="s">
        <v>14</v>
      </c>
      <c r="E428" t="s">
        <v>21</v>
      </c>
      <c r="F428" t="s">
        <v>120</v>
      </c>
      <c r="G428">
        <v>11.1</v>
      </c>
      <c r="H428" s="17">
        <f t="shared" si="6"/>
        <v>0.19353826799999999</v>
      </c>
      <c r="L428">
        <v>1</v>
      </c>
    </row>
    <row r="429" spans="1:15" x14ac:dyDescent="0.35">
      <c r="A429" t="s">
        <v>494</v>
      </c>
      <c r="B429">
        <v>49</v>
      </c>
      <c r="C429">
        <v>20</v>
      </c>
      <c r="D429" t="s">
        <v>14</v>
      </c>
      <c r="E429" t="s">
        <v>44</v>
      </c>
      <c r="F429" t="s">
        <v>120</v>
      </c>
      <c r="G429">
        <v>11.3</v>
      </c>
      <c r="H429" s="17">
        <f t="shared" si="6"/>
        <v>0.20057545200000002</v>
      </c>
      <c r="L429">
        <v>1</v>
      </c>
    </row>
    <row r="430" spans="1:15" x14ac:dyDescent="0.35">
      <c r="A430" t="s">
        <v>494</v>
      </c>
      <c r="B430">
        <v>49</v>
      </c>
      <c r="C430">
        <v>35</v>
      </c>
      <c r="D430" t="s">
        <v>14</v>
      </c>
      <c r="E430" t="s">
        <v>36</v>
      </c>
      <c r="F430" t="s">
        <v>120</v>
      </c>
      <c r="G430">
        <v>12.3</v>
      </c>
      <c r="H430" s="17">
        <f t="shared" si="6"/>
        <v>0.23764633200000002</v>
      </c>
      <c r="L430">
        <v>2</v>
      </c>
    </row>
    <row r="431" spans="1:15" x14ac:dyDescent="0.35">
      <c r="A431" t="s">
        <v>494</v>
      </c>
      <c r="B431">
        <v>49</v>
      </c>
      <c r="C431">
        <v>23</v>
      </c>
      <c r="D431" t="s">
        <v>14</v>
      </c>
      <c r="E431" t="s">
        <v>44</v>
      </c>
      <c r="F431" t="s">
        <v>120</v>
      </c>
      <c r="G431">
        <v>12.7</v>
      </c>
      <c r="H431" s="17">
        <f t="shared" si="6"/>
        <v>0.25335433199999996</v>
      </c>
      <c r="L431">
        <v>1</v>
      </c>
    </row>
    <row r="432" spans="1:15" x14ac:dyDescent="0.35">
      <c r="A432" t="s">
        <v>494</v>
      </c>
      <c r="B432">
        <v>49</v>
      </c>
      <c r="C432">
        <v>18</v>
      </c>
      <c r="D432" t="s">
        <v>14</v>
      </c>
      <c r="E432" t="s">
        <v>21</v>
      </c>
      <c r="F432" t="s">
        <v>120</v>
      </c>
      <c r="G432">
        <v>14.8</v>
      </c>
      <c r="H432" s="17">
        <f t="shared" si="6"/>
        <v>0.34406803200000002</v>
      </c>
      <c r="L432">
        <v>2</v>
      </c>
    </row>
    <row r="433" spans="1:15" x14ac:dyDescent="0.35">
      <c r="A433" t="s">
        <v>494</v>
      </c>
      <c r="B433">
        <v>49</v>
      </c>
      <c r="C433">
        <v>30</v>
      </c>
      <c r="D433" t="s">
        <v>14</v>
      </c>
      <c r="E433" t="s">
        <v>21</v>
      </c>
      <c r="F433" t="s">
        <v>120</v>
      </c>
      <c r="G433">
        <v>15</v>
      </c>
      <c r="H433" s="17">
        <f t="shared" si="6"/>
        <v>0.35343000000000002</v>
      </c>
      <c r="L433">
        <v>2</v>
      </c>
    </row>
    <row r="434" spans="1:15" x14ac:dyDescent="0.35">
      <c r="A434" t="s">
        <v>494</v>
      </c>
      <c r="B434">
        <v>49</v>
      </c>
      <c r="C434">
        <v>33</v>
      </c>
      <c r="D434" t="s">
        <v>14</v>
      </c>
      <c r="E434" t="s">
        <v>21</v>
      </c>
      <c r="F434" t="s">
        <v>120</v>
      </c>
      <c r="G434">
        <v>15.7</v>
      </c>
      <c r="H434" s="17">
        <f t="shared" si="6"/>
        <v>0.38718649199999999</v>
      </c>
      <c r="L434">
        <v>2</v>
      </c>
    </row>
    <row r="435" spans="1:15" x14ac:dyDescent="0.35">
      <c r="A435" t="s">
        <v>494</v>
      </c>
      <c r="B435">
        <v>49</v>
      </c>
      <c r="C435">
        <v>24</v>
      </c>
      <c r="D435" t="s">
        <v>14</v>
      </c>
      <c r="E435" t="s">
        <v>36</v>
      </c>
      <c r="F435" t="s">
        <v>120</v>
      </c>
      <c r="G435">
        <v>15.8</v>
      </c>
      <c r="H435" s="17">
        <f t="shared" si="6"/>
        <v>0.39213451200000005</v>
      </c>
      <c r="L435">
        <v>2</v>
      </c>
    </row>
    <row r="436" spans="1:15" x14ac:dyDescent="0.35">
      <c r="A436" t="s">
        <v>494</v>
      </c>
      <c r="B436">
        <v>49</v>
      </c>
      <c r="C436">
        <v>15</v>
      </c>
      <c r="D436" t="s">
        <v>14</v>
      </c>
      <c r="E436" t="s">
        <v>43</v>
      </c>
      <c r="F436" t="s">
        <v>120</v>
      </c>
      <c r="G436">
        <v>16.100000000000001</v>
      </c>
      <c r="H436" s="17">
        <f t="shared" si="6"/>
        <v>0.40716706800000002</v>
      </c>
      <c r="L436">
        <v>1</v>
      </c>
    </row>
    <row r="437" spans="1:15" x14ac:dyDescent="0.35">
      <c r="A437" t="s">
        <v>494</v>
      </c>
      <c r="B437">
        <v>49</v>
      </c>
      <c r="C437">
        <v>32</v>
      </c>
      <c r="D437" t="s">
        <v>14</v>
      </c>
      <c r="E437" t="s">
        <v>21</v>
      </c>
      <c r="F437" t="s">
        <v>120</v>
      </c>
      <c r="G437">
        <v>16.3</v>
      </c>
      <c r="H437" s="17">
        <f t="shared" si="6"/>
        <v>0.41734585199999996</v>
      </c>
      <c r="L437">
        <v>1</v>
      </c>
    </row>
    <row r="438" spans="1:15" x14ac:dyDescent="0.35">
      <c r="A438" t="s">
        <v>494</v>
      </c>
      <c r="B438">
        <v>49</v>
      </c>
      <c r="C438">
        <v>4</v>
      </c>
      <c r="D438" t="s">
        <v>14</v>
      </c>
      <c r="E438" t="s">
        <v>36</v>
      </c>
      <c r="F438" t="s">
        <v>120</v>
      </c>
      <c r="G438">
        <v>16.5</v>
      </c>
      <c r="H438" s="17">
        <f t="shared" si="6"/>
        <v>0.42765030000000004</v>
      </c>
      <c r="L438">
        <v>3</v>
      </c>
    </row>
    <row r="439" spans="1:15" x14ac:dyDescent="0.35">
      <c r="A439" t="s">
        <v>494</v>
      </c>
      <c r="B439">
        <v>49</v>
      </c>
      <c r="C439">
        <v>28</v>
      </c>
      <c r="D439" t="s">
        <v>14</v>
      </c>
      <c r="E439" t="s">
        <v>36</v>
      </c>
      <c r="F439" t="s">
        <v>120</v>
      </c>
      <c r="G439">
        <v>17</v>
      </c>
      <c r="H439" s="17">
        <f t="shared" si="6"/>
        <v>0.45396120000000001</v>
      </c>
      <c r="L439">
        <v>2</v>
      </c>
    </row>
    <row r="440" spans="1:15" x14ac:dyDescent="0.35">
      <c r="A440" t="s">
        <v>494</v>
      </c>
      <c r="B440">
        <v>49</v>
      </c>
      <c r="C440">
        <v>7</v>
      </c>
      <c r="D440" t="s">
        <v>14</v>
      </c>
      <c r="E440" t="s">
        <v>21</v>
      </c>
      <c r="F440" t="s">
        <v>120</v>
      </c>
      <c r="G440">
        <v>17.100000000000001</v>
      </c>
      <c r="H440" s="17">
        <f t="shared" si="6"/>
        <v>0.45931762800000003</v>
      </c>
      <c r="L440">
        <v>1</v>
      </c>
    </row>
    <row r="441" spans="1:15" x14ac:dyDescent="0.35">
      <c r="A441" t="s">
        <v>494</v>
      </c>
      <c r="B441">
        <v>49</v>
      </c>
      <c r="C441">
        <v>13</v>
      </c>
      <c r="D441" t="s">
        <v>14</v>
      </c>
      <c r="E441" t="s">
        <v>43</v>
      </c>
      <c r="F441" t="s">
        <v>120</v>
      </c>
      <c r="G441">
        <v>17.5</v>
      </c>
      <c r="H441" s="17">
        <f t="shared" si="6"/>
        <v>0.48105750000000003</v>
      </c>
      <c r="L441">
        <v>1</v>
      </c>
    </row>
    <row r="442" spans="1:15" x14ac:dyDescent="0.35">
      <c r="A442" t="s">
        <v>494</v>
      </c>
      <c r="B442">
        <v>49</v>
      </c>
      <c r="C442">
        <v>12</v>
      </c>
      <c r="D442" t="s">
        <v>14</v>
      </c>
      <c r="E442" t="s">
        <v>36</v>
      </c>
      <c r="F442" t="s">
        <v>120</v>
      </c>
      <c r="G442">
        <v>20</v>
      </c>
      <c r="H442" s="17">
        <f t="shared" si="6"/>
        <v>0.62831999999999999</v>
      </c>
      <c r="L442">
        <v>3</v>
      </c>
    </row>
    <row r="443" spans="1:15" x14ac:dyDescent="0.35">
      <c r="A443" t="s">
        <v>494</v>
      </c>
      <c r="B443">
        <v>49</v>
      </c>
      <c r="C443">
        <v>10</v>
      </c>
      <c r="D443" t="s">
        <v>14</v>
      </c>
      <c r="E443" t="s">
        <v>36</v>
      </c>
      <c r="F443" t="s">
        <v>120</v>
      </c>
      <c r="G443">
        <v>21.4</v>
      </c>
      <c r="H443" s="17">
        <f t="shared" si="6"/>
        <v>0.7193635679999999</v>
      </c>
      <c r="L443">
        <v>5</v>
      </c>
    </row>
    <row r="444" spans="1:15" x14ac:dyDescent="0.35">
      <c r="A444" t="s">
        <v>494</v>
      </c>
      <c r="B444">
        <v>49</v>
      </c>
      <c r="C444">
        <v>9</v>
      </c>
      <c r="D444" t="s">
        <v>14</v>
      </c>
      <c r="E444" t="s">
        <v>36</v>
      </c>
      <c r="F444" t="s">
        <v>120</v>
      </c>
      <c r="G444">
        <v>22.1</v>
      </c>
      <c r="H444" s="17">
        <f t="shared" si="6"/>
        <v>0.76719442800000015</v>
      </c>
      <c r="L444">
        <v>3</v>
      </c>
    </row>
    <row r="445" spans="1:15" x14ac:dyDescent="0.35">
      <c r="A445" t="s">
        <v>494</v>
      </c>
      <c r="B445">
        <v>49</v>
      </c>
      <c r="C445">
        <v>6</v>
      </c>
      <c r="D445" t="s">
        <v>14</v>
      </c>
      <c r="E445" t="s">
        <v>36</v>
      </c>
      <c r="F445" t="s">
        <v>120</v>
      </c>
      <c r="G445">
        <v>22.2</v>
      </c>
      <c r="H445" s="17">
        <f t="shared" si="6"/>
        <v>0.77415307199999994</v>
      </c>
      <c r="L445">
        <v>3</v>
      </c>
    </row>
    <row r="446" spans="1:15" x14ac:dyDescent="0.35">
      <c r="A446" t="s">
        <v>494</v>
      </c>
      <c r="B446">
        <v>49</v>
      </c>
      <c r="C446">
        <v>3</v>
      </c>
      <c r="D446" t="s">
        <v>14</v>
      </c>
      <c r="E446" t="s">
        <v>36</v>
      </c>
      <c r="F446" t="s">
        <v>120</v>
      </c>
      <c r="G446">
        <v>24.2</v>
      </c>
      <c r="H446" s="17">
        <f t="shared" si="6"/>
        <v>0.91992331199999999</v>
      </c>
      <c r="L446">
        <v>3</v>
      </c>
    </row>
    <row r="447" spans="1:15" x14ac:dyDescent="0.35">
      <c r="A447" t="s">
        <v>494</v>
      </c>
      <c r="B447">
        <v>49</v>
      </c>
      <c r="C447">
        <v>17</v>
      </c>
      <c r="D447" t="s">
        <v>14</v>
      </c>
      <c r="E447" t="s">
        <v>36</v>
      </c>
      <c r="F447" t="s">
        <v>120</v>
      </c>
      <c r="G447">
        <v>24.9</v>
      </c>
      <c r="H447" s="17">
        <f t="shared" si="6"/>
        <v>0.97391170799999971</v>
      </c>
      <c r="L447">
        <v>2</v>
      </c>
      <c r="M447">
        <v>17</v>
      </c>
      <c r="N447" t="s">
        <v>426</v>
      </c>
      <c r="O447">
        <v>6</v>
      </c>
    </row>
    <row r="448" spans="1:15" x14ac:dyDescent="0.35">
      <c r="A448" t="s">
        <v>494</v>
      </c>
      <c r="B448">
        <v>49</v>
      </c>
      <c r="C448">
        <v>2</v>
      </c>
      <c r="D448" t="s">
        <v>14</v>
      </c>
      <c r="E448" t="s">
        <v>44</v>
      </c>
      <c r="F448" t="s">
        <v>120</v>
      </c>
      <c r="G448">
        <v>32.5</v>
      </c>
      <c r="H448" s="17">
        <f t="shared" si="6"/>
        <v>1.6591575000000001</v>
      </c>
      <c r="L448">
        <v>2</v>
      </c>
    </row>
    <row r="449" spans="1:15" x14ac:dyDescent="0.35">
      <c r="A449" t="s">
        <v>494</v>
      </c>
      <c r="B449">
        <v>49</v>
      </c>
      <c r="C449">
        <v>14</v>
      </c>
      <c r="D449" t="s">
        <v>14</v>
      </c>
      <c r="E449" t="s">
        <v>36</v>
      </c>
      <c r="F449" t="s">
        <v>120</v>
      </c>
      <c r="G449">
        <v>40.9</v>
      </c>
      <c r="H449" s="17">
        <f t="shared" si="6"/>
        <v>2.6276499479999997</v>
      </c>
      <c r="L449">
        <v>2</v>
      </c>
    </row>
    <row r="450" spans="1:15" x14ac:dyDescent="0.35">
      <c r="A450" t="s">
        <v>494</v>
      </c>
      <c r="B450">
        <v>49</v>
      </c>
      <c r="C450">
        <v>5</v>
      </c>
      <c r="D450" t="s">
        <v>14</v>
      </c>
      <c r="E450" t="s">
        <v>36</v>
      </c>
      <c r="F450" t="s">
        <v>120</v>
      </c>
      <c r="G450">
        <v>41.2</v>
      </c>
      <c r="H450" s="17">
        <f t="shared" ref="H450:H513" si="7">(((G450/2)^2)*3.1416)/500</f>
        <v>2.6663387520000006</v>
      </c>
      <c r="L450">
        <v>5</v>
      </c>
    </row>
    <row r="451" spans="1:15" x14ac:dyDescent="0.35">
      <c r="A451" t="s">
        <v>494</v>
      </c>
      <c r="B451">
        <v>49</v>
      </c>
      <c r="C451">
        <v>1</v>
      </c>
      <c r="D451" t="s">
        <v>14</v>
      </c>
      <c r="E451" t="s">
        <v>36</v>
      </c>
      <c r="F451" t="s">
        <v>120</v>
      </c>
      <c r="G451">
        <v>53.1</v>
      </c>
      <c r="H451" s="17">
        <f t="shared" si="7"/>
        <v>4.4290433880000002</v>
      </c>
      <c r="L451">
        <v>2</v>
      </c>
      <c r="M451">
        <v>1</v>
      </c>
      <c r="N451" t="s">
        <v>461</v>
      </c>
      <c r="O451">
        <v>212</v>
      </c>
    </row>
    <row r="452" spans="1:15" x14ac:dyDescent="0.35">
      <c r="A452" t="s">
        <v>494</v>
      </c>
      <c r="B452">
        <v>49</v>
      </c>
      <c r="C452">
        <v>34</v>
      </c>
      <c r="D452" t="s">
        <v>14</v>
      </c>
      <c r="E452" t="s">
        <v>43</v>
      </c>
      <c r="F452" t="s">
        <v>120</v>
      </c>
      <c r="G452">
        <v>54.9</v>
      </c>
      <c r="H452" s="17">
        <f t="shared" si="7"/>
        <v>4.7344069079999995</v>
      </c>
      <c r="L452">
        <v>2</v>
      </c>
    </row>
    <row r="453" spans="1:15" x14ac:dyDescent="0.35">
      <c r="A453" t="s">
        <v>494</v>
      </c>
      <c r="B453">
        <v>49</v>
      </c>
      <c r="C453">
        <v>8</v>
      </c>
      <c r="D453" t="s">
        <v>14</v>
      </c>
      <c r="E453" t="s">
        <v>36</v>
      </c>
      <c r="F453" t="s">
        <v>120</v>
      </c>
      <c r="G453">
        <v>55.1</v>
      </c>
      <c r="H453" s="17">
        <f t="shared" si="7"/>
        <v>4.7689645079999998</v>
      </c>
      <c r="L453">
        <v>3</v>
      </c>
      <c r="M453">
        <v>8</v>
      </c>
      <c r="N453" t="s">
        <v>446</v>
      </c>
      <c r="O453">
        <v>266</v>
      </c>
    </row>
    <row r="454" spans="1:15" x14ac:dyDescent="0.35">
      <c r="A454" t="s">
        <v>494</v>
      </c>
      <c r="B454">
        <v>49</v>
      </c>
      <c r="C454">
        <v>11</v>
      </c>
      <c r="D454" t="s">
        <v>14</v>
      </c>
      <c r="E454" t="s">
        <v>36</v>
      </c>
      <c r="F454" t="s">
        <v>120</v>
      </c>
      <c r="G454">
        <v>55.2</v>
      </c>
      <c r="H454" s="17">
        <f t="shared" si="7"/>
        <v>4.7862904320000004</v>
      </c>
      <c r="L454">
        <v>3</v>
      </c>
    </row>
    <row r="455" spans="1:15" x14ac:dyDescent="0.35">
      <c r="A455" t="s">
        <v>494</v>
      </c>
      <c r="B455">
        <v>50</v>
      </c>
      <c r="C455">
        <v>16</v>
      </c>
      <c r="D455" t="s">
        <v>14</v>
      </c>
      <c r="E455" t="s">
        <v>44</v>
      </c>
      <c r="F455" t="s">
        <v>120</v>
      </c>
      <c r="G455">
        <v>7</v>
      </c>
      <c r="H455" s="17">
        <f t="shared" si="7"/>
        <v>7.6969200000000002E-2</v>
      </c>
      <c r="L455">
        <v>4</v>
      </c>
    </row>
    <row r="456" spans="1:15" x14ac:dyDescent="0.35">
      <c r="A456" t="s">
        <v>494</v>
      </c>
      <c r="B456">
        <v>50</v>
      </c>
      <c r="C456">
        <v>17</v>
      </c>
      <c r="D456" t="s">
        <v>14</v>
      </c>
      <c r="E456" t="s">
        <v>36</v>
      </c>
      <c r="F456" t="s">
        <v>120</v>
      </c>
      <c r="G456">
        <v>8.4</v>
      </c>
      <c r="H456" s="17">
        <f t="shared" si="7"/>
        <v>0.11083564800000001</v>
      </c>
      <c r="L456">
        <v>4</v>
      </c>
    </row>
    <row r="457" spans="1:15" x14ac:dyDescent="0.35">
      <c r="A457" t="s">
        <v>494</v>
      </c>
      <c r="B457">
        <v>50</v>
      </c>
      <c r="C457">
        <v>32</v>
      </c>
      <c r="D457" t="s">
        <v>14</v>
      </c>
      <c r="E457" t="s">
        <v>35</v>
      </c>
      <c r="F457" t="s">
        <v>120</v>
      </c>
      <c r="G457">
        <v>8.5</v>
      </c>
      <c r="H457" s="17">
        <f t="shared" si="7"/>
        <v>0.1134903</v>
      </c>
      <c r="L457">
        <v>4</v>
      </c>
    </row>
    <row r="458" spans="1:15" x14ac:dyDescent="0.35">
      <c r="A458" t="s">
        <v>494</v>
      </c>
      <c r="B458">
        <v>50</v>
      </c>
      <c r="C458">
        <v>29</v>
      </c>
      <c r="D458" t="s">
        <v>14</v>
      </c>
      <c r="E458" t="s">
        <v>36</v>
      </c>
      <c r="F458" t="s">
        <v>120</v>
      </c>
      <c r="G458">
        <v>9.4</v>
      </c>
      <c r="H458" s="17">
        <f t="shared" si="7"/>
        <v>0.13879588800000001</v>
      </c>
      <c r="L458">
        <v>4</v>
      </c>
    </row>
    <row r="459" spans="1:15" x14ac:dyDescent="0.35">
      <c r="A459" t="s">
        <v>494</v>
      </c>
      <c r="B459">
        <v>50</v>
      </c>
      <c r="C459">
        <v>31</v>
      </c>
      <c r="D459" t="s">
        <v>14</v>
      </c>
      <c r="E459" t="s">
        <v>44</v>
      </c>
      <c r="F459" t="s">
        <v>120</v>
      </c>
      <c r="G459">
        <v>9.5</v>
      </c>
      <c r="H459" s="17">
        <f t="shared" si="7"/>
        <v>0.14176469999999999</v>
      </c>
      <c r="L459">
        <v>3</v>
      </c>
    </row>
    <row r="460" spans="1:15" x14ac:dyDescent="0.35">
      <c r="A460" t="s">
        <v>494</v>
      </c>
      <c r="B460">
        <v>50</v>
      </c>
      <c r="C460">
        <v>7</v>
      </c>
      <c r="D460" t="s">
        <v>14</v>
      </c>
      <c r="E460" t="s">
        <v>34</v>
      </c>
      <c r="F460" t="s">
        <v>120</v>
      </c>
      <c r="G460">
        <v>9.8000000000000007</v>
      </c>
      <c r="H460" s="17">
        <f t="shared" si="7"/>
        <v>0.15085963200000002</v>
      </c>
      <c r="L460">
        <v>4</v>
      </c>
    </row>
    <row r="461" spans="1:15" x14ac:dyDescent="0.35">
      <c r="A461" t="s">
        <v>494</v>
      </c>
      <c r="B461">
        <v>50</v>
      </c>
      <c r="C461">
        <v>15</v>
      </c>
      <c r="D461" t="s">
        <v>14</v>
      </c>
      <c r="E461" t="s">
        <v>36</v>
      </c>
      <c r="F461" t="s">
        <v>120</v>
      </c>
      <c r="G461">
        <v>10.199999999999999</v>
      </c>
      <c r="H461" s="17">
        <f t="shared" si="7"/>
        <v>0.163426032</v>
      </c>
      <c r="L461">
        <v>4</v>
      </c>
    </row>
    <row r="462" spans="1:15" x14ac:dyDescent="0.35">
      <c r="A462" t="s">
        <v>494</v>
      </c>
      <c r="B462">
        <v>50</v>
      </c>
      <c r="C462">
        <v>5</v>
      </c>
      <c r="D462" t="s">
        <v>14</v>
      </c>
      <c r="E462" t="s">
        <v>35</v>
      </c>
      <c r="F462" t="s">
        <v>120</v>
      </c>
      <c r="G462">
        <v>11.7</v>
      </c>
      <c r="H462" s="17">
        <f t="shared" si="7"/>
        <v>0.21502681199999998</v>
      </c>
      <c r="L462">
        <v>4</v>
      </c>
    </row>
    <row r="463" spans="1:15" x14ac:dyDescent="0.35">
      <c r="A463" t="s">
        <v>494</v>
      </c>
      <c r="B463">
        <v>50</v>
      </c>
      <c r="C463">
        <v>14</v>
      </c>
      <c r="D463" t="s">
        <v>14</v>
      </c>
      <c r="E463" t="s">
        <v>44</v>
      </c>
      <c r="F463" t="s">
        <v>120</v>
      </c>
      <c r="G463">
        <v>11.9</v>
      </c>
      <c r="H463" s="17">
        <f t="shared" si="7"/>
        <v>0.22244098800000001</v>
      </c>
      <c r="L463">
        <v>3</v>
      </c>
    </row>
    <row r="464" spans="1:15" x14ac:dyDescent="0.35">
      <c r="A464" t="s">
        <v>494</v>
      </c>
      <c r="B464">
        <v>50</v>
      </c>
      <c r="C464">
        <v>25</v>
      </c>
      <c r="D464" t="s">
        <v>14</v>
      </c>
      <c r="E464" t="s">
        <v>35</v>
      </c>
      <c r="F464" t="s">
        <v>120</v>
      </c>
      <c r="G464">
        <v>12.6</v>
      </c>
      <c r="H464" s="17">
        <f t="shared" si="7"/>
        <v>0.24938020799999999</v>
      </c>
      <c r="L464">
        <v>4</v>
      </c>
    </row>
    <row r="465" spans="1:15" x14ac:dyDescent="0.35">
      <c r="A465" t="s">
        <v>494</v>
      </c>
      <c r="B465">
        <v>50</v>
      </c>
      <c r="C465">
        <v>28</v>
      </c>
      <c r="D465" t="s">
        <v>14</v>
      </c>
      <c r="E465" t="s">
        <v>36</v>
      </c>
      <c r="F465" t="s">
        <v>120</v>
      </c>
      <c r="G465">
        <v>12.7</v>
      </c>
      <c r="H465" s="17">
        <f t="shared" si="7"/>
        <v>0.25335433199999996</v>
      </c>
      <c r="L465">
        <v>4</v>
      </c>
    </row>
    <row r="466" spans="1:15" x14ac:dyDescent="0.35">
      <c r="A466" t="s">
        <v>494</v>
      </c>
      <c r="B466">
        <v>50</v>
      </c>
      <c r="C466">
        <v>18</v>
      </c>
      <c r="D466" t="s">
        <v>14</v>
      </c>
      <c r="E466" t="s">
        <v>36</v>
      </c>
      <c r="F466" t="s">
        <v>120</v>
      </c>
      <c r="G466">
        <v>13.2</v>
      </c>
      <c r="H466" s="17">
        <f t="shared" si="7"/>
        <v>0.27369619199999995</v>
      </c>
      <c r="L466">
        <v>3</v>
      </c>
      <c r="M466">
        <v>18</v>
      </c>
      <c r="N466" t="s">
        <v>472</v>
      </c>
      <c r="O466">
        <v>84</v>
      </c>
    </row>
    <row r="467" spans="1:15" x14ac:dyDescent="0.35">
      <c r="A467" t="s">
        <v>494</v>
      </c>
      <c r="B467">
        <v>50</v>
      </c>
      <c r="C467">
        <v>21</v>
      </c>
      <c r="D467" t="s">
        <v>14</v>
      </c>
      <c r="E467" t="s">
        <v>36</v>
      </c>
      <c r="F467" t="s">
        <v>120</v>
      </c>
      <c r="G467">
        <v>13.7</v>
      </c>
      <c r="H467" s="17">
        <f t="shared" si="7"/>
        <v>0.29482345199999999</v>
      </c>
      <c r="L467">
        <v>4</v>
      </c>
    </row>
    <row r="468" spans="1:15" x14ac:dyDescent="0.35">
      <c r="A468" t="s">
        <v>494</v>
      </c>
      <c r="B468">
        <v>50</v>
      </c>
      <c r="C468">
        <v>10</v>
      </c>
      <c r="D468" t="s">
        <v>14</v>
      </c>
      <c r="E468" t="s">
        <v>36</v>
      </c>
      <c r="F468" t="s">
        <v>120</v>
      </c>
      <c r="G468">
        <v>14</v>
      </c>
      <c r="H468" s="17">
        <f t="shared" si="7"/>
        <v>0.30787680000000001</v>
      </c>
      <c r="L468">
        <v>4</v>
      </c>
    </row>
    <row r="469" spans="1:15" x14ac:dyDescent="0.35">
      <c r="A469" t="s">
        <v>494</v>
      </c>
      <c r="B469">
        <v>50</v>
      </c>
      <c r="C469">
        <v>8</v>
      </c>
      <c r="D469" t="s">
        <v>14</v>
      </c>
      <c r="E469" t="s">
        <v>36</v>
      </c>
      <c r="F469" t="s">
        <v>120</v>
      </c>
      <c r="G469">
        <v>14.1</v>
      </c>
      <c r="H469" s="17">
        <f t="shared" si="7"/>
        <v>0.31229074800000001</v>
      </c>
      <c r="L469">
        <v>4</v>
      </c>
    </row>
    <row r="470" spans="1:15" x14ac:dyDescent="0.35">
      <c r="A470" t="s">
        <v>494</v>
      </c>
      <c r="B470">
        <v>50</v>
      </c>
      <c r="C470">
        <v>27</v>
      </c>
      <c r="D470" t="s">
        <v>14</v>
      </c>
      <c r="E470" t="s">
        <v>35</v>
      </c>
      <c r="F470" t="s">
        <v>120</v>
      </c>
      <c r="G470">
        <v>14.2</v>
      </c>
      <c r="H470" s="17">
        <f t="shared" si="7"/>
        <v>0.31673611200000001</v>
      </c>
      <c r="L470">
        <v>4</v>
      </c>
    </row>
    <row r="471" spans="1:15" x14ac:dyDescent="0.35">
      <c r="A471" t="s">
        <v>494</v>
      </c>
      <c r="B471">
        <v>50</v>
      </c>
      <c r="C471">
        <v>6</v>
      </c>
      <c r="D471" t="s">
        <v>14</v>
      </c>
      <c r="E471" t="s">
        <v>34</v>
      </c>
      <c r="F471" t="s">
        <v>120</v>
      </c>
      <c r="G471">
        <v>14.5</v>
      </c>
      <c r="H471" s="17">
        <f t="shared" si="7"/>
        <v>0.33026069999999996</v>
      </c>
      <c r="L471">
        <v>5</v>
      </c>
    </row>
    <row r="472" spans="1:15" x14ac:dyDescent="0.35">
      <c r="A472" t="s">
        <v>494</v>
      </c>
      <c r="B472">
        <v>50</v>
      </c>
      <c r="C472">
        <v>12</v>
      </c>
      <c r="D472" t="s">
        <v>14</v>
      </c>
      <c r="E472" t="s">
        <v>44</v>
      </c>
      <c r="F472" t="s">
        <v>120</v>
      </c>
      <c r="G472">
        <v>15.4</v>
      </c>
      <c r="H472" s="17">
        <f t="shared" si="7"/>
        <v>0.37253092800000004</v>
      </c>
      <c r="L472">
        <v>3</v>
      </c>
    </row>
    <row r="473" spans="1:15" x14ac:dyDescent="0.35">
      <c r="A473" t="s">
        <v>494</v>
      </c>
      <c r="B473">
        <v>50</v>
      </c>
      <c r="C473">
        <v>1</v>
      </c>
      <c r="D473" t="s">
        <v>14</v>
      </c>
      <c r="E473" t="s">
        <v>36</v>
      </c>
      <c r="F473" t="s">
        <v>120</v>
      </c>
      <c r="G473">
        <v>15.8</v>
      </c>
      <c r="H473" s="17">
        <f t="shared" si="7"/>
        <v>0.39213451200000005</v>
      </c>
      <c r="L473">
        <v>4</v>
      </c>
    </row>
    <row r="474" spans="1:15" x14ac:dyDescent="0.35">
      <c r="A474" t="s">
        <v>494</v>
      </c>
      <c r="B474">
        <v>50</v>
      </c>
      <c r="C474">
        <v>9</v>
      </c>
      <c r="D474" t="s">
        <v>14</v>
      </c>
      <c r="E474" t="s">
        <v>36</v>
      </c>
      <c r="F474" t="s">
        <v>120</v>
      </c>
      <c r="G474">
        <v>16.7</v>
      </c>
      <c r="H474" s="17">
        <f t="shared" si="7"/>
        <v>0.43808041199999997</v>
      </c>
      <c r="L474">
        <v>4</v>
      </c>
    </row>
    <row r="475" spans="1:15" x14ac:dyDescent="0.35">
      <c r="A475" t="s">
        <v>494</v>
      </c>
      <c r="B475">
        <v>50</v>
      </c>
      <c r="C475">
        <v>26</v>
      </c>
      <c r="D475" t="s">
        <v>14</v>
      </c>
      <c r="E475" t="s">
        <v>35</v>
      </c>
      <c r="F475" t="s">
        <v>120</v>
      </c>
      <c r="G475">
        <v>18.3</v>
      </c>
      <c r="H475" s="17">
        <f t="shared" si="7"/>
        <v>0.5260452120000001</v>
      </c>
      <c r="L475">
        <v>3</v>
      </c>
    </row>
    <row r="476" spans="1:15" x14ac:dyDescent="0.35">
      <c r="A476" t="s">
        <v>494</v>
      </c>
      <c r="B476">
        <v>50</v>
      </c>
      <c r="C476">
        <v>30</v>
      </c>
      <c r="D476" t="s">
        <v>14</v>
      </c>
      <c r="E476" t="s">
        <v>35</v>
      </c>
      <c r="F476" t="s">
        <v>120</v>
      </c>
      <c r="G476">
        <v>19.3</v>
      </c>
      <c r="H476" s="17">
        <f t="shared" si="7"/>
        <v>0.585107292</v>
      </c>
      <c r="L476">
        <v>3</v>
      </c>
    </row>
    <row r="477" spans="1:15" x14ac:dyDescent="0.35">
      <c r="A477" t="s">
        <v>494</v>
      </c>
      <c r="B477">
        <v>50</v>
      </c>
      <c r="C477">
        <v>22</v>
      </c>
      <c r="D477" t="s">
        <v>14</v>
      </c>
      <c r="E477" t="s">
        <v>35</v>
      </c>
      <c r="F477" t="s">
        <v>120</v>
      </c>
      <c r="G477">
        <v>19.600000000000001</v>
      </c>
      <c r="H477" s="17">
        <f t="shared" si="7"/>
        <v>0.60343852800000009</v>
      </c>
      <c r="L477">
        <v>4</v>
      </c>
    </row>
    <row r="478" spans="1:15" x14ac:dyDescent="0.35">
      <c r="A478" t="s">
        <v>494</v>
      </c>
      <c r="B478">
        <v>50</v>
      </c>
      <c r="C478">
        <v>19</v>
      </c>
      <c r="D478" t="s">
        <v>14</v>
      </c>
      <c r="E478" t="s">
        <v>36</v>
      </c>
      <c r="F478" t="s">
        <v>120</v>
      </c>
      <c r="G478">
        <v>21.5</v>
      </c>
      <c r="H478" s="17">
        <f t="shared" si="7"/>
        <v>0.72610229999999998</v>
      </c>
      <c r="L478">
        <v>5</v>
      </c>
    </row>
    <row r="479" spans="1:15" x14ac:dyDescent="0.35">
      <c r="A479" t="s">
        <v>494</v>
      </c>
      <c r="B479">
        <v>50</v>
      </c>
      <c r="C479">
        <v>13</v>
      </c>
      <c r="D479" t="s">
        <v>14</v>
      </c>
      <c r="E479" t="s">
        <v>44</v>
      </c>
      <c r="F479" t="s">
        <v>120</v>
      </c>
      <c r="G479">
        <v>21.7</v>
      </c>
      <c r="H479" s="17">
        <f t="shared" si="7"/>
        <v>0.73967401199999994</v>
      </c>
      <c r="L479">
        <v>3</v>
      </c>
    </row>
    <row r="480" spans="1:15" x14ac:dyDescent="0.35">
      <c r="A480" t="s">
        <v>494</v>
      </c>
      <c r="B480">
        <v>50</v>
      </c>
      <c r="C480">
        <v>3</v>
      </c>
      <c r="D480" t="s">
        <v>14</v>
      </c>
      <c r="E480" t="s">
        <v>36</v>
      </c>
      <c r="F480" t="s">
        <v>120</v>
      </c>
      <c r="G480">
        <v>21.7</v>
      </c>
      <c r="H480" s="17">
        <f t="shared" si="7"/>
        <v>0.73967401199999994</v>
      </c>
      <c r="L480">
        <v>3</v>
      </c>
    </row>
    <row r="481" spans="1:15" x14ac:dyDescent="0.35">
      <c r="A481" t="s">
        <v>494</v>
      </c>
      <c r="B481">
        <v>50</v>
      </c>
      <c r="C481">
        <v>23</v>
      </c>
      <c r="D481" t="s">
        <v>14</v>
      </c>
      <c r="E481" t="s">
        <v>35</v>
      </c>
      <c r="F481" t="s">
        <v>120</v>
      </c>
      <c r="G481">
        <v>23.3</v>
      </c>
      <c r="H481" s="17">
        <f t="shared" si="7"/>
        <v>0.85277161199999996</v>
      </c>
      <c r="L481">
        <v>3</v>
      </c>
    </row>
    <row r="482" spans="1:15" x14ac:dyDescent="0.35">
      <c r="A482" t="s">
        <v>494</v>
      </c>
      <c r="B482">
        <v>50</v>
      </c>
      <c r="C482">
        <v>2</v>
      </c>
      <c r="D482" t="s">
        <v>14</v>
      </c>
      <c r="E482" t="s">
        <v>35</v>
      </c>
      <c r="F482" t="s">
        <v>120</v>
      </c>
      <c r="G482">
        <v>24.8</v>
      </c>
      <c r="H482" s="17">
        <f t="shared" si="7"/>
        <v>0.96610483200000008</v>
      </c>
      <c r="L482">
        <v>3</v>
      </c>
    </row>
    <row r="483" spans="1:15" x14ac:dyDescent="0.35">
      <c r="A483" t="s">
        <v>494</v>
      </c>
      <c r="B483">
        <v>50</v>
      </c>
      <c r="C483">
        <v>4</v>
      </c>
      <c r="D483" t="s">
        <v>14</v>
      </c>
      <c r="E483" t="s">
        <v>35</v>
      </c>
      <c r="F483" t="s">
        <v>120</v>
      </c>
      <c r="G483">
        <v>27</v>
      </c>
      <c r="H483" s="17">
        <f t="shared" si="7"/>
        <v>1.1451131999999999</v>
      </c>
      <c r="L483">
        <v>3</v>
      </c>
      <c r="M483">
        <v>4</v>
      </c>
      <c r="N483" t="s">
        <v>369</v>
      </c>
      <c r="O483">
        <v>224</v>
      </c>
    </row>
    <row r="484" spans="1:15" x14ac:dyDescent="0.35">
      <c r="A484" t="s">
        <v>494</v>
      </c>
      <c r="B484">
        <v>50</v>
      </c>
      <c r="C484">
        <v>24</v>
      </c>
      <c r="D484" t="s">
        <v>14</v>
      </c>
      <c r="E484" t="s">
        <v>35</v>
      </c>
      <c r="F484" t="s">
        <v>120</v>
      </c>
      <c r="G484">
        <v>35.9</v>
      </c>
      <c r="H484" s="17">
        <f t="shared" si="7"/>
        <v>2.0244627479999999</v>
      </c>
      <c r="L484">
        <v>3</v>
      </c>
    </row>
    <row r="485" spans="1:15" x14ac:dyDescent="0.35">
      <c r="A485" t="s">
        <v>494</v>
      </c>
      <c r="B485">
        <v>50</v>
      </c>
      <c r="C485">
        <v>20</v>
      </c>
      <c r="D485" t="s">
        <v>14</v>
      </c>
      <c r="E485" t="s">
        <v>36</v>
      </c>
      <c r="F485" t="s">
        <v>120</v>
      </c>
      <c r="G485">
        <v>43.1</v>
      </c>
      <c r="H485" s="17">
        <f t="shared" si="7"/>
        <v>2.9179337880000005</v>
      </c>
      <c r="L485">
        <v>3</v>
      </c>
    </row>
    <row r="486" spans="1:15" x14ac:dyDescent="0.35">
      <c r="A486" t="s">
        <v>494</v>
      </c>
      <c r="B486">
        <v>50</v>
      </c>
      <c r="C486">
        <v>11</v>
      </c>
      <c r="D486" t="s">
        <v>14</v>
      </c>
      <c r="E486" t="s">
        <v>36</v>
      </c>
      <c r="F486" t="s">
        <v>120</v>
      </c>
      <c r="G486">
        <v>50.4</v>
      </c>
      <c r="H486" s="17">
        <f t="shared" si="7"/>
        <v>3.9900833279999999</v>
      </c>
      <c r="L486">
        <v>3</v>
      </c>
    </row>
    <row r="487" spans="1:15" x14ac:dyDescent="0.35">
      <c r="A487" t="s">
        <v>494</v>
      </c>
      <c r="B487">
        <v>51</v>
      </c>
      <c r="C487">
        <v>5</v>
      </c>
      <c r="D487" t="s">
        <v>14</v>
      </c>
      <c r="E487" t="s">
        <v>44</v>
      </c>
      <c r="F487" t="s">
        <v>120</v>
      </c>
      <c r="G487">
        <v>9</v>
      </c>
      <c r="H487" s="17">
        <f t="shared" si="7"/>
        <v>0.12723479999999998</v>
      </c>
      <c r="L487">
        <v>1</v>
      </c>
    </row>
    <row r="488" spans="1:15" x14ac:dyDescent="0.35">
      <c r="A488" t="s">
        <v>494</v>
      </c>
      <c r="B488">
        <v>51</v>
      </c>
      <c r="C488">
        <v>8</v>
      </c>
      <c r="D488" t="s">
        <v>14</v>
      </c>
      <c r="E488" t="s">
        <v>36</v>
      </c>
      <c r="F488" t="s">
        <v>120</v>
      </c>
      <c r="G488">
        <v>10.8</v>
      </c>
      <c r="H488" s="17">
        <f t="shared" si="7"/>
        <v>0.18321811200000002</v>
      </c>
      <c r="L488">
        <v>2</v>
      </c>
    </row>
    <row r="489" spans="1:15" x14ac:dyDescent="0.35">
      <c r="A489" t="s">
        <v>494</v>
      </c>
      <c r="B489">
        <v>51</v>
      </c>
      <c r="C489">
        <v>2</v>
      </c>
      <c r="D489" t="s">
        <v>14</v>
      </c>
      <c r="E489" t="s">
        <v>44</v>
      </c>
      <c r="F489" t="s">
        <v>120</v>
      </c>
      <c r="G489">
        <v>13.9</v>
      </c>
      <c r="H489" s="17">
        <f t="shared" si="7"/>
        <v>0.30349426800000001</v>
      </c>
      <c r="L489">
        <v>1</v>
      </c>
      <c r="M489">
        <v>2</v>
      </c>
      <c r="N489" t="s">
        <v>471</v>
      </c>
      <c r="O489">
        <v>236</v>
      </c>
    </row>
    <row r="490" spans="1:15" x14ac:dyDescent="0.35">
      <c r="A490" t="s">
        <v>494</v>
      </c>
      <c r="B490">
        <v>51</v>
      </c>
      <c r="C490">
        <v>1</v>
      </c>
      <c r="D490" t="s">
        <v>14</v>
      </c>
      <c r="E490" t="s">
        <v>36</v>
      </c>
      <c r="F490" t="s">
        <v>120</v>
      </c>
      <c r="G490">
        <v>14.3</v>
      </c>
      <c r="H490" s="17">
        <f t="shared" si="7"/>
        <v>0.32121289200000003</v>
      </c>
      <c r="L490">
        <v>3</v>
      </c>
    </row>
    <row r="491" spans="1:15" x14ac:dyDescent="0.35">
      <c r="A491" t="s">
        <v>494</v>
      </c>
      <c r="B491">
        <v>51</v>
      </c>
      <c r="C491">
        <v>6</v>
      </c>
      <c r="D491" t="s">
        <v>14</v>
      </c>
      <c r="E491" t="s">
        <v>44</v>
      </c>
      <c r="F491" t="s">
        <v>120</v>
      </c>
      <c r="G491">
        <v>15.1</v>
      </c>
      <c r="H491" s="17">
        <f t="shared" si="7"/>
        <v>0.35815810799999998</v>
      </c>
      <c r="L491">
        <v>1</v>
      </c>
    </row>
    <row r="492" spans="1:15" x14ac:dyDescent="0.35">
      <c r="A492" t="s">
        <v>494</v>
      </c>
      <c r="B492">
        <v>51</v>
      </c>
      <c r="C492">
        <v>4</v>
      </c>
      <c r="D492" t="s">
        <v>14</v>
      </c>
      <c r="E492" t="s">
        <v>44</v>
      </c>
      <c r="F492" t="s">
        <v>120</v>
      </c>
      <c r="G492">
        <v>15.6</v>
      </c>
      <c r="H492" s="17">
        <f t="shared" si="7"/>
        <v>0.382269888</v>
      </c>
      <c r="L492">
        <v>2</v>
      </c>
    </row>
    <row r="493" spans="1:15" x14ac:dyDescent="0.35">
      <c r="A493" t="s">
        <v>494</v>
      </c>
      <c r="B493">
        <v>51</v>
      </c>
      <c r="C493">
        <v>7</v>
      </c>
      <c r="D493" t="s">
        <v>14</v>
      </c>
      <c r="E493" t="s">
        <v>44</v>
      </c>
      <c r="F493" t="s">
        <v>120</v>
      </c>
      <c r="G493">
        <v>17.2</v>
      </c>
      <c r="H493" s="17">
        <f t="shared" si="7"/>
        <v>0.46470547199999995</v>
      </c>
      <c r="L493">
        <v>1</v>
      </c>
    </row>
    <row r="494" spans="1:15" x14ac:dyDescent="0.35">
      <c r="A494" t="s">
        <v>494</v>
      </c>
      <c r="B494">
        <v>51</v>
      </c>
      <c r="C494">
        <v>9</v>
      </c>
      <c r="D494" t="s">
        <v>14</v>
      </c>
      <c r="E494" t="s">
        <v>44</v>
      </c>
      <c r="F494" t="s">
        <v>120</v>
      </c>
      <c r="G494">
        <v>25.5</v>
      </c>
      <c r="H494" s="17">
        <f t="shared" si="7"/>
        <v>1.0214127</v>
      </c>
      <c r="L494">
        <v>2</v>
      </c>
    </row>
    <row r="495" spans="1:15" x14ac:dyDescent="0.35">
      <c r="A495" t="s">
        <v>494</v>
      </c>
      <c r="B495">
        <v>51</v>
      </c>
      <c r="C495">
        <v>3</v>
      </c>
      <c r="D495" t="s">
        <v>14</v>
      </c>
      <c r="E495" t="s">
        <v>44</v>
      </c>
      <c r="F495" t="s">
        <v>120</v>
      </c>
      <c r="G495">
        <v>34.799999999999997</v>
      </c>
      <c r="H495" s="17">
        <f t="shared" si="7"/>
        <v>1.9023016319999995</v>
      </c>
      <c r="L495">
        <v>3</v>
      </c>
    </row>
    <row r="496" spans="1:15" x14ac:dyDescent="0.35">
      <c r="A496" t="s">
        <v>494</v>
      </c>
      <c r="B496">
        <v>51</v>
      </c>
      <c r="C496">
        <v>10</v>
      </c>
      <c r="D496" t="s">
        <v>14</v>
      </c>
      <c r="E496" t="s">
        <v>21</v>
      </c>
      <c r="F496" t="s">
        <v>120</v>
      </c>
      <c r="G496">
        <v>56.7</v>
      </c>
      <c r="H496" s="17">
        <f t="shared" si="7"/>
        <v>5.0499492120000005</v>
      </c>
      <c r="L496">
        <v>1</v>
      </c>
      <c r="M496">
        <v>10</v>
      </c>
      <c r="N496" t="s">
        <v>451</v>
      </c>
      <c r="O496">
        <v>54</v>
      </c>
    </row>
    <row r="497" spans="1:12" x14ac:dyDescent="0.35">
      <c r="A497" t="s">
        <v>494</v>
      </c>
      <c r="B497">
        <v>61</v>
      </c>
      <c r="C497">
        <v>6</v>
      </c>
      <c r="D497" t="s">
        <v>14</v>
      </c>
      <c r="E497" t="s">
        <v>36</v>
      </c>
      <c r="F497" t="s">
        <v>120</v>
      </c>
      <c r="G497">
        <v>9</v>
      </c>
      <c r="H497" s="17">
        <f t="shared" si="7"/>
        <v>0.12723479999999998</v>
      </c>
      <c r="L497">
        <v>4</v>
      </c>
    </row>
    <row r="498" spans="1:12" x14ac:dyDescent="0.35">
      <c r="A498" t="s">
        <v>494</v>
      </c>
      <c r="B498">
        <v>61</v>
      </c>
      <c r="C498">
        <v>1</v>
      </c>
      <c r="D498" t="s">
        <v>14</v>
      </c>
      <c r="E498" t="s">
        <v>36</v>
      </c>
      <c r="F498" t="s">
        <v>120</v>
      </c>
      <c r="G498">
        <v>9.8000000000000007</v>
      </c>
      <c r="H498" s="17">
        <f t="shared" si="7"/>
        <v>0.15085963200000002</v>
      </c>
      <c r="L498">
        <v>5</v>
      </c>
    </row>
    <row r="499" spans="1:12" x14ac:dyDescent="0.35">
      <c r="A499" t="s">
        <v>494</v>
      </c>
      <c r="B499">
        <v>61</v>
      </c>
      <c r="C499">
        <v>16</v>
      </c>
      <c r="D499" t="s">
        <v>14</v>
      </c>
      <c r="E499" t="s">
        <v>34</v>
      </c>
      <c r="F499" t="s">
        <v>120</v>
      </c>
      <c r="G499">
        <v>9.9</v>
      </c>
      <c r="H499" s="17">
        <f t="shared" si="7"/>
        <v>0.15395410800000001</v>
      </c>
      <c r="L499">
        <v>5</v>
      </c>
    </row>
    <row r="500" spans="1:12" x14ac:dyDescent="0.35">
      <c r="A500" t="s">
        <v>494</v>
      </c>
      <c r="B500">
        <v>61</v>
      </c>
      <c r="C500">
        <v>2</v>
      </c>
      <c r="D500" t="s">
        <v>14</v>
      </c>
      <c r="E500" t="s">
        <v>36</v>
      </c>
      <c r="F500" t="s">
        <v>120</v>
      </c>
      <c r="G500">
        <v>10.4</v>
      </c>
      <c r="H500" s="17">
        <f t="shared" si="7"/>
        <v>0.169897728</v>
      </c>
      <c r="L500">
        <v>5</v>
      </c>
    </row>
    <row r="501" spans="1:12" x14ac:dyDescent="0.35">
      <c r="A501" t="s">
        <v>494</v>
      </c>
      <c r="B501">
        <v>61</v>
      </c>
      <c r="C501">
        <v>4</v>
      </c>
      <c r="D501" t="s">
        <v>14</v>
      </c>
      <c r="E501" t="s">
        <v>34</v>
      </c>
      <c r="F501" t="s">
        <v>120</v>
      </c>
      <c r="G501">
        <v>10.8</v>
      </c>
      <c r="H501" s="17">
        <f t="shared" si="7"/>
        <v>0.18321811200000002</v>
      </c>
      <c r="L501">
        <v>5</v>
      </c>
    </row>
    <row r="502" spans="1:12" x14ac:dyDescent="0.35">
      <c r="A502" t="s">
        <v>494</v>
      </c>
      <c r="B502">
        <v>61</v>
      </c>
      <c r="C502">
        <v>12</v>
      </c>
      <c r="D502" t="s">
        <v>14</v>
      </c>
      <c r="E502" t="s">
        <v>44</v>
      </c>
      <c r="F502" t="s">
        <v>120</v>
      </c>
      <c r="G502">
        <v>12.9</v>
      </c>
      <c r="H502" s="17">
        <f t="shared" si="7"/>
        <v>0.26139682799999997</v>
      </c>
      <c r="L502">
        <v>3</v>
      </c>
    </row>
    <row r="503" spans="1:12" x14ac:dyDescent="0.35">
      <c r="A503" t="s">
        <v>494</v>
      </c>
      <c r="B503">
        <v>61</v>
      </c>
      <c r="C503">
        <v>13</v>
      </c>
      <c r="D503" t="s">
        <v>14</v>
      </c>
      <c r="E503" t="s">
        <v>34</v>
      </c>
      <c r="F503" t="s">
        <v>120</v>
      </c>
      <c r="G503">
        <v>13</v>
      </c>
      <c r="H503" s="17">
        <f t="shared" si="7"/>
        <v>0.26546519999999996</v>
      </c>
      <c r="L503">
        <v>4</v>
      </c>
    </row>
    <row r="504" spans="1:12" x14ac:dyDescent="0.35">
      <c r="A504" t="s">
        <v>494</v>
      </c>
      <c r="B504">
        <v>61</v>
      </c>
      <c r="C504">
        <v>10</v>
      </c>
      <c r="D504" t="s">
        <v>14</v>
      </c>
      <c r="E504" t="s">
        <v>36</v>
      </c>
      <c r="F504" t="s">
        <v>120</v>
      </c>
      <c r="G504">
        <v>13.8</v>
      </c>
      <c r="H504" s="17">
        <f t="shared" si="7"/>
        <v>0.29914315200000002</v>
      </c>
      <c r="L504">
        <v>3</v>
      </c>
    </row>
    <row r="505" spans="1:12" x14ac:dyDescent="0.35">
      <c r="A505" t="s">
        <v>494</v>
      </c>
      <c r="B505">
        <v>61</v>
      </c>
      <c r="C505">
        <v>21</v>
      </c>
      <c r="D505" t="s">
        <v>14</v>
      </c>
      <c r="E505" t="s">
        <v>44</v>
      </c>
      <c r="F505" t="s">
        <v>120</v>
      </c>
      <c r="G505">
        <v>14.2</v>
      </c>
      <c r="H505" s="17">
        <f t="shared" si="7"/>
        <v>0.31673611200000001</v>
      </c>
      <c r="L505">
        <v>2</v>
      </c>
    </row>
    <row r="506" spans="1:12" x14ac:dyDescent="0.35">
      <c r="A506" t="s">
        <v>494</v>
      </c>
      <c r="B506">
        <v>61</v>
      </c>
      <c r="C506">
        <v>5</v>
      </c>
      <c r="D506" t="s">
        <v>14</v>
      </c>
      <c r="E506" t="s">
        <v>34</v>
      </c>
      <c r="F506" t="s">
        <v>120</v>
      </c>
      <c r="G506">
        <v>16.8</v>
      </c>
      <c r="H506" s="17">
        <f t="shared" si="7"/>
        <v>0.44334259200000004</v>
      </c>
      <c r="L506">
        <v>4</v>
      </c>
    </row>
    <row r="507" spans="1:12" x14ac:dyDescent="0.35">
      <c r="A507" t="s">
        <v>494</v>
      </c>
      <c r="B507">
        <v>61</v>
      </c>
      <c r="C507">
        <v>19</v>
      </c>
      <c r="D507" t="s">
        <v>14</v>
      </c>
      <c r="E507" t="s">
        <v>36</v>
      </c>
      <c r="F507" t="s">
        <v>120</v>
      </c>
      <c r="G507">
        <v>17.100000000000001</v>
      </c>
      <c r="H507" s="17">
        <f t="shared" si="7"/>
        <v>0.45931762800000003</v>
      </c>
      <c r="L507">
        <v>2</v>
      </c>
    </row>
    <row r="508" spans="1:12" x14ac:dyDescent="0.35">
      <c r="A508" t="s">
        <v>494</v>
      </c>
      <c r="B508">
        <v>61</v>
      </c>
      <c r="C508">
        <v>3</v>
      </c>
      <c r="D508" t="s">
        <v>14</v>
      </c>
      <c r="E508" t="s">
        <v>34</v>
      </c>
      <c r="F508" t="s">
        <v>120</v>
      </c>
      <c r="G508">
        <v>17.899999999999999</v>
      </c>
      <c r="H508" s="17">
        <f t="shared" si="7"/>
        <v>0.50330002799999995</v>
      </c>
      <c r="L508">
        <v>4</v>
      </c>
    </row>
    <row r="509" spans="1:12" x14ac:dyDescent="0.35">
      <c r="A509" t="s">
        <v>494</v>
      </c>
      <c r="B509">
        <v>61</v>
      </c>
      <c r="C509">
        <v>15</v>
      </c>
      <c r="D509" t="s">
        <v>14</v>
      </c>
      <c r="E509" t="s">
        <v>34</v>
      </c>
      <c r="F509" t="s">
        <v>120</v>
      </c>
      <c r="G509">
        <v>18.7</v>
      </c>
      <c r="H509" s="17">
        <f t="shared" si="7"/>
        <v>0.549293052</v>
      </c>
      <c r="L509">
        <v>4</v>
      </c>
    </row>
    <row r="510" spans="1:12" x14ac:dyDescent="0.35">
      <c r="A510" t="s">
        <v>494</v>
      </c>
      <c r="B510">
        <v>61</v>
      </c>
      <c r="C510">
        <v>18</v>
      </c>
      <c r="D510" t="s">
        <v>14</v>
      </c>
      <c r="E510" t="s">
        <v>34</v>
      </c>
      <c r="F510" t="s">
        <v>120</v>
      </c>
      <c r="G510">
        <v>21.7</v>
      </c>
      <c r="H510" s="17">
        <f t="shared" si="7"/>
        <v>0.73967401199999994</v>
      </c>
      <c r="L510">
        <v>3</v>
      </c>
    </row>
    <row r="511" spans="1:12" x14ac:dyDescent="0.35">
      <c r="A511" t="s">
        <v>494</v>
      </c>
      <c r="B511">
        <v>61</v>
      </c>
      <c r="C511">
        <v>17</v>
      </c>
      <c r="D511" t="s">
        <v>14</v>
      </c>
      <c r="E511" t="s">
        <v>36</v>
      </c>
      <c r="F511" t="s">
        <v>120</v>
      </c>
      <c r="G511">
        <v>24.6</v>
      </c>
      <c r="H511" s="17">
        <f t="shared" si="7"/>
        <v>0.95058532800000006</v>
      </c>
      <c r="L511">
        <v>3</v>
      </c>
    </row>
    <row r="512" spans="1:12" x14ac:dyDescent="0.35">
      <c r="A512" t="s">
        <v>494</v>
      </c>
      <c r="B512">
        <v>61</v>
      </c>
      <c r="C512">
        <v>7</v>
      </c>
      <c r="D512" t="s">
        <v>14</v>
      </c>
      <c r="E512" t="s">
        <v>44</v>
      </c>
      <c r="F512" t="s">
        <v>120</v>
      </c>
      <c r="G512">
        <v>25.9</v>
      </c>
      <c r="H512" s="17">
        <f t="shared" si="7"/>
        <v>1.0537083479999998</v>
      </c>
      <c r="L512">
        <v>5</v>
      </c>
    </row>
    <row r="513" spans="1:15" x14ac:dyDescent="0.35">
      <c r="A513" t="s">
        <v>494</v>
      </c>
      <c r="B513">
        <v>61</v>
      </c>
      <c r="C513">
        <v>14</v>
      </c>
      <c r="D513" t="s">
        <v>14</v>
      </c>
      <c r="E513" t="s">
        <v>34</v>
      </c>
      <c r="F513" t="s">
        <v>120</v>
      </c>
      <c r="G513">
        <v>27.8</v>
      </c>
      <c r="H513" s="17">
        <f t="shared" si="7"/>
        <v>1.213977072</v>
      </c>
      <c r="L513">
        <v>3</v>
      </c>
    </row>
    <row r="514" spans="1:15" x14ac:dyDescent="0.35">
      <c r="A514" t="s">
        <v>494</v>
      </c>
      <c r="B514">
        <v>61</v>
      </c>
      <c r="C514">
        <v>20</v>
      </c>
      <c r="D514" t="s">
        <v>14</v>
      </c>
      <c r="E514" t="s">
        <v>36</v>
      </c>
      <c r="F514" t="s">
        <v>120</v>
      </c>
      <c r="G514">
        <v>44.3</v>
      </c>
      <c r="H514" s="17">
        <f t="shared" ref="H514:H577" si="8">(((G514/2)^2)*3.1416)/500</f>
        <v>3.0826792919999999</v>
      </c>
      <c r="L514">
        <v>2</v>
      </c>
    </row>
    <row r="515" spans="1:15" x14ac:dyDescent="0.35">
      <c r="A515" t="s">
        <v>494</v>
      </c>
      <c r="B515">
        <v>61</v>
      </c>
      <c r="C515">
        <v>11</v>
      </c>
      <c r="D515" t="s">
        <v>14</v>
      </c>
      <c r="E515" t="s">
        <v>36</v>
      </c>
      <c r="F515" t="s">
        <v>120</v>
      </c>
      <c r="G515">
        <v>45.3</v>
      </c>
      <c r="H515" s="17">
        <f t="shared" si="8"/>
        <v>3.2234229719999994</v>
      </c>
      <c r="L515">
        <v>4</v>
      </c>
      <c r="M515">
        <v>11</v>
      </c>
      <c r="N515" t="s">
        <v>439</v>
      </c>
      <c r="O515">
        <v>57</v>
      </c>
    </row>
    <row r="516" spans="1:15" x14ac:dyDescent="0.35">
      <c r="A516" t="s">
        <v>494</v>
      </c>
      <c r="B516">
        <v>61</v>
      </c>
      <c r="C516">
        <v>9</v>
      </c>
      <c r="D516" t="s">
        <v>14</v>
      </c>
      <c r="E516" t="s">
        <v>44</v>
      </c>
      <c r="F516" t="s">
        <v>120</v>
      </c>
      <c r="G516">
        <v>54.4</v>
      </c>
      <c r="H516" s="17">
        <f t="shared" si="8"/>
        <v>4.6485626879999993</v>
      </c>
      <c r="L516">
        <v>5</v>
      </c>
    </row>
    <row r="517" spans="1:15" x14ac:dyDescent="0.35">
      <c r="A517" t="s">
        <v>494</v>
      </c>
      <c r="B517">
        <v>61</v>
      </c>
      <c r="C517">
        <v>8</v>
      </c>
      <c r="D517" t="s">
        <v>14</v>
      </c>
      <c r="E517" t="s">
        <v>21</v>
      </c>
      <c r="F517" t="s">
        <v>120</v>
      </c>
      <c r="G517">
        <v>116.7</v>
      </c>
      <c r="H517" s="17">
        <f t="shared" si="8"/>
        <v>21.392552412000001</v>
      </c>
      <c r="L517">
        <v>2</v>
      </c>
      <c r="M517">
        <v>8</v>
      </c>
      <c r="N517" t="s">
        <v>436</v>
      </c>
      <c r="O517">
        <v>9</v>
      </c>
    </row>
    <row r="518" spans="1:15" x14ac:dyDescent="0.35">
      <c r="A518" t="s">
        <v>494</v>
      </c>
      <c r="B518">
        <v>62</v>
      </c>
      <c r="C518">
        <v>25</v>
      </c>
      <c r="D518" t="s">
        <v>14</v>
      </c>
      <c r="E518" t="s">
        <v>44</v>
      </c>
      <c r="F518" t="s">
        <v>120</v>
      </c>
      <c r="G518">
        <v>9</v>
      </c>
      <c r="H518" s="17">
        <f t="shared" si="8"/>
        <v>0.12723479999999998</v>
      </c>
      <c r="L518">
        <v>4</v>
      </c>
    </row>
    <row r="519" spans="1:15" x14ac:dyDescent="0.35">
      <c r="A519" t="s">
        <v>494</v>
      </c>
      <c r="B519">
        <v>62</v>
      </c>
      <c r="C519">
        <v>17</v>
      </c>
      <c r="D519" t="s">
        <v>14</v>
      </c>
      <c r="E519" t="s">
        <v>35</v>
      </c>
      <c r="F519" t="s">
        <v>120</v>
      </c>
      <c r="G519">
        <v>10.6</v>
      </c>
      <c r="H519" s="17">
        <f t="shared" si="8"/>
        <v>0.17649508800000002</v>
      </c>
      <c r="L519">
        <v>4</v>
      </c>
    </row>
    <row r="520" spans="1:15" x14ac:dyDescent="0.35">
      <c r="A520" t="s">
        <v>494</v>
      </c>
      <c r="B520">
        <v>62</v>
      </c>
      <c r="C520">
        <v>12</v>
      </c>
      <c r="D520" t="s">
        <v>14</v>
      </c>
      <c r="E520" t="s">
        <v>36</v>
      </c>
      <c r="F520" t="s">
        <v>120</v>
      </c>
      <c r="G520">
        <v>11</v>
      </c>
      <c r="H520" s="17">
        <f t="shared" si="8"/>
        <v>0.19006680000000001</v>
      </c>
      <c r="L520">
        <v>3</v>
      </c>
    </row>
    <row r="521" spans="1:15" x14ac:dyDescent="0.35">
      <c r="A521" t="s">
        <v>494</v>
      </c>
      <c r="B521">
        <v>62</v>
      </c>
      <c r="C521">
        <v>2</v>
      </c>
      <c r="D521" t="s">
        <v>14</v>
      </c>
      <c r="E521" t="s">
        <v>35</v>
      </c>
      <c r="F521" t="s">
        <v>120</v>
      </c>
      <c r="G521">
        <v>12.6</v>
      </c>
      <c r="H521" s="17">
        <f t="shared" si="8"/>
        <v>0.24938020799999999</v>
      </c>
      <c r="L521">
        <v>3</v>
      </c>
    </row>
    <row r="522" spans="1:15" x14ac:dyDescent="0.35">
      <c r="A522" t="s">
        <v>494</v>
      </c>
      <c r="B522">
        <v>62</v>
      </c>
      <c r="C522">
        <v>16</v>
      </c>
      <c r="D522" t="s">
        <v>14</v>
      </c>
      <c r="E522" t="s">
        <v>35</v>
      </c>
      <c r="F522" t="s">
        <v>120</v>
      </c>
      <c r="G522">
        <v>13.3</v>
      </c>
      <c r="H522" s="17">
        <f t="shared" si="8"/>
        <v>0.27785881200000001</v>
      </c>
      <c r="L522">
        <v>2</v>
      </c>
    </row>
    <row r="523" spans="1:15" x14ac:dyDescent="0.35">
      <c r="A523" t="s">
        <v>494</v>
      </c>
      <c r="B523">
        <v>62</v>
      </c>
      <c r="C523">
        <v>24</v>
      </c>
      <c r="D523" t="s">
        <v>14</v>
      </c>
      <c r="E523" t="s">
        <v>36</v>
      </c>
      <c r="F523" t="s">
        <v>120</v>
      </c>
      <c r="G523">
        <v>14.7</v>
      </c>
      <c r="H523" s="17">
        <f t="shared" si="8"/>
        <v>0.33943417199999992</v>
      </c>
      <c r="L523">
        <v>3</v>
      </c>
    </row>
    <row r="524" spans="1:15" x14ac:dyDescent="0.35">
      <c r="A524" t="s">
        <v>494</v>
      </c>
      <c r="B524">
        <v>62</v>
      </c>
      <c r="C524">
        <v>22</v>
      </c>
      <c r="D524" t="s">
        <v>14</v>
      </c>
      <c r="E524" t="s">
        <v>36</v>
      </c>
      <c r="F524" t="s">
        <v>120</v>
      </c>
      <c r="G524">
        <v>15</v>
      </c>
      <c r="H524" s="17">
        <f t="shared" si="8"/>
        <v>0.35343000000000002</v>
      </c>
      <c r="L524">
        <v>2</v>
      </c>
    </row>
    <row r="525" spans="1:15" x14ac:dyDescent="0.35">
      <c r="A525" t="s">
        <v>494</v>
      </c>
      <c r="B525">
        <v>62</v>
      </c>
      <c r="C525">
        <v>31</v>
      </c>
      <c r="D525" t="s">
        <v>14</v>
      </c>
      <c r="E525" t="s">
        <v>35</v>
      </c>
      <c r="F525" t="s">
        <v>120</v>
      </c>
      <c r="G525">
        <v>15.6</v>
      </c>
      <c r="H525" s="17">
        <f t="shared" si="8"/>
        <v>0.382269888</v>
      </c>
      <c r="L525">
        <v>3</v>
      </c>
    </row>
    <row r="526" spans="1:15" x14ac:dyDescent="0.35">
      <c r="A526" t="s">
        <v>494</v>
      </c>
      <c r="B526">
        <v>62</v>
      </c>
      <c r="C526">
        <v>10</v>
      </c>
      <c r="D526" t="s">
        <v>14</v>
      </c>
      <c r="E526" t="s">
        <v>21</v>
      </c>
      <c r="F526" t="s">
        <v>120</v>
      </c>
      <c r="G526">
        <v>15.7</v>
      </c>
      <c r="H526" s="17">
        <f t="shared" si="8"/>
        <v>0.38718649199999999</v>
      </c>
      <c r="L526">
        <v>3</v>
      </c>
    </row>
    <row r="527" spans="1:15" x14ac:dyDescent="0.35">
      <c r="A527" t="s">
        <v>494</v>
      </c>
      <c r="B527">
        <v>62</v>
      </c>
      <c r="C527">
        <v>19</v>
      </c>
      <c r="D527" t="s">
        <v>14</v>
      </c>
      <c r="E527" t="s">
        <v>36</v>
      </c>
      <c r="F527" t="s">
        <v>120</v>
      </c>
      <c r="G527">
        <v>17</v>
      </c>
      <c r="H527" s="17">
        <f t="shared" si="8"/>
        <v>0.45396120000000001</v>
      </c>
      <c r="L527">
        <v>3</v>
      </c>
    </row>
    <row r="528" spans="1:15" x14ac:dyDescent="0.35">
      <c r="A528" t="s">
        <v>494</v>
      </c>
      <c r="B528">
        <v>62</v>
      </c>
      <c r="C528">
        <v>23</v>
      </c>
      <c r="D528" t="s">
        <v>14</v>
      </c>
      <c r="E528" t="s">
        <v>35</v>
      </c>
      <c r="F528" t="s">
        <v>120</v>
      </c>
      <c r="G528">
        <v>17.8</v>
      </c>
      <c r="H528" s="17">
        <f t="shared" si="8"/>
        <v>0.49769227200000005</v>
      </c>
      <c r="L528">
        <v>2</v>
      </c>
    </row>
    <row r="529" spans="1:15" x14ac:dyDescent="0.35">
      <c r="A529" t="s">
        <v>494</v>
      </c>
      <c r="B529">
        <v>62</v>
      </c>
      <c r="C529">
        <v>33</v>
      </c>
      <c r="D529" t="s">
        <v>14</v>
      </c>
      <c r="E529" t="s">
        <v>35</v>
      </c>
      <c r="F529" t="s">
        <v>120</v>
      </c>
      <c r="G529">
        <v>19.100000000000001</v>
      </c>
      <c r="H529" s="17">
        <f t="shared" si="8"/>
        <v>0.57304354800000012</v>
      </c>
      <c r="L529">
        <v>3</v>
      </c>
    </row>
    <row r="530" spans="1:15" x14ac:dyDescent="0.35">
      <c r="A530" t="s">
        <v>494</v>
      </c>
      <c r="B530">
        <v>62</v>
      </c>
      <c r="C530">
        <v>29</v>
      </c>
      <c r="D530" t="s">
        <v>14</v>
      </c>
      <c r="E530" t="s">
        <v>35</v>
      </c>
      <c r="F530" t="s">
        <v>120</v>
      </c>
      <c r="G530">
        <v>21</v>
      </c>
      <c r="H530" s="17">
        <f t="shared" si="8"/>
        <v>0.69272279999999997</v>
      </c>
      <c r="L530">
        <v>2</v>
      </c>
    </row>
    <row r="531" spans="1:15" x14ac:dyDescent="0.35">
      <c r="A531" t="s">
        <v>494</v>
      </c>
      <c r="B531">
        <v>62</v>
      </c>
      <c r="C531">
        <v>30</v>
      </c>
      <c r="D531" t="s">
        <v>14</v>
      </c>
      <c r="E531" t="s">
        <v>36</v>
      </c>
      <c r="F531" t="s">
        <v>120</v>
      </c>
      <c r="G531">
        <v>22.1</v>
      </c>
      <c r="H531" s="17">
        <f t="shared" si="8"/>
        <v>0.76719442800000015</v>
      </c>
      <c r="L531">
        <v>2</v>
      </c>
    </row>
    <row r="532" spans="1:15" x14ac:dyDescent="0.35">
      <c r="A532" t="s">
        <v>494</v>
      </c>
      <c r="B532">
        <v>62</v>
      </c>
      <c r="C532">
        <v>18</v>
      </c>
      <c r="D532" t="s">
        <v>14</v>
      </c>
      <c r="E532" t="s">
        <v>44</v>
      </c>
      <c r="F532" t="s">
        <v>120</v>
      </c>
      <c r="G532">
        <v>24.1</v>
      </c>
      <c r="H532" s="17">
        <f t="shared" si="8"/>
        <v>0.91233634800000007</v>
      </c>
      <c r="L532">
        <v>1</v>
      </c>
    </row>
    <row r="533" spans="1:15" x14ac:dyDescent="0.35">
      <c r="A533" t="s">
        <v>494</v>
      </c>
      <c r="B533">
        <v>62</v>
      </c>
      <c r="C533">
        <v>7</v>
      </c>
      <c r="D533" t="s">
        <v>14</v>
      </c>
      <c r="E533" t="s">
        <v>36</v>
      </c>
      <c r="F533" t="s">
        <v>120</v>
      </c>
      <c r="G533">
        <v>24.6</v>
      </c>
      <c r="H533" s="17">
        <f t="shared" si="8"/>
        <v>0.95058532800000006</v>
      </c>
      <c r="L533">
        <v>3</v>
      </c>
    </row>
    <row r="534" spans="1:15" x14ac:dyDescent="0.35">
      <c r="A534" t="s">
        <v>494</v>
      </c>
      <c r="B534">
        <v>62</v>
      </c>
      <c r="C534">
        <v>28</v>
      </c>
      <c r="D534" t="s">
        <v>14</v>
      </c>
      <c r="E534" t="s">
        <v>36</v>
      </c>
      <c r="F534" t="s">
        <v>120</v>
      </c>
      <c r="G534">
        <v>25.2</v>
      </c>
      <c r="H534" s="17">
        <f t="shared" si="8"/>
        <v>0.99752083199999997</v>
      </c>
      <c r="L534">
        <v>2</v>
      </c>
    </row>
    <row r="535" spans="1:15" x14ac:dyDescent="0.35">
      <c r="A535" t="s">
        <v>494</v>
      </c>
      <c r="B535">
        <v>62</v>
      </c>
      <c r="C535">
        <v>1</v>
      </c>
      <c r="D535" t="s">
        <v>14</v>
      </c>
      <c r="E535" t="s">
        <v>35</v>
      </c>
      <c r="F535" t="s">
        <v>120</v>
      </c>
      <c r="G535">
        <v>28.4</v>
      </c>
      <c r="H535" s="17">
        <f t="shared" si="8"/>
        <v>1.2669444480000001</v>
      </c>
      <c r="L535">
        <v>2</v>
      </c>
    </row>
    <row r="536" spans="1:15" x14ac:dyDescent="0.35">
      <c r="A536" t="s">
        <v>494</v>
      </c>
      <c r="B536">
        <v>62</v>
      </c>
      <c r="C536">
        <v>14</v>
      </c>
      <c r="D536" t="s">
        <v>14</v>
      </c>
      <c r="E536" t="s">
        <v>36</v>
      </c>
      <c r="F536" t="s">
        <v>120</v>
      </c>
      <c r="G536">
        <v>29.2</v>
      </c>
      <c r="H536" s="17">
        <f t="shared" si="8"/>
        <v>1.339326912</v>
      </c>
      <c r="L536">
        <v>5</v>
      </c>
    </row>
    <row r="537" spans="1:15" x14ac:dyDescent="0.35">
      <c r="A537" t="s">
        <v>494</v>
      </c>
      <c r="B537">
        <v>62</v>
      </c>
      <c r="C537">
        <v>34</v>
      </c>
      <c r="D537" t="s">
        <v>14</v>
      </c>
      <c r="E537" t="s">
        <v>44</v>
      </c>
      <c r="F537" t="s">
        <v>120</v>
      </c>
      <c r="G537">
        <v>30.4</v>
      </c>
      <c r="H537" s="17">
        <f t="shared" si="8"/>
        <v>1.451670528</v>
      </c>
      <c r="L537">
        <v>3</v>
      </c>
    </row>
    <row r="538" spans="1:15" x14ac:dyDescent="0.35">
      <c r="A538" t="s">
        <v>494</v>
      </c>
      <c r="B538">
        <v>62</v>
      </c>
      <c r="C538">
        <v>9</v>
      </c>
      <c r="D538" t="s">
        <v>14</v>
      </c>
      <c r="E538" t="s">
        <v>35</v>
      </c>
      <c r="F538" t="s">
        <v>120</v>
      </c>
      <c r="G538">
        <v>31.3</v>
      </c>
      <c r="H538" s="17">
        <f t="shared" si="8"/>
        <v>1.538897052</v>
      </c>
      <c r="L538">
        <v>3</v>
      </c>
    </row>
    <row r="539" spans="1:15" x14ac:dyDescent="0.35">
      <c r="A539" t="s">
        <v>494</v>
      </c>
      <c r="B539">
        <v>62</v>
      </c>
      <c r="C539">
        <v>11</v>
      </c>
      <c r="D539" t="s">
        <v>14</v>
      </c>
      <c r="E539" t="s">
        <v>36</v>
      </c>
      <c r="F539" t="s">
        <v>120</v>
      </c>
      <c r="G539">
        <v>32.700000000000003</v>
      </c>
      <c r="H539" s="17">
        <f t="shared" si="8"/>
        <v>1.6796407320000002</v>
      </c>
      <c r="L539">
        <v>2</v>
      </c>
    </row>
    <row r="540" spans="1:15" x14ac:dyDescent="0.35">
      <c r="A540" t="s">
        <v>494</v>
      </c>
      <c r="B540">
        <v>62</v>
      </c>
      <c r="C540">
        <v>3</v>
      </c>
      <c r="D540" t="s">
        <v>14</v>
      </c>
      <c r="E540" t="s">
        <v>36</v>
      </c>
      <c r="F540" t="s">
        <v>120</v>
      </c>
      <c r="G540">
        <v>35.6</v>
      </c>
      <c r="H540" s="17">
        <f t="shared" si="8"/>
        <v>1.9907690880000002</v>
      </c>
      <c r="L540">
        <v>3</v>
      </c>
    </row>
    <row r="541" spans="1:15" x14ac:dyDescent="0.35">
      <c r="A541" t="s">
        <v>494</v>
      </c>
      <c r="B541">
        <v>62</v>
      </c>
      <c r="C541">
        <v>5</v>
      </c>
      <c r="D541" t="s">
        <v>14</v>
      </c>
      <c r="E541" t="s">
        <v>44</v>
      </c>
      <c r="F541" t="s">
        <v>120</v>
      </c>
      <c r="G541">
        <v>36.200000000000003</v>
      </c>
      <c r="H541" s="17">
        <f t="shared" si="8"/>
        <v>2.0584391520000005</v>
      </c>
      <c r="L541">
        <v>3</v>
      </c>
    </row>
    <row r="542" spans="1:15" x14ac:dyDescent="0.35">
      <c r="A542" t="s">
        <v>494</v>
      </c>
      <c r="B542">
        <v>62</v>
      </c>
      <c r="C542">
        <v>20</v>
      </c>
      <c r="D542" t="s">
        <v>14</v>
      </c>
      <c r="E542" t="s">
        <v>35</v>
      </c>
      <c r="F542" t="s">
        <v>120</v>
      </c>
      <c r="G542">
        <v>37.1</v>
      </c>
      <c r="H542" s="17">
        <f t="shared" si="8"/>
        <v>2.1620648280000001</v>
      </c>
      <c r="L542">
        <v>3</v>
      </c>
    </row>
    <row r="543" spans="1:15" x14ac:dyDescent="0.35">
      <c r="A543" t="s">
        <v>494</v>
      </c>
      <c r="B543">
        <v>62</v>
      </c>
      <c r="C543">
        <v>15</v>
      </c>
      <c r="D543" t="s">
        <v>14</v>
      </c>
      <c r="E543" t="s">
        <v>44</v>
      </c>
      <c r="F543" t="s">
        <v>120</v>
      </c>
      <c r="G543">
        <v>40.1</v>
      </c>
      <c r="H543" s="17">
        <f t="shared" si="8"/>
        <v>2.5258621080000001</v>
      </c>
      <c r="L543">
        <v>1</v>
      </c>
      <c r="M543">
        <v>15</v>
      </c>
      <c r="N543" t="s">
        <v>366</v>
      </c>
      <c r="O543">
        <v>14</v>
      </c>
    </row>
    <row r="544" spans="1:15" x14ac:dyDescent="0.35">
      <c r="A544" t="s">
        <v>494</v>
      </c>
      <c r="B544">
        <v>62</v>
      </c>
      <c r="C544">
        <v>26</v>
      </c>
      <c r="D544" t="s">
        <v>14</v>
      </c>
      <c r="E544" t="s">
        <v>35</v>
      </c>
      <c r="F544" t="s">
        <v>120</v>
      </c>
      <c r="G544">
        <v>41.5</v>
      </c>
      <c r="H544" s="17">
        <f t="shared" si="8"/>
        <v>2.7053103000000003</v>
      </c>
      <c r="L544">
        <v>1</v>
      </c>
    </row>
    <row r="545" spans="1:15" x14ac:dyDescent="0.35">
      <c r="A545" t="s">
        <v>494</v>
      </c>
      <c r="B545">
        <v>62</v>
      </c>
      <c r="C545">
        <v>32</v>
      </c>
      <c r="D545" t="s">
        <v>14</v>
      </c>
      <c r="E545" t="s">
        <v>35</v>
      </c>
      <c r="F545" t="s">
        <v>120</v>
      </c>
      <c r="G545">
        <v>42.3</v>
      </c>
      <c r="H545" s="17">
        <f t="shared" si="8"/>
        <v>2.8106167319999993</v>
      </c>
      <c r="L545">
        <v>3</v>
      </c>
    </row>
    <row r="546" spans="1:15" x14ac:dyDescent="0.35">
      <c r="A546" t="s">
        <v>494</v>
      </c>
      <c r="B546">
        <v>62</v>
      </c>
      <c r="C546">
        <v>8</v>
      </c>
      <c r="D546" t="s">
        <v>14</v>
      </c>
      <c r="E546" t="s">
        <v>35</v>
      </c>
      <c r="F546" t="s">
        <v>120</v>
      </c>
      <c r="G546">
        <v>46.6</v>
      </c>
      <c r="H546" s="17">
        <f t="shared" si="8"/>
        <v>3.4110864479999998</v>
      </c>
      <c r="L546">
        <v>3</v>
      </c>
    </row>
    <row r="547" spans="1:15" x14ac:dyDescent="0.35">
      <c r="A547" t="s">
        <v>494</v>
      </c>
      <c r="B547">
        <v>62</v>
      </c>
      <c r="C547">
        <v>6</v>
      </c>
      <c r="D547" t="s">
        <v>14</v>
      </c>
      <c r="E547" t="s">
        <v>44</v>
      </c>
      <c r="F547" t="s">
        <v>120</v>
      </c>
      <c r="G547">
        <v>46.7</v>
      </c>
      <c r="H547" s="17">
        <f t="shared" si="8"/>
        <v>3.4257420120000006</v>
      </c>
      <c r="L547">
        <v>3</v>
      </c>
    </row>
    <row r="548" spans="1:15" x14ac:dyDescent="0.35">
      <c r="A548" t="s">
        <v>494</v>
      </c>
      <c r="B548">
        <v>62</v>
      </c>
      <c r="C548">
        <v>21</v>
      </c>
      <c r="D548" t="s">
        <v>14</v>
      </c>
      <c r="E548" t="s">
        <v>35</v>
      </c>
      <c r="F548" t="s">
        <v>120</v>
      </c>
      <c r="G548">
        <v>50.4</v>
      </c>
      <c r="H548" s="17">
        <f t="shared" si="8"/>
        <v>3.9900833279999999</v>
      </c>
      <c r="L548">
        <v>3</v>
      </c>
    </row>
    <row r="549" spans="1:15" x14ac:dyDescent="0.35">
      <c r="A549" t="s">
        <v>494</v>
      </c>
      <c r="B549">
        <v>62</v>
      </c>
      <c r="C549">
        <v>13</v>
      </c>
      <c r="D549" t="s">
        <v>14</v>
      </c>
      <c r="E549" t="s">
        <v>44</v>
      </c>
      <c r="F549" t="s">
        <v>120</v>
      </c>
      <c r="G549">
        <v>51</v>
      </c>
      <c r="H549" s="17">
        <f t="shared" si="8"/>
        <v>4.0856507999999998</v>
      </c>
      <c r="L549">
        <v>1</v>
      </c>
    </row>
    <row r="550" spans="1:15" x14ac:dyDescent="0.35">
      <c r="A550" t="s">
        <v>494</v>
      </c>
      <c r="B550">
        <v>62</v>
      </c>
      <c r="C550">
        <v>27</v>
      </c>
      <c r="D550" t="s">
        <v>14</v>
      </c>
      <c r="E550" t="s">
        <v>35</v>
      </c>
      <c r="F550" t="s">
        <v>120</v>
      </c>
      <c r="G550">
        <v>65.400000000000006</v>
      </c>
      <c r="H550" s="17">
        <f t="shared" si="8"/>
        <v>6.7185629280000008</v>
      </c>
      <c r="L550">
        <v>1</v>
      </c>
      <c r="M550">
        <v>27</v>
      </c>
      <c r="N550" t="s">
        <v>474</v>
      </c>
      <c r="O550">
        <v>184</v>
      </c>
    </row>
    <row r="551" spans="1:15" x14ac:dyDescent="0.35">
      <c r="A551" t="s">
        <v>494</v>
      </c>
      <c r="B551">
        <v>62</v>
      </c>
      <c r="C551">
        <v>4</v>
      </c>
      <c r="D551" t="s">
        <v>14</v>
      </c>
      <c r="E551" t="s">
        <v>35</v>
      </c>
      <c r="F551" t="s">
        <v>120</v>
      </c>
      <c r="G551">
        <v>85.9</v>
      </c>
      <c r="H551" s="17">
        <f t="shared" si="8"/>
        <v>11.590634748000003</v>
      </c>
      <c r="L551">
        <v>1</v>
      </c>
      <c r="M551">
        <v>4</v>
      </c>
      <c r="N551" t="s">
        <v>473</v>
      </c>
      <c r="O551">
        <v>280</v>
      </c>
    </row>
    <row r="552" spans="1:15" x14ac:dyDescent="0.35">
      <c r="A552" t="s">
        <v>494</v>
      </c>
      <c r="B552">
        <v>66</v>
      </c>
      <c r="C552">
        <v>4</v>
      </c>
      <c r="D552" t="s">
        <v>14</v>
      </c>
      <c r="E552" t="s">
        <v>36</v>
      </c>
      <c r="F552" t="s">
        <v>120</v>
      </c>
      <c r="G552">
        <v>7.2</v>
      </c>
      <c r="H552" s="17">
        <f t="shared" si="8"/>
        <v>8.1430271999999998E-2</v>
      </c>
      <c r="L552">
        <v>4</v>
      </c>
    </row>
    <row r="553" spans="1:15" x14ac:dyDescent="0.35">
      <c r="A553" t="s">
        <v>494</v>
      </c>
      <c r="B553">
        <v>66</v>
      </c>
      <c r="C553">
        <v>10</v>
      </c>
      <c r="D553" t="s">
        <v>14</v>
      </c>
      <c r="E553" t="s">
        <v>44</v>
      </c>
      <c r="F553" t="s">
        <v>120</v>
      </c>
      <c r="G553">
        <v>10.199999999999999</v>
      </c>
      <c r="H553" s="17">
        <f t="shared" si="8"/>
        <v>0.163426032</v>
      </c>
      <c r="L553">
        <v>4</v>
      </c>
    </row>
    <row r="554" spans="1:15" x14ac:dyDescent="0.35">
      <c r="A554" t="s">
        <v>494</v>
      </c>
      <c r="B554">
        <v>66</v>
      </c>
      <c r="C554">
        <v>7</v>
      </c>
      <c r="D554" t="s">
        <v>14</v>
      </c>
      <c r="E554" t="s">
        <v>36</v>
      </c>
      <c r="F554" t="s">
        <v>120</v>
      </c>
      <c r="G554">
        <v>13.3</v>
      </c>
      <c r="H554" s="17">
        <f t="shared" si="8"/>
        <v>0.27785881200000001</v>
      </c>
      <c r="L554">
        <v>3</v>
      </c>
    </row>
    <row r="555" spans="1:15" x14ac:dyDescent="0.35">
      <c r="A555" t="s">
        <v>494</v>
      </c>
      <c r="B555">
        <v>66</v>
      </c>
      <c r="C555">
        <v>1</v>
      </c>
      <c r="D555" t="s">
        <v>14</v>
      </c>
      <c r="E555" t="s">
        <v>36</v>
      </c>
      <c r="F555" t="s">
        <v>120</v>
      </c>
      <c r="G555">
        <v>13.6</v>
      </c>
      <c r="H555" s="17">
        <f t="shared" si="8"/>
        <v>0.29053516799999995</v>
      </c>
      <c r="L555">
        <v>4</v>
      </c>
    </row>
    <row r="556" spans="1:15" x14ac:dyDescent="0.35">
      <c r="A556" t="s">
        <v>494</v>
      </c>
      <c r="B556">
        <v>66</v>
      </c>
      <c r="C556">
        <v>19</v>
      </c>
      <c r="D556" t="s">
        <v>14</v>
      </c>
      <c r="E556" t="s">
        <v>36</v>
      </c>
      <c r="F556" t="s">
        <v>120</v>
      </c>
      <c r="G556">
        <v>14.9</v>
      </c>
      <c r="H556" s="17">
        <f t="shared" si="8"/>
        <v>0.34873330800000002</v>
      </c>
      <c r="L556">
        <v>3</v>
      </c>
    </row>
    <row r="557" spans="1:15" x14ac:dyDescent="0.35">
      <c r="A557" t="s">
        <v>494</v>
      </c>
      <c r="B557">
        <v>66</v>
      </c>
      <c r="C557">
        <v>5</v>
      </c>
      <c r="D557" t="s">
        <v>14</v>
      </c>
      <c r="E557" t="s">
        <v>36</v>
      </c>
      <c r="F557" t="s">
        <v>120</v>
      </c>
      <c r="G557">
        <v>17.2</v>
      </c>
      <c r="H557" s="17">
        <f t="shared" si="8"/>
        <v>0.46470547199999995</v>
      </c>
      <c r="L557">
        <v>3</v>
      </c>
    </row>
    <row r="558" spans="1:15" x14ac:dyDescent="0.35">
      <c r="A558" t="s">
        <v>494</v>
      </c>
      <c r="B558">
        <v>66</v>
      </c>
      <c r="C558">
        <v>8</v>
      </c>
      <c r="D558" t="s">
        <v>14</v>
      </c>
      <c r="E558" t="s">
        <v>36</v>
      </c>
      <c r="F558" t="s">
        <v>120</v>
      </c>
      <c r="G558">
        <v>17.3</v>
      </c>
      <c r="H558" s="17">
        <f t="shared" si="8"/>
        <v>0.47012473200000005</v>
      </c>
      <c r="L558">
        <v>3</v>
      </c>
    </row>
    <row r="559" spans="1:15" x14ac:dyDescent="0.35">
      <c r="A559" t="s">
        <v>494</v>
      </c>
      <c r="B559">
        <v>66</v>
      </c>
      <c r="C559">
        <v>9</v>
      </c>
      <c r="D559" t="s">
        <v>14</v>
      </c>
      <c r="E559" t="s">
        <v>44</v>
      </c>
      <c r="F559" t="s">
        <v>120</v>
      </c>
      <c r="G559">
        <v>17.5</v>
      </c>
      <c r="H559" s="17">
        <f t="shared" si="8"/>
        <v>0.48105750000000003</v>
      </c>
      <c r="L559">
        <v>3</v>
      </c>
    </row>
    <row r="560" spans="1:15" x14ac:dyDescent="0.35">
      <c r="A560" t="s">
        <v>494</v>
      </c>
      <c r="B560">
        <v>66</v>
      </c>
      <c r="C560">
        <v>18</v>
      </c>
      <c r="D560" t="s">
        <v>14</v>
      </c>
      <c r="E560" t="s">
        <v>34</v>
      </c>
      <c r="F560" t="s">
        <v>120</v>
      </c>
      <c r="G560">
        <v>22.9</v>
      </c>
      <c r="H560" s="17">
        <f t="shared" si="8"/>
        <v>0.82374322799999988</v>
      </c>
      <c r="L560">
        <v>4</v>
      </c>
    </row>
    <row r="561" spans="1:15" x14ac:dyDescent="0.35">
      <c r="A561" t="s">
        <v>494</v>
      </c>
      <c r="B561">
        <v>66</v>
      </c>
      <c r="C561">
        <v>16</v>
      </c>
      <c r="D561" t="s">
        <v>14</v>
      </c>
      <c r="E561" t="s">
        <v>34</v>
      </c>
      <c r="F561" t="s">
        <v>120</v>
      </c>
      <c r="G561">
        <v>24.4</v>
      </c>
      <c r="H561" s="17">
        <f t="shared" si="8"/>
        <v>0.93519148799999985</v>
      </c>
      <c r="L561">
        <v>5</v>
      </c>
    </row>
    <row r="562" spans="1:15" x14ac:dyDescent="0.35">
      <c r="A562" t="s">
        <v>494</v>
      </c>
      <c r="B562">
        <v>66</v>
      </c>
      <c r="C562">
        <v>15</v>
      </c>
      <c r="D562" t="s">
        <v>14</v>
      </c>
      <c r="E562" t="s">
        <v>36</v>
      </c>
      <c r="F562" t="s">
        <v>120</v>
      </c>
      <c r="G562">
        <v>27</v>
      </c>
      <c r="H562" s="17">
        <f t="shared" si="8"/>
        <v>1.1451131999999999</v>
      </c>
      <c r="L562">
        <v>3</v>
      </c>
    </row>
    <row r="563" spans="1:15" x14ac:dyDescent="0.35">
      <c r="A563" t="s">
        <v>494</v>
      </c>
      <c r="B563">
        <v>66</v>
      </c>
      <c r="C563">
        <v>14</v>
      </c>
      <c r="D563" t="s">
        <v>14</v>
      </c>
      <c r="E563" t="s">
        <v>44</v>
      </c>
      <c r="F563" t="s">
        <v>120</v>
      </c>
      <c r="G563">
        <v>27.3</v>
      </c>
      <c r="H563" s="17">
        <f t="shared" si="8"/>
        <v>1.170701532</v>
      </c>
      <c r="L563">
        <v>3</v>
      </c>
    </row>
    <row r="564" spans="1:15" x14ac:dyDescent="0.35">
      <c r="A564" t="s">
        <v>494</v>
      </c>
      <c r="B564">
        <v>66</v>
      </c>
      <c r="C564">
        <v>11</v>
      </c>
      <c r="D564" t="s">
        <v>14</v>
      </c>
      <c r="E564" t="s">
        <v>36</v>
      </c>
      <c r="F564" t="s">
        <v>120</v>
      </c>
      <c r="G564">
        <v>28.2</v>
      </c>
      <c r="H564" s="17">
        <f t="shared" si="8"/>
        <v>1.249162992</v>
      </c>
      <c r="L564">
        <v>3</v>
      </c>
    </row>
    <row r="565" spans="1:15" x14ac:dyDescent="0.35">
      <c r="A565" t="s">
        <v>494</v>
      </c>
      <c r="B565">
        <v>66</v>
      </c>
      <c r="C565">
        <v>17</v>
      </c>
      <c r="D565" t="s">
        <v>14</v>
      </c>
      <c r="E565" t="s">
        <v>34</v>
      </c>
      <c r="F565" t="s">
        <v>120</v>
      </c>
      <c r="G565">
        <v>30.4</v>
      </c>
      <c r="H565" s="17">
        <f t="shared" si="8"/>
        <v>1.451670528</v>
      </c>
      <c r="L565">
        <v>3</v>
      </c>
    </row>
    <row r="566" spans="1:15" x14ac:dyDescent="0.35">
      <c r="A566" t="s">
        <v>494</v>
      </c>
      <c r="B566">
        <v>66</v>
      </c>
      <c r="C566">
        <v>3</v>
      </c>
      <c r="D566" t="s">
        <v>14</v>
      </c>
      <c r="E566" t="s">
        <v>36</v>
      </c>
      <c r="F566" t="s">
        <v>120</v>
      </c>
      <c r="G566">
        <v>31.2</v>
      </c>
      <c r="H566" s="17">
        <f t="shared" si="8"/>
        <v>1.529079552</v>
      </c>
      <c r="L566">
        <v>3</v>
      </c>
    </row>
    <row r="567" spans="1:15" x14ac:dyDescent="0.35">
      <c r="A567" t="s">
        <v>494</v>
      </c>
      <c r="B567">
        <v>66</v>
      </c>
      <c r="C567">
        <v>13</v>
      </c>
      <c r="D567" t="s">
        <v>14</v>
      </c>
      <c r="E567" t="s">
        <v>36</v>
      </c>
      <c r="F567" t="s">
        <v>120</v>
      </c>
      <c r="G567">
        <v>38.799999999999997</v>
      </c>
      <c r="H567" s="17">
        <f t="shared" si="8"/>
        <v>2.3647451519999994</v>
      </c>
      <c r="L567">
        <v>5</v>
      </c>
    </row>
    <row r="568" spans="1:15" x14ac:dyDescent="0.35">
      <c r="A568" t="s">
        <v>494</v>
      </c>
      <c r="B568">
        <v>66</v>
      </c>
      <c r="C568">
        <v>2</v>
      </c>
      <c r="D568" t="s">
        <v>14</v>
      </c>
      <c r="E568" t="s">
        <v>36</v>
      </c>
      <c r="F568" t="s">
        <v>120</v>
      </c>
      <c r="G568">
        <v>40.4</v>
      </c>
      <c r="H568" s="17">
        <f t="shared" si="8"/>
        <v>2.5637969279999999</v>
      </c>
      <c r="L568">
        <v>3</v>
      </c>
      <c r="M568">
        <v>2</v>
      </c>
      <c r="N568" t="s">
        <v>424</v>
      </c>
      <c r="O568">
        <v>283</v>
      </c>
    </row>
    <row r="569" spans="1:15" x14ac:dyDescent="0.35">
      <c r="A569" t="s">
        <v>494</v>
      </c>
      <c r="B569">
        <v>66</v>
      </c>
      <c r="C569">
        <v>12</v>
      </c>
      <c r="D569" t="s">
        <v>14</v>
      </c>
      <c r="E569" t="s">
        <v>36</v>
      </c>
      <c r="F569" t="s">
        <v>120</v>
      </c>
      <c r="G569">
        <v>47.7</v>
      </c>
      <c r="H569" s="17">
        <f t="shared" si="8"/>
        <v>3.5740255320000007</v>
      </c>
      <c r="L569">
        <v>5</v>
      </c>
    </row>
    <row r="570" spans="1:15" x14ac:dyDescent="0.35">
      <c r="A570" t="s">
        <v>494</v>
      </c>
      <c r="B570">
        <v>66</v>
      </c>
      <c r="C570">
        <v>6</v>
      </c>
      <c r="D570" t="s">
        <v>14</v>
      </c>
      <c r="E570" t="s">
        <v>36</v>
      </c>
      <c r="F570" t="s">
        <v>120</v>
      </c>
      <c r="G570">
        <v>48.2</v>
      </c>
      <c r="H570" s="17">
        <f t="shared" si="8"/>
        <v>3.6493453920000003</v>
      </c>
      <c r="L570">
        <v>2</v>
      </c>
      <c r="M570">
        <v>6</v>
      </c>
      <c r="N570" t="s">
        <v>470</v>
      </c>
      <c r="O570">
        <v>6</v>
      </c>
    </row>
    <row r="571" spans="1:15" x14ac:dyDescent="0.35">
      <c r="A571" t="s">
        <v>494</v>
      </c>
      <c r="B571">
        <v>69</v>
      </c>
      <c r="C571">
        <v>11</v>
      </c>
      <c r="D571" t="s">
        <v>14</v>
      </c>
      <c r="E571" t="s">
        <v>36</v>
      </c>
      <c r="F571" t="s">
        <v>120</v>
      </c>
      <c r="G571">
        <v>8.3000000000000007</v>
      </c>
      <c r="H571" s="17">
        <f t="shared" si="8"/>
        <v>0.10821241200000001</v>
      </c>
      <c r="L571">
        <v>4</v>
      </c>
    </row>
    <row r="572" spans="1:15" x14ac:dyDescent="0.35">
      <c r="A572" t="s">
        <v>494</v>
      </c>
      <c r="B572">
        <v>69</v>
      </c>
      <c r="C572">
        <v>7</v>
      </c>
      <c r="D572" t="s">
        <v>14</v>
      </c>
      <c r="E572" t="s">
        <v>44</v>
      </c>
      <c r="F572" t="s">
        <v>120</v>
      </c>
      <c r="G572">
        <v>8.6</v>
      </c>
      <c r="H572" s="17">
        <f t="shared" si="8"/>
        <v>0.11617636799999999</v>
      </c>
      <c r="L572">
        <v>4</v>
      </c>
    </row>
    <row r="573" spans="1:15" x14ac:dyDescent="0.35">
      <c r="A573" t="s">
        <v>494</v>
      </c>
      <c r="B573">
        <v>69</v>
      </c>
      <c r="C573">
        <v>2</v>
      </c>
      <c r="D573" t="s">
        <v>14</v>
      </c>
      <c r="E573" t="s">
        <v>44</v>
      </c>
      <c r="F573" t="s">
        <v>120</v>
      </c>
      <c r="G573">
        <v>9.5</v>
      </c>
      <c r="H573" s="17">
        <f t="shared" si="8"/>
        <v>0.14176469999999999</v>
      </c>
      <c r="L573">
        <v>3</v>
      </c>
    </row>
    <row r="574" spans="1:15" x14ac:dyDescent="0.35">
      <c r="A574" t="s">
        <v>494</v>
      </c>
      <c r="B574">
        <v>69</v>
      </c>
      <c r="C574">
        <v>12</v>
      </c>
      <c r="D574" t="s">
        <v>14</v>
      </c>
      <c r="E574" t="s">
        <v>44</v>
      </c>
      <c r="F574" t="s">
        <v>120</v>
      </c>
      <c r="G574">
        <v>12.1</v>
      </c>
      <c r="H574" s="17">
        <f t="shared" si="8"/>
        <v>0.229980828</v>
      </c>
      <c r="L574">
        <v>4</v>
      </c>
    </row>
    <row r="575" spans="1:15" x14ac:dyDescent="0.35">
      <c r="A575" t="s">
        <v>494</v>
      </c>
      <c r="B575">
        <v>69</v>
      </c>
      <c r="C575">
        <v>8</v>
      </c>
      <c r="D575" t="s">
        <v>14</v>
      </c>
      <c r="E575" t="s">
        <v>44</v>
      </c>
      <c r="F575" t="s">
        <v>120</v>
      </c>
      <c r="G575">
        <v>13.6</v>
      </c>
      <c r="H575" s="17">
        <f t="shared" si="8"/>
        <v>0.29053516799999995</v>
      </c>
      <c r="L575">
        <v>4</v>
      </c>
    </row>
    <row r="576" spans="1:15" x14ac:dyDescent="0.35">
      <c r="A576" t="s">
        <v>494</v>
      </c>
      <c r="B576">
        <v>69</v>
      </c>
      <c r="C576">
        <v>5</v>
      </c>
      <c r="D576" t="s">
        <v>14</v>
      </c>
      <c r="E576" t="s">
        <v>44</v>
      </c>
      <c r="F576" t="s">
        <v>120</v>
      </c>
      <c r="G576">
        <v>24.6</v>
      </c>
      <c r="H576" s="17">
        <f t="shared" si="8"/>
        <v>0.95058532800000006</v>
      </c>
      <c r="L576">
        <v>5</v>
      </c>
    </row>
    <row r="577" spans="1:15" x14ac:dyDescent="0.35">
      <c r="A577" t="s">
        <v>494</v>
      </c>
      <c r="B577">
        <v>69</v>
      </c>
      <c r="C577">
        <v>10</v>
      </c>
      <c r="D577" t="s">
        <v>14</v>
      </c>
      <c r="E577" t="s">
        <v>36</v>
      </c>
      <c r="F577" t="s">
        <v>120</v>
      </c>
      <c r="G577">
        <v>29</v>
      </c>
      <c r="H577" s="17">
        <f t="shared" si="8"/>
        <v>1.3210427999999999</v>
      </c>
      <c r="L577">
        <v>5</v>
      </c>
    </row>
    <row r="578" spans="1:15" x14ac:dyDescent="0.35">
      <c r="A578" t="s">
        <v>494</v>
      </c>
      <c r="B578">
        <v>69</v>
      </c>
      <c r="C578">
        <v>3</v>
      </c>
      <c r="D578" t="s">
        <v>14</v>
      </c>
      <c r="E578" t="s">
        <v>44</v>
      </c>
      <c r="F578" t="s">
        <v>120</v>
      </c>
      <c r="G578">
        <v>50.7</v>
      </c>
      <c r="H578" s="17">
        <f t="shared" ref="H578:H641" si="9">(((G578/2)^2)*3.1416)/500</f>
        <v>4.0377256920000004</v>
      </c>
      <c r="L578">
        <v>5</v>
      </c>
    </row>
    <row r="579" spans="1:15" x14ac:dyDescent="0.35">
      <c r="A579" t="s">
        <v>494</v>
      </c>
      <c r="B579">
        <v>69</v>
      </c>
      <c r="C579">
        <v>9</v>
      </c>
      <c r="D579" t="s">
        <v>14</v>
      </c>
      <c r="E579" t="s">
        <v>36</v>
      </c>
      <c r="F579" t="s">
        <v>120</v>
      </c>
      <c r="G579">
        <v>51.6</v>
      </c>
      <c r="H579" s="17">
        <f t="shared" si="9"/>
        <v>4.1823492479999995</v>
      </c>
      <c r="L579">
        <v>3</v>
      </c>
    </row>
    <row r="580" spans="1:15" x14ac:dyDescent="0.35">
      <c r="A580" t="s">
        <v>494</v>
      </c>
      <c r="B580">
        <v>69</v>
      </c>
      <c r="C580">
        <v>6</v>
      </c>
      <c r="D580" t="s">
        <v>14</v>
      </c>
      <c r="E580" t="s">
        <v>36</v>
      </c>
      <c r="F580" t="s">
        <v>120</v>
      </c>
      <c r="G580">
        <v>54.3</v>
      </c>
      <c r="H580" s="17">
        <f t="shared" si="9"/>
        <v>4.6314880919999997</v>
      </c>
      <c r="L580">
        <v>3</v>
      </c>
      <c r="M580">
        <v>6</v>
      </c>
      <c r="N580" t="s">
        <v>417</v>
      </c>
      <c r="O580">
        <v>324</v>
      </c>
    </row>
    <row r="581" spans="1:15" x14ac:dyDescent="0.35">
      <c r="A581" t="s">
        <v>494</v>
      </c>
      <c r="B581">
        <v>69</v>
      </c>
      <c r="C581">
        <v>1</v>
      </c>
      <c r="D581" t="s">
        <v>14</v>
      </c>
      <c r="E581" t="s">
        <v>44</v>
      </c>
      <c r="F581" t="s">
        <v>120</v>
      </c>
      <c r="G581">
        <v>64.400000000000006</v>
      </c>
      <c r="H581" s="17">
        <f t="shared" si="9"/>
        <v>6.5146730880000003</v>
      </c>
      <c r="L581">
        <v>5</v>
      </c>
    </row>
    <row r="582" spans="1:15" x14ac:dyDescent="0.35">
      <c r="A582" t="s">
        <v>494</v>
      </c>
      <c r="B582">
        <v>69</v>
      </c>
      <c r="C582">
        <v>4</v>
      </c>
      <c r="D582" t="s">
        <v>14</v>
      </c>
      <c r="E582" t="s">
        <v>36</v>
      </c>
      <c r="F582" t="s">
        <v>120</v>
      </c>
      <c r="G582">
        <v>103.9</v>
      </c>
      <c r="H582" s="17">
        <f t="shared" si="9"/>
        <v>16.957115868000002</v>
      </c>
      <c r="L582">
        <v>5</v>
      </c>
    </row>
    <row r="583" spans="1:15" x14ac:dyDescent="0.35">
      <c r="A583" t="s">
        <v>494</v>
      </c>
      <c r="B583">
        <v>70</v>
      </c>
      <c r="C583">
        <v>3</v>
      </c>
      <c r="D583" t="s">
        <v>14</v>
      </c>
      <c r="E583" t="s">
        <v>44</v>
      </c>
      <c r="F583" t="s">
        <v>120</v>
      </c>
      <c r="G583">
        <v>9.4</v>
      </c>
      <c r="H583" s="17">
        <f t="shared" si="9"/>
        <v>0.13879588800000001</v>
      </c>
      <c r="L583">
        <v>4</v>
      </c>
    </row>
    <row r="584" spans="1:15" x14ac:dyDescent="0.35">
      <c r="A584" t="s">
        <v>494</v>
      </c>
      <c r="B584">
        <v>70</v>
      </c>
      <c r="C584">
        <v>11</v>
      </c>
      <c r="D584" t="s">
        <v>14</v>
      </c>
      <c r="E584" t="s">
        <v>44</v>
      </c>
      <c r="F584" t="s">
        <v>120</v>
      </c>
      <c r="G584">
        <v>9.6</v>
      </c>
      <c r="H584" s="17">
        <f t="shared" si="9"/>
        <v>0.14476492799999999</v>
      </c>
      <c r="L584">
        <v>4</v>
      </c>
    </row>
    <row r="585" spans="1:15" x14ac:dyDescent="0.35">
      <c r="A585" t="s">
        <v>494</v>
      </c>
      <c r="B585">
        <v>70</v>
      </c>
      <c r="C585">
        <v>3</v>
      </c>
      <c r="D585" t="s">
        <v>14</v>
      </c>
      <c r="E585" t="s">
        <v>36</v>
      </c>
      <c r="F585" t="s">
        <v>120</v>
      </c>
      <c r="G585">
        <v>13.1</v>
      </c>
      <c r="H585" s="17">
        <f t="shared" si="9"/>
        <v>0.26956498799999995</v>
      </c>
      <c r="L585">
        <v>3</v>
      </c>
    </row>
    <row r="586" spans="1:15" x14ac:dyDescent="0.35">
      <c r="A586" t="s">
        <v>494</v>
      </c>
      <c r="B586">
        <v>70</v>
      </c>
      <c r="C586">
        <v>10</v>
      </c>
      <c r="D586" t="s">
        <v>14</v>
      </c>
      <c r="E586" t="s">
        <v>36</v>
      </c>
      <c r="F586" t="s">
        <v>120</v>
      </c>
      <c r="G586">
        <v>13.6</v>
      </c>
      <c r="H586" s="17">
        <f t="shared" si="9"/>
        <v>0.29053516799999995</v>
      </c>
      <c r="L586">
        <v>5</v>
      </c>
    </row>
    <row r="587" spans="1:15" x14ac:dyDescent="0.35">
      <c r="A587" t="s">
        <v>494</v>
      </c>
      <c r="B587">
        <v>70</v>
      </c>
      <c r="C587">
        <v>8</v>
      </c>
      <c r="D587" t="s">
        <v>14</v>
      </c>
      <c r="E587" t="s">
        <v>44</v>
      </c>
      <c r="F587" t="s">
        <v>120</v>
      </c>
      <c r="G587">
        <v>16.399999999999999</v>
      </c>
      <c r="H587" s="17">
        <f t="shared" si="9"/>
        <v>0.42248236799999994</v>
      </c>
      <c r="L587">
        <v>5</v>
      </c>
    </row>
    <row r="588" spans="1:15" x14ac:dyDescent="0.35">
      <c r="A588" t="s">
        <v>494</v>
      </c>
      <c r="B588">
        <v>70</v>
      </c>
      <c r="C588">
        <v>4</v>
      </c>
      <c r="D588" t="s">
        <v>14</v>
      </c>
      <c r="E588" t="s">
        <v>44</v>
      </c>
      <c r="F588" t="s">
        <v>120</v>
      </c>
      <c r="G588">
        <v>16.899999999999999</v>
      </c>
      <c r="H588" s="17">
        <f t="shared" si="9"/>
        <v>0.44863618799999994</v>
      </c>
      <c r="L588">
        <v>3</v>
      </c>
    </row>
    <row r="589" spans="1:15" x14ac:dyDescent="0.35">
      <c r="A589" t="s">
        <v>494</v>
      </c>
      <c r="B589">
        <v>70</v>
      </c>
      <c r="C589">
        <v>12</v>
      </c>
      <c r="D589" t="s">
        <v>14</v>
      </c>
      <c r="E589" t="s">
        <v>44</v>
      </c>
      <c r="F589" t="s">
        <v>120</v>
      </c>
      <c r="G589">
        <v>19.5</v>
      </c>
      <c r="H589" s="17">
        <f t="shared" si="9"/>
        <v>0.59729670000000001</v>
      </c>
      <c r="L589">
        <v>3</v>
      </c>
    </row>
    <row r="590" spans="1:15" x14ac:dyDescent="0.35">
      <c r="A590" t="s">
        <v>494</v>
      </c>
      <c r="B590">
        <v>70</v>
      </c>
      <c r="C590">
        <v>9</v>
      </c>
      <c r="D590" t="s">
        <v>14</v>
      </c>
      <c r="E590" t="s">
        <v>36</v>
      </c>
      <c r="F590" t="s">
        <v>120</v>
      </c>
      <c r="G590">
        <v>23.1</v>
      </c>
      <c r="H590" s="17">
        <f t="shared" si="9"/>
        <v>0.83819458799999991</v>
      </c>
      <c r="L590">
        <v>3</v>
      </c>
    </row>
    <row r="591" spans="1:15" x14ac:dyDescent="0.35">
      <c r="A591" t="s">
        <v>494</v>
      </c>
      <c r="B591">
        <v>70</v>
      </c>
      <c r="C591">
        <v>1</v>
      </c>
      <c r="D591" t="s">
        <v>14</v>
      </c>
      <c r="E591" t="s">
        <v>44</v>
      </c>
      <c r="F591" t="s">
        <v>120</v>
      </c>
      <c r="G591">
        <v>25.6</v>
      </c>
      <c r="H591" s="17">
        <f t="shared" si="9"/>
        <v>1.0294394880000002</v>
      </c>
      <c r="L591">
        <v>1</v>
      </c>
    </row>
    <row r="592" spans="1:15" x14ac:dyDescent="0.35">
      <c r="A592" t="s">
        <v>494</v>
      </c>
      <c r="B592">
        <v>70</v>
      </c>
      <c r="C592">
        <v>14</v>
      </c>
      <c r="D592" t="s">
        <v>14</v>
      </c>
      <c r="E592" t="s">
        <v>36</v>
      </c>
      <c r="F592" t="s">
        <v>120</v>
      </c>
      <c r="G592">
        <v>33.9</v>
      </c>
      <c r="H592" s="17">
        <f t="shared" si="9"/>
        <v>1.8051790679999997</v>
      </c>
      <c r="L592">
        <v>3</v>
      </c>
      <c r="M592">
        <v>14</v>
      </c>
      <c r="N592" t="s">
        <v>467</v>
      </c>
      <c r="O592">
        <v>175</v>
      </c>
    </row>
    <row r="593" spans="1:15" x14ac:dyDescent="0.35">
      <c r="A593" t="s">
        <v>494</v>
      </c>
      <c r="B593">
        <v>70</v>
      </c>
      <c r="C593">
        <v>13</v>
      </c>
      <c r="D593" t="s">
        <v>14</v>
      </c>
      <c r="E593" t="s">
        <v>36</v>
      </c>
      <c r="F593" t="s">
        <v>120</v>
      </c>
      <c r="G593">
        <v>36.4</v>
      </c>
      <c r="H593" s="17">
        <f t="shared" si="9"/>
        <v>2.081247168</v>
      </c>
      <c r="L593">
        <v>2</v>
      </c>
    </row>
    <row r="594" spans="1:15" x14ac:dyDescent="0.35">
      <c r="A594" t="s">
        <v>494</v>
      </c>
      <c r="B594">
        <v>70</v>
      </c>
      <c r="C594">
        <v>7</v>
      </c>
      <c r="D594" t="s">
        <v>14</v>
      </c>
      <c r="E594" t="s">
        <v>44</v>
      </c>
      <c r="F594" t="s">
        <v>120</v>
      </c>
      <c r="G594">
        <v>37.9</v>
      </c>
      <c r="H594" s="17">
        <f t="shared" si="9"/>
        <v>2.2563128279999995</v>
      </c>
      <c r="L594">
        <v>5</v>
      </c>
    </row>
    <row r="595" spans="1:15" x14ac:dyDescent="0.35">
      <c r="A595" t="s">
        <v>494</v>
      </c>
      <c r="B595">
        <v>70</v>
      </c>
      <c r="C595">
        <v>6</v>
      </c>
      <c r="D595" t="s">
        <v>14</v>
      </c>
      <c r="E595" t="s">
        <v>36</v>
      </c>
      <c r="F595" t="s">
        <v>120</v>
      </c>
      <c r="G595">
        <v>55.4</v>
      </c>
      <c r="H595" s="17">
        <f t="shared" si="9"/>
        <v>4.8210365279999996</v>
      </c>
      <c r="L595">
        <v>5</v>
      </c>
      <c r="M595">
        <v>6</v>
      </c>
      <c r="N595" t="s">
        <v>414</v>
      </c>
      <c r="O595">
        <v>11</v>
      </c>
    </row>
    <row r="596" spans="1:15" x14ac:dyDescent="0.35">
      <c r="A596" t="s">
        <v>494</v>
      </c>
      <c r="B596">
        <v>70</v>
      </c>
      <c r="C596">
        <v>2</v>
      </c>
      <c r="D596" t="s">
        <v>14</v>
      </c>
      <c r="E596" t="s">
        <v>36</v>
      </c>
      <c r="F596" t="s">
        <v>120</v>
      </c>
      <c r="G596">
        <v>152.4</v>
      </c>
      <c r="H596" s="17">
        <f t="shared" si="9"/>
        <v>36.483023808000006</v>
      </c>
      <c r="L596">
        <v>4</v>
      </c>
      <c r="M596">
        <v>2</v>
      </c>
      <c r="N596" t="s">
        <v>466</v>
      </c>
      <c r="O596">
        <v>266</v>
      </c>
    </row>
    <row r="597" spans="1:15" x14ac:dyDescent="0.35">
      <c r="A597" t="s">
        <v>494</v>
      </c>
      <c r="B597">
        <v>71</v>
      </c>
      <c r="C597">
        <v>17</v>
      </c>
      <c r="D597" t="s">
        <v>14</v>
      </c>
      <c r="E597" t="s">
        <v>44</v>
      </c>
      <c r="F597" t="s">
        <v>120</v>
      </c>
      <c r="G597">
        <v>7.2</v>
      </c>
      <c r="H597" s="17">
        <f t="shared" si="9"/>
        <v>8.1430271999999998E-2</v>
      </c>
      <c r="L597">
        <v>4</v>
      </c>
    </row>
    <row r="598" spans="1:15" x14ac:dyDescent="0.35">
      <c r="A598" t="s">
        <v>494</v>
      </c>
      <c r="B598">
        <v>71</v>
      </c>
      <c r="C598">
        <v>1</v>
      </c>
      <c r="D598" t="s">
        <v>14</v>
      </c>
      <c r="E598" t="s">
        <v>36</v>
      </c>
      <c r="F598" t="s">
        <v>120</v>
      </c>
      <c r="G598">
        <v>9.1</v>
      </c>
      <c r="H598" s="17">
        <f t="shared" si="9"/>
        <v>0.130077948</v>
      </c>
      <c r="L598">
        <v>4</v>
      </c>
    </row>
    <row r="599" spans="1:15" x14ac:dyDescent="0.35">
      <c r="A599" t="s">
        <v>494</v>
      </c>
      <c r="B599">
        <v>71</v>
      </c>
      <c r="C599">
        <v>14</v>
      </c>
      <c r="D599" t="s">
        <v>14</v>
      </c>
      <c r="E599" t="s">
        <v>44</v>
      </c>
      <c r="F599" t="s">
        <v>120</v>
      </c>
      <c r="G599">
        <v>11.1</v>
      </c>
      <c r="H599" s="17">
        <f t="shared" si="9"/>
        <v>0.19353826799999999</v>
      </c>
      <c r="L599">
        <v>4</v>
      </c>
    </row>
    <row r="600" spans="1:15" x14ac:dyDescent="0.35">
      <c r="A600" t="s">
        <v>494</v>
      </c>
      <c r="B600">
        <v>71</v>
      </c>
      <c r="C600">
        <v>16</v>
      </c>
      <c r="D600" t="s">
        <v>14</v>
      </c>
      <c r="E600" t="s">
        <v>36</v>
      </c>
      <c r="F600" t="s">
        <v>120</v>
      </c>
      <c r="G600">
        <v>11.1</v>
      </c>
      <c r="H600" s="17">
        <f t="shared" si="9"/>
        <v>0.19353826799999999</v>
      </c>
      <c r="L600">
        <v>4</v>
      </c>
    </row>
    <row r="601" spans="1:15" x14ac:dyDescent="0.35">
      <c r="A601" t="s">
        <v>494</v>
      </c>
      <c r="B601">
        <v>71</v>
      </c>
      <c r="C601">
        <v>13</v>
      </c>
      <c r="D601" t="s">
        <v>14</v>
      </c>
      <c r="E601" t="s">
        <v>36</v>
      </c>
      <c r="F601" t="s">
        <v>120</v>
      </c>
      <c r="G601">
        <v>16.100000000000001</v>
      </c>
      <c r="H601" s="17">
        <f t="shared" si="9"/>
        <v>0.40716706800000002</v>
      </c>
      <c r="L601">
        <v>4</v>
      </c>
    </row>
    <row r="602" spans="1:15" x14ac:dyDescent="0.35">
      <c r="A602" t="s">
        <v>494</v>
      </c>
      <c r="B602">
        <v>71</v>
      </c>
      <c r="C602">
        <v>2</v>
      </c>
      <c r="D602" t="s">
        <v>14</v>
      </c>
      <c r="E602" t="s">
        <v>36</v>
      </c>
      <c r="F602" t="s">
        <v>120</v>
      </c>
      <c r="G602">
        <v>16.399999999999999</v>
      </c>
      <c r="H602" s="17">
        <f t="shared" si="9"/>
        <v>0.42248236799999994</v>
      </c>
      <c r="L602">
        <v>4</v>
      </c>
    </row>
    <row r="603" spans="1:15" x14ac:dyDescent="0.35">
      <c r="A603" t="s">
        <v>494</v>
      </c>
      <c r="B603">
        <v>71</v>
      </c>
      <c r="C603">
        <v>8</v>
      </c>
      <c r="D603" t="s">
        <v>14</v>
      </c>
      <c r="E603" t="s">
        <v>36</v>
      </c>
      <c r="F603" t="s">
        <v>120</v>
      </c>
      <c r="G603">
        <v>17.3</v>
      </c>
      <c r="H603" s="17">
        <f t="shared" si="9"/>
        <v>0.47012473200000005</v>
      </c>
      <c r="L603">
        <v>3</v>
      </c>
    </row>
    <row r="604" spans="1:15" x14ac:dyDescent="0.35">
      <c r="A604" t="s">
        <v>494</v>
      </c>
      <c r="B604">
        <v>71</v>
      </c>
      <c r="C604">
        <v>3</v>
      </c>
      <c r="D604" t="s">
        <v>14</v>
      </c>
      <c r="E604" t="s">
        <v>36</v>
      </c>
      <c r="F604" t="s">
        <v>120</v>
      </c>
      <c r="G604">
        <v>18.100000000000001</v>
      </c>
      <c r="H604" s="17">
        <f t="shared" si="9"/>
        <v>0.51460978800000012</v>
      </c>
      <c r="L604">
        <v>4</v>
      </c>
    </row>
    <row r="605" spans="1:15" x14ac:dyDescent="0.35">
      <c r="A605" t="s">
        <v>494</v>
      </c>
      <c r="B605">
        <v>71</v>
      </c>
      <c r="C605">
        <v>11</v>
      </c>
      <c r="D605" t="s">
        <v>14</v>
      </c>
      <c r="E605" t="s">
        <v>36</v>
      </c>
      <c r="F605" t="s">
        <v>120</v>
      </c>
      <c r="G605">
        <v>18.7</v>
      </c>
      <c r="H605" s="17">
        <f t="shared" si="9"/>
        <v>0.549293052</v>
      </c>
      <c r="L605">
        <v>3</v>
      </c>
    </row>
    <row r="606" spans="1:15" x14ac:dyDescent="0.35">
      <c r="A606" t="s">
        <v>494</v>
      </c>
      <c r="B606">
        <v>71</v>
      </c>
      <c r="C606">
        <v>15</v>
      </c>
      <c r="D606" t="s">
        <v>14</v>
      </c>
      <c r="E606" t="s">
        <v>36</v>
      </c>
      <c r="F606" t="s">
        <v>120</v>
      </c>
      <c r="G606">
        <v>18.899999999999999</v>
      </c>
      <c r="H606" s="17">
        <f t="shared" si="9"/>
        <v>0.56110546799999983</v>
      </c>
      <c r="L606">
        <v>4</v>
      </c>
    </row>
    <row r="607" spans="1:15" x14ac:dyDescent="0.35">
      <c r="A607" t="s">
        <v>494</v>
      </c>
      <c r="B607">
        <v>71</v>
      </c>
      <c r="C607">
        <v>4</v>
      </c>
      <c r="D607" t="s">
        <v>14</v>
      </c>
      <c r="E607" t="s">
        <v>36</v>
      </c>
      <c r="F607" t="s">
        <v>120</v>
      </c>
      <c r="G607">
        <v>19.100000000000001</v>
      </c>
      <c r="H607" s="17">
        <f t="shared" si="9"/>
        <v>0.57304354800000012</v>
      </c>
      <c r="L607">
        <v>3</v>
      </c>
    </row>
    <row r="608" spans="1:15" x14ac:dyDescent="0.35">
      <c r="A608" t="s">
        <v>494</v>
      </c>
      <c r="B608">
        <v>71</v>
      </c>
      <c r="C608">
        <v>6</v>
      </c>
      <c r="D608" t="s">
        <v>14</v>
      </c>
      <c r="E608" t="s">
        <v>36</v>
      </c>
      <c r="F608" t="s">
        <v>120</v>
      </c>
      <c r="G608">
        <v>20.5</v>
      </c>
      <c r="H608" s="17">
        <f t="shared" si="9"/>
        <v>0.66012870000000001</v>
      </c>
      <c r="L608">
        <v>4</v>
      </c>
    </row>
    <row r="609" spans="1:15" x14ac:dyDescent="0.35">
      <c r="A609" t="s">
        <v>494</v>
      </c>
      <c r="B609">
        <v>71</v>
      </c>
      <c r="C609">
        <v>9</v>
      </c>
      <c r="D609" t="s">
        <v>14</v>
      </c>
      <c r="E609" t="s">
        <v>36</v>
      </c>
      <c r="F609" t="s">
        <v>120</v>
      </c>
      <c r="G609">
        <v>22.1</v>
      </c>
      <c r="H609" s="17">
        <f t="shared" si="9"/>
        <v>0.76719442800000015</v>
      </c>
      <c r="L609">
        <v>3</v>
      </c>
    </row>
    <row r="610" spans="1:15" x14ac:dyDescent="0.35">
      <c r="A610" t="s">
        <v>494</v>
      </c>
      <c r="B610">
        <v>71</v>
      </c>
      <c r="C610">
        <v>5</v>
      </c>
      <c r="D610" t="s">
        <v>14</v>
      </c>
      <c r="E610" t="s">
        <v>36</v>
      </c>
      <c r="F610" t="s">
        <v>120</v>
      </c>
      <c r="G610">
        <v>22.2</v>
      </c>
      <c r="H610" s="17">
        <f t="shared" si="9"/>
        <v>0.77415307199999994</v>
      </c>
      <c r="L610">
        <v>3</v>
      </c>
      <c r="M610">
        <v>5</v>
      </c>
      <c r="N610" t="s">
        <v>379</v>
      </c>
      <c r="O610">
        <v>267</v>
      </c>
    </row>
    <row r="611" spans="1:15" x14ac:dyDescent="0.35">
      <c r="A611" t="s">
        <v>494</v>
      </c>
      <c r="B611">
        <v>71</v>
      </c>
      <c r="C611">
        <v>12</v>
      </c>
      <c r="D611" t="s">
        <v>14</v>
      </c>
      <c r="E611" t="s">
        <v>36</v>
      </c>
      <c r="F611" t="s">
        <v>120</v>
      </c>
      <c r="G611">
        <v>29.6</v>
      </c>
      <c r="H611" s="17">
        <f t="shared" si="9"/>
        <v>1.3762721280000001</v>
      </c>
      <c r="L611">
        <v>3</v>
      </c>
    </row>
    <row r="612" spans="1:15" x14ac:dyDescent="0.35">
      <c r="A612" t="s">
        <v>494</v>
      </c>
      <c r="B612">
        <v>71</v>
      </c>
      <c r="C612">
        <v>18</v>
      </c>
      <c r="D612" t="s">
        <v>14</v>
      </c>
      <c r="E612" t="s">
        <v>36</v>
      </c>
      <c r="F612" t="s">
        <v>120</v>
      </c>
      <c r="G612">
        <v>35.9</v>
      </c>
      <c r="H612" s="17">
        <f t="shared" si="9"/>
        <v>2.0244627479999999</v>
      </c>
      <c r="L612">
        <v>4</v>
      </c>
    </row>
    <row r="613" spans="1:15" x14ac:dyDescent="0.35">
      <c r="A613" t="s">
        <v>494</v>
      </c>
      <c r="B613">
        <v>71</v>
      </c>
      <c r="C613">
        <v>7</v>
      </c>
      <c r="D613" t="s">
        <v>14</v>
      </c>
      <c r="E613" t="s">
        <v>36</v>
      </c>
      <c r="F613" t="s">
        <v>120</v>
      </c>
      <c r="G613">
        <v>40.5</v>
      </c>
      <c r="H613" s="17">
        <f t="shared" si="9"/>
        <v>2.5765047000000001</v>
      </c>
      <c r="L613">
        <v>3</v>
      </c>
    </row>
    <row r="614" spans="1:15" x14ac:dyDescent="0.35">
      <c r="A614" t="s">
        <v>494</v>
      </c>
      <c r="B614">
        <v>71</v>
      </c>
      <c r="C614">
        <v>10</v>
      </c>
      <c r="D614" t="s">
        <v>14</v>
      </c>
      <c r="E614" t="s">
        <v>44</v>
      </c>
      <c r="F614" t="s">
        <v>120</v>
      </c>
      <c r="G614">
        <v>67.8</v>
      </c>
      <c r="H614" s="17">
        <f t="shared" si="9"/>
        <v>7.2207162719999989</v>
      </c>
      <c r="L614">
        <v>3</v>
      </c>
      <c r="M614">
        <v>10</v>
      </c>
      <c r="N614" t="s">
        <v>424</v>
      </c>
      <c r="O614">
        <v>23</v>
      </c>
    </row>
    <row r="615" spans="1:15" x14ac:dyDescent="0.35">
      <c r="A615" t="s">
        <v>494</v>
      </c>
      <c r="B615">
        <v>72</v>
      </c>
      <c r="C615">
        <v>3</v>
      </c>
      <c r="D615" t="s">
        <v>14</v>
      </c>
      <c r="E615" t="s">
        <v>36</v>
      </c>
      <c r="F615" t="s">
        <v>120</v>
      </c>
      <c r="G615">
        <v>13.9</v>
      </c>
      <c r="H615" s="17">
        <f t="shared" si="9"/>
        <v>0.30349426800000001</v>
      </c>
      <c r="L615">
        <v>4</v>
      </c>
    </row>
    <row r="616" spans="1:15" x14ac:dyDescent="0.35">
      <c r="A616" t="s">
        <v>494</v>
      </c>
      <c r="B616">
        <v>72</v>
      </c>
      <c r="C616">
        <v>1</v>
      </c>
      <c r="D616" t="s">
        <v>14</v>
      </c>
      <c r="E616" t="s">
        <v>36</v>
      </c>
      <c r="F616" t="s">
        <v>120</v>
      </c>
      <c r="G616">
        <v>34.1</v>
      </c>
      <c r="H616" s="17">
        <f t="shared" si="9"/>
        <v>1.8265419480000002</v>
      </c>
      <c r="L616">
        <v>4</v>
      </c>
      <c r="M616">
        <v>1</v>
      </c>
      <c r="N616" t="s">
        <v>464</v>
      </c>
      <c r="O616">
        <v>192</v>
      </c>
    </row>
    <row r="617" spans="1:15" x14ac:dyDescent="0.35">
      <c r="A617" t="s">
        <v>494</v>
      </c>
      <c r="B617">
        <v>72</v>
      </c>
      <c r="C617">
        <v>4</v>
      </c>
      <c r="D617" t="s">
        <v>14</v>
      </c>
      <c r="E617" t="s">
        <v>36</v>
      </c>
      <c r="F617" t="s">
        <v>120</v>
      </c>
      <c r="G617">
        <v>35.5</v>
      </c>
      <c r="H617" s="17">
        <f t="shared" si="9"/>
        <v>1.9796007</v>
      </c>
      <c r="L617">
        <v>3</v>
      </c>
    </row>
    <row r="618" spans="1:15" x14ac:dyDescent="0.35">
      <c r="A618" t="s">
        <v>494</v>
      </c>
      <c r="B618">
        <v>72</v>
      </c>
      <c r="C618">
        <v>2</v>
      </c>
      <c r="D618" t="s">
        <v>14</v>
      </c>
      <c r="E618" t="s">
        <v>36</v>
      </c>
      <c r="F618" t="s">
        <v>120</v>
      </c>
      <c r="G618">
        <v>41.1</v>
      </c>
      <c r="H618" s="17">
        <f t="shared" si="9"/>
        <v>2.653411068</v>
      </c>
      <c r="L618">
        <v>3</v>
      </c>
    </row>
    <row r="619" spans="1:15" x14ac:dyDescent="0.35">
      <c r="A619" t="s">
        <v>494</v>
      </c>
      <c r="B619">
        <v>72</v>
      </c>
      <c r="C619">
        <v>7</v>
      </c>
      <c r="D619" t="s">
        <v>14</v>
      </c>
      <c r="E619" t="s">
        <v>36</v>
      </c>
      <c r="F619" t="s">
        <v>120</v>
      </c>
      <c r="G619">
        <v>46.6</v>
      </c>
      <c r="H619" s="17">
        <f t="shared" si="9"/>
        <v>3.4110864479999998</v>
      </c>
      <c r="L619">
        <v>3</v>
      </c>
      <c r="M619">
        <v>7</v>
      </c>
      <c r="N619" t="s">
        <v>465</v>
      </c>
      <c r="O619">
        <v>76</v>
      </c>
    </row>
    <row r="620" spans="1:15" x14ac:dyDescent="0.35">
      <c r="A620" t="s">
        <v>494</v>
      </c>
      <c r="B620">
        <v>72</v>
      </c>
      <c r="C620">
        <v>6</v>
      </c>
      <c r="D620" t="s">
        <v>14</v>
      </c>
      <c r="E620" t="s">
        <v>36</v>
      </c>
      <c r="F620" t="s">
        <v>120</v>
      </c>
      <c r="G620">
        <v>47.9</v>
      </c>
      <c r="H620" s="17">
        <f t="shared" si="9"/>
        <v>3.6040592279999997</v>
      </c>
      <c r="L620">
        <v>3</v>
      </c>
    </row>
    <row r="621" spans="1:15" x14ac:dyDescent="0.35">
      <c r="A621" t="s">
        <v>494</v>
      </c>
      <c r="B621">
        <v>72</v>
      </c>
      <c r="C621">
        <v>5</v>
      </c>
      <c r="D621" t="s">
        <v>14</v>
      </c>
      <c r="E621" t="s">
        <v>35</v>
      </c>
      <c r="F621" t="s">
        <v>120</v>
      </c>
      <c r="G621">
        <v>193</v>
      </c>
      <c r="H621" s="17">
        <f t="shared" si="9"/>
        <v>58.5107292</v>
      </c>
      <c r="L621">
        <v>4</v>
      </c>
      <c r="M621">
        <v>5</v>
      </c>
      <c r="N621" t="s">
        <v>374</v>
      </c>
      <c r="O621">
        <v>294</v>
      </c>
    </row>
    <row r="622" spans="1:15" x14ac:dyDescent="0.35">
      <c r="A622" t="s">
        <v>494</v>
      </c>
      <c r="B622">
        <v>75</v>
      </c>
      <c r="C622">
        <v>8</v>
      </c>
      <c r="D622" t="s">
        <v>14</v>
      </c>
      <c r="E622" t="s">
        <v>34</v>
      </c>
      <c r="F622" t="s">
        <v>120</v>
      </c>
      <c r="G622">
        <v>8.6</v>
      </c>
      <c r="H622" s="17">
        <f t="shared" si="9"/>
        <v>0.11617636799999999</v>
      </c>
      <c r="L622">
        <v>5</v>
      </c>
    </row>
    <row r="623" spans="1:15" x14ac:dyDescent="0.35">
      <c r="A623" t="s">
        <v>494</v>
      </c>
      <c r="B623">
        <v>75</v>
      </c>
      <c r="C623">
        <v>9</v>
      </c>
      <c r="D623" t="s">
        <v>14</v>
      </c>
      <c r="E623" t="s">
        <v>34</v>
      </c>
      <c r="F623" t="s">
        <v>120</v>
      </c>
      <c r="G623">
        <v>9.4</v>
      </c>
      <c r="H623" s="17">
        <f t="shared" si="9"/>
        <v>0.13879588800000001</v>
      </c>
      <c r="L623">
        <v>4</v>
      </c>
    </row>
    <row r="624" spans="1:15" x14ac:dyDescent="0.35">
      <c r="A624" t="s">
        <v>494</v>
      </c>
      <c r="B624">
        <v>75</v>
      </c>
      <c r="C624">
        <v>18</v>
      </c>
      <c r="D624" t="s">
        <v>14</v>
      </c>
      <c r="E624" t="s">
        <v>44</v>
      </c>
      <c r="F624" t="s">
        <v>120</v>
      </c>
      <c r="G624">
        <v>9.5</v>
      </c>
      <c r="H624" s="17">
        <f t="shared" si="9"/>
        <v>0.14176469999999999</v>
      </c>
      <c r="L624">
        <v>4</v>
      </c>
    </row>
    <row r="625" spans="1:15" x14ac:dyDescent="0.35">
      <c r="A625" t="s">
        <v>494</v>
      </c>
      <c r="B625">
        <v>75</v>
      </c>
      <c r="C625">
        <v>10</v>
      </c>
      <c r="D625" t="s">
        <v>14</v>
      </c>
      <c r="E625" t="s">
        <v>44</v>
      </c>
      <c r="F625" t="s">
        <v>120</v>
      </c>
      <c r="G625">
        <v>10.199999999999999</v>
      </c>
      <c r="H625" s="17">
        <f t="shared" si="9"/>
        <v>0.163426032</v>
      </c>
      <c r="L625">
        <v>4</v>
      </c>
    </row>
    <row r="626" spans="1:15" x14ac:dyDescent="0.35">
      <c r="A626" t="s">
        <v>494</v>
      </c>
      <c r="B626">
        <v>75</v>
      </c>
      <c r="C626">
        <v>13</v>
      </c>
      <c r="D626" t="s">
        <v>14</v>
      </c>
      <c r="E626" t="s">
        <v>36</v>
      </c>
      <c r="F626" t="s">
        <v>120</v>
      </c>
      <c r="G626">
        <v>13.2</v>
      </c>
      <c r="H626" s="17">
        <f t="shared" si="9"/>
        <v>0.27369619199999995</v>
      </c>
      <c r="L626">
        <v>4</v>
      </c>
    </row>
    <row r="627" spans="1:15" x14ac:dyDescent="0.35">
      <c r="A627" t="s">
        <v>494</v>
      </c>
      <c r="B627">
        <v>75</v>
      </c>
      <c r="C627">
        <v>1</v>
      </c>
      <c r="D627" t="s">
        <v>14</v>
      </c>
      <c r="E627" t="s">
        <v>34</v>
      </c>
      <c r="F627" t="s">
        <v>120</v>
      </c>
      <c r="G627">
        <v>14.1</v>
      </c>
      <c r="H627" s="17">
        <f t="shared" si="9"/>
        <v>0.31229074800000001</v>
      </c>
      <c r="L627">
        <v>3</v>
      </c>
    </row>
    <row r="628" spans="1:15" x14ac:dyDescent="0.35">
      <c r="A628" t="s">
        <v>494</v>
      </c>
      <c r="B628">
        <v>75</v>
      </c>
      <c r="C628">
        <v>4</v>
      </c>
      <c r="D628" t="s">
        <v>14</v>
      </c>
      <c r="E628" t="s">
        <v>36</v>
      </c>
      <c r="F628" t="s">
        <v>120</v>
      </c>
      <c r="G628">
        <v>14.1</v>
      </c>
      <c r="H628" s="17">
        <f t="shared" si="9"/>
        <v>0.31229074800000001</v>
      </c>
      <c r="L628">
        <v>4</v>
      </c>
    </row>
    <row r="629" spans="1:15" x14ac:dyDescent="0.35">
      <c r="A629" t="s">
        <v>494</v>
      </c>
      <c r="B629">
        <v>75</v>
      </c>
      <c r="C629">
        <v>20</v>
      </c>
      <c r="D629" t="s">
        <v>14</v>
      </c>
      <c r="E629" t="s">
        <v>36</v>
      </c>
      <c r="F629" t="s">
        <v>120</v>
      </c>
      <c r="G629">
        <v>15.1</v>
      </c>
      <c r="H629" s="17">
        <f t="shared" si="9"/>
        <v>0.35815810799999998</v>
      </c>
      <c r="L629">
        <v>3</v>
      </c>
      <c r="M629">
        <v>20</v>
      </c>
      <c r="N629" t="s">
        <v>469</v>
      </c>
      <c r="O629">
        <v>172</v>
      </c>
    </row>
    <row r="630" spans="1:15" x14ac:dyDescent="0.35">
      <c r="A630" t="s">
        <v>494</v>
      </c>
      <c r="B630">
        <v>75</v>
      </c>
      <c r="C630">
        <v>15</v>
      </c>
      <c r="D630" t="s">
        <v>14</v>
      </c>
      <c r="E630" t="s">
        <v>36</v>
      </c>
      <c r="F630" t="s">
        <v>120</v>
      </c>
      <c r="G630">
        <v>16.100000000000001</v>
      </c>
      <c r="H630" s="17">
        <f t="shared" si="9"/>
        <v>0.40716706800000002</v>
      </c>
      <c r="L630">
        <v>4</v>
      </c>
    </row>
    <row r="631" spans="1:15" x14ac:dyDescent="0.35">
      <c r="A631" t="s">
        <v>494</v>
      </c>
      <c r="B631">
        <v>75</v>
      </c>
      <c r="C631">
        <v>6</v>
      </c>
      <c r="D631" t="s">
        <v>14</v>
      </c>
      <c r="E631" t="s">
        <v>44</v>
      </c>
      <c r="F631" t="s">
        <v>120</v>
      </c>
      <c r="G631">
        <v>16.5</v>
      </c>
      <c r="H631" s="17">
        <f t="shared" si="9"/>
        <v>0.42765030000000004</v>
      </c>
      <c r="L631">
        <v>3</v>
      </c>
    </row>
    <row r="632" spans="1:15" x14ac:dyDescent="0.35">
      <c r="A632" t="s">
        <v>494</v>
      </c>
      <c r="B632">
        <v>75</v>
      </c>
      <c r="C632">
        <v>17</v>
      </c>
      <c r="D632" t="s">
        <v>14</v>
      </c>
      <c r="E632" t="s">
        <v>36</v>
      </c>
      <c r="F632" t="s">
        <v>120</v>
      </c>
      <c r="G632">
        <v>16.5</v>
      </c>
      <c r="H632" s="17">
        <f t="shared" si="9"/>
        <v>0.42765030000000004</v>
      </c>
      <c r="L632">
        <v>3</v>
      </c>
    </row>
    <row r="633" spans="1:15" x14ac:dyDescent="0.35">
      <c r="A633" t="s">
        <v>494</v>
      </c>
      <c r="B633">
        <v>75</v>
      </c>
      <c r="C633">
        <v>19</v>
      </c>
      <c r="D633" t="s">
        <v>14</v>
      </c>
      <c r="E633" t="s">
        <v>21</v>
      </c>
      <c r="F633" t="s">
        <v>120</v>
      </c>
      <c r="G633">
        <v>17.5</v>
      </c>
      <c r="H633" s="17">
        <f t="shared" si="9"/>
        <v>0.48105750000000003</v>
      </c>
      <c r="L633">
        <v>4</v>
      </c>
    </row>
    <row r="634" spans="1:15" x14ac:dyDescent="0.35">
      <c r="A634" t="s">
        <v>494</v>
      </c>
      <c r="B634">
        <v>75</v>
      </c>
      <c r="C634">
        <v>2</v>
      </c>
      <c r="D634" t="s">
        <v>14</v>
      </c>
      <c r="E634" t="s">
        <v>34</v>
      </c>
      <c r="F634" t="s">
        <v>120</v>
      </c>
      <c r="G634">
        <v>18.7</v>
      </c>
      <c r="H634" s="17">
        <f t="shared" si="9"/>
        <v>0.549293052</v>
      </c>
      <c r="L634">
        <v>3</v>
      </c>
    </row>
    <row r="635" spans="1:15" x14ac:dyDescent="0.35">
      <c r="A635" t="s">
        <v>494</v>
      </c>
      <c r="B635">
        <v>75</v>
      </c>
      <c r="C635">
        <v>7</v>
      </c>
      <c r="D635" t="s">
        <v>14</v>
      </c>
      <c r="E635" t="s">
        <v>36</v>
      </c>
      <c r="F635" t="s">
        <v>120</v>
      </c>
      <c r="G635">
        <v>19</v>
      </c>
      <c r="H635" s="17">
        <f t="shared" si="9"/>
        <v>0.56705879999999997</v>
      </c>
      <c r="L635">
        <v>3</v>
      </c>
    </row>
    <row r="636" spans="1:15" x14ac:dyDescent="0.35">
      <c r="A636" t="s">
        <v>494</v>
      </c>
      <c r="B636">
        <v>75</v>
      </c>
      <c r="C636">
        <v>14</v>
      </c>
      <c r="D636" t="s">
        <v>14</v>
      </c>
      <c r="E636" t="s">
        <v>36</v>
      </c>
      <c r="F636" t="s">
        <v>120</v>
      </c>
      <c r="G636">
        <v>20.2</v>
      </c>
      <c r="H636" s="17">
        <f t="shared" si="9"/>
        <v>0.64094923199999998</v>
      </c>
      <c r="L636">
        <v>3</v>
      </c>
    </row>
    <row r="637" spans="1:15" x14ac:dyDescent="0.35">
      <c r="A637" t="s">
        <v>494</v>
      </c>
      <c r="B637">
        <v>75</v>
      </c>
      <c r="C637">
        <v>16</v>
      </c>
      <c r="D637" t="s">
        <v>14</v>
      </c>
      <c r="E637" t="s">
        <v>36</v>
      </c>
      <c r="F637" t="s">
        <v>120</v>
      </c>
      <c r="G637">
        <v>24.7</v>
      </c>
      <c r="H637" s="17">
        <f t="shared" si="9"/>
        <v>0.95832937199999979</v>
      </c>
      <c r="L637">
        <v>3</v>
      </c>
      <c r="M637">
        <v>16</v>
      </c>
      <c r="N637" t="s">
        <v>468</v>
      </c>
      <c r="O637">
        <v>67</v>
      </c>
    </row>
    <row r="638" spans="1:15" x14ac:dyDescent="0.35">
      <c r="A638" t="s">
        <v>494</v>
      </c>
      <c r="B638">
        <v>75</v>
      </c>
      <c r="C638">
        <v>11</v>
      </c>
      <c r="D638" t="s">
        <v>14</v>
      </c>
      <c r="E638" t="s">
        <v>36</v>
      </c>
      <c r="F638" t="s">
        <v>120</v>
      </c>
      <c r="G638">
        <v>27.2</v>
      </c>
      <c r="H638" s="17">
        <f t="shared" si="9"/>
        <v>1.1621406719999998</v>
      </c>
      <c r="L638">
        <v>3</v>
      </c>
    </row>
    <row r="639" spans="1:15" x14ac:dyDescent="0.35">
      <c r="A639" t="s">
        <v>494</v>
      </c>
      <c r="B639">
        <v>75</v>
      </c>
      <c r="C639">
        <v>12</v>
      </c>
      <c r="D639" t="s">
        <v>14</v>
      </c>
      <c r="E639" t="s">
        <v>36</v>
      </c>
      <c r="F639" t="s">
        <v>120</v>
      </c>
      <c r="G639">
        <v>27.5</v>
      </c>
      <c r="H639" s="17">
        <f t="shared" si="9"/>
        <v>1.1879175</v>
      </c>
      <c r="L639">
        <v>3</v>
      </c>
    </row>
    <row r="640" spans="1:15" x14ac:dyDescent="0.35">
      <c r="A640" t="s">
        <v>494</v>
      </c>
      <c r="B640">
        <v>75</v>
      </c>
      <c r="C640">
        <v>3</v>
      </c>
      <c r="D640" t="s">
        <v>14</v>
      </c>
      <c r="E640" t="s">
        <v>36</v>
      </c>
      <c r="F640" t="s">
        <v>120</v>
      </c>
      <c r="G640">
        <v>43.2</v>
      </c>
      <c r="H640" s="17">
        <f t="shared" si="9"/>
        <v>2.9314897920000003</v>
      </c>
      <c r="L640">
        <v>2</v>
      </c>
    </row>
    <row r="641" spans="1:15" x14ac:dyDescent="0.35">
      <c r="A641" t="s">
        <v>494</v>
      </c>
      <c r="B641">
        <v>75</v>
      </c>
      <c r="C641">
        <v>5</v>
      </c>
      <c r="D641" t="s">
        <v>14</v>
      </c>
      <c r="E641" t="s">
        <v>36</v>
      </c>
      <c r="F641" t="s">
        <v>120</v>
      </c>
      <c r="G641">
        <v>47.5</v>
      </c>
      <c r="H641" s="17">
        <f t="shared" si="9"/>
        <v>3.5441175</v>
      </c>
      <c r="L641">
        <v>3</v>
      </c>
    </row>
    <row r="642" spans="1:15" x14ac:dyDescent="0.35">
      <c r="A642" t="s">
        <v>494</v>
      </c>
      <c r="B642">
        <v>76</v>
      </c>
      <c r="C642">
        <v>22</v>
      </c>
      <c r="D642" t="s">
        <v>14</v>
      </c>
      <c r="E642" t="s">
        <v>44</v>
      </c>
      <c r="F642" t="s">
        <v>120</v>
      </c>
      <c r="G642">
        <v>10</v>
      </c>
      <c r="H642" s="17">
        <f t="shared" ref="H642:H705" si="10">(((G642/2)^2)*3.1416)/500</f>
        <v>0.15708</v>
      </c>
      <c r="L642">
        <v>3</v>
      </c>
      <c r="N642" t="s">
        <v>462</v>
      </c>
    </row>
    <row r="643" spans="1:15" x14ac:dyDescent="0.35">
      <c r="A643" t="s">
        <v>494</v>
      </c>
      <c r="B643">
        <v>76</v>
      </c>
      <c r="C643">
        <v>17</v>
      </c>
      <c r="D643" t="s">
        <v>14</v>
      </c>
      <c r="E643" t="s">
        <v>44</v>
      </c>
      <c r="F643" t="s">
        <v>120</v>
      </c>
      <c r="G643">
        <v>11.5</v>
      </c>
      <c r="H643" s="17">
        <f t="shared" si="10"/>
        <v>0.20773830000000001</v>
      </c>
      <c r="L643">
        <v>4</v>
      </c>
    </row>
    <row r="644" spans="1:15" x14ac:dyDescent="0.35">
      <c r="A644" t="s">
        <v>494</v>
      </c>
      <c r="B644">
        <v>76</v>
      </c>
      <c r="C644">
        <v>8</v>
      </c>
      <c r="D644" t="s">
        <v>14</v>
      </c>
      <c r="E644" t="s">
        <v>36</v>
      </c>
      <c r="F644" t="s">
        <v>120</v>
      </c>
      <c r="G644">
        <v>11.6</v>
      </c>
      <c r="H644" s="17">
        <f t="shared" si="10"/>
        <v>0.211366848</v>
      </c>
      <c r="L644">
        <v>4</v>
      </c>
    </row>
    <row r="645" spans="1:15" x14ac:dyDescent="0.35">
      <c r="A645" t="s">
        <v>494</v>
      </c>
      <c r="B645">
        <v>76</v>
      </c>
      <c r="C645">
        <v>5</v>
      </c>
      <c r="D645" t="s">
        <v>14</v>
      </c>
      <c r="E645" t="s">
        <v>34</v>
      </c>
      <c r="F645" t="s">
        <v>120</v>
      </c>
      <c r="G645">
        <v>12</v>
      </c>
      <c r="H645" s="17">
        <f t="shared" si="10"/>
        <v>0.22619520000000001</v>
      </c>
      <c r="L645">
        <v>5</v>
      </c>
    </row>
    <row r="646" spans="1:15" x14ac:dyDescent="0.35">
      <c r="A646" t="s">
        <v>494</v>
      </c>
      <c r="B646">
        <v>76</v>
      </c>
      <c r="C646">
        <v>7</v>
      </c>
      <c r="D646" t="s">
        <v>14</v>
      </c>
      <c r="E646" t="s">
        <v>34</v>
      </c>
      <c r="F646" t="s">
        <v>120</v>
      </c>
      <c r="G646">
        <v>13.9</v>
      </c>
      <c r="H646" s="17">
        <f t="shared" si="10"/>
        <v>0.30349426800000001</v>
      </c>
      <c r="L646">
        <v>5</v>
      </c>
    </row>
    <row r="647" spans="1:15" x14ac:dyDescent="0.35">
      <c r="A647" t="s">
        <v>494</v>
      </c>
      <c r="B647">
        <v>76</v>
      </c>
      <c r="C647">
        <v>20</v>
      </c>
      <c r="D647" t="s">
        <v>14</v>
      </c>
      <c r="E647" t="s">
        <v>44</v>
      </c>
      <c r="F647" t="s">
        <v>120</v>
      </c>
      <c r="G647">
        <v>14.4</v>
      </c>
      <c r="H647" s="17">
        <f t="shared" si="10"/>
        <v>0.32572108799999999</v>
      </c>
      <c r="L647">
        <v>3</v>
      </c>
    </row>
    <row r="648" spans="1:15" x14ac:dyDescent="0.35">
      <c r="A648" t="s">
        <v>494</v>
      </c>
      <c r="B648">
        <v>76</v>
      </c>
      <c r="C648">
        <v>1</v>
      </c>
      <c r="D648" t="s">
        <v>14</v>
      </c>
      <c r="E648" t="s">
        <v>44</v>
      </c>
      <c r="F648" t="s">
        <v>120</v>
      </c>
      <c r="G648">
        <v>16.2</v>
      </c>
      <c r="H648" s="17">
        <f t="shared" si="10"/>
        <v>0.41224075199999999</v>
      </c>
      <c r="L648">
        <v>3</v>
      </c>
    </row>
    <row r="649" spans="1:15" x14ac:dyDescent="0.35">
      <c r="A649" t="s">
        <v>494</v>
      </c>
      <c r="B649">
        <v>76</v>
      </c>
      <c r="C649">
        <v>11</v>
      </c>
      <c r="D649" t="s">
        <v>14</v>
      </c>
      <c r="E649" t="s">
        <v>44</v>
      </c>
      <c r="F649" t="s">
        <v>120</v>
      </c>
      <c r="G649">
        <v>17</v>
      </c>
      <c r="H649" s="17">
        <f t="shared" si="10"/>
        <v>0.45396120000000001</v>
      </c>
      <c r="L649">
        <v>5</v>
      </c>
    </row>
    <row r="650" spans="1:15" x14ac:dyDescent="0.35">
      <c r="A650" t="s">
        <v>494</v>
      </c>
      <c r="B650">
        <v>76</v>
      </c>
      <c r="C650">
        <v>23</v>
      </c>
      <c r="D650" t="s">
        <v>14</v>
      </c>
      <c r="E650" t="s">
        <v>34</v>
      </c>
      <c r="F650" t="s">
        <v>120</v>
      </c>
      <c r="G650">
        <v>17.600000000000001</v>
      </c>
      <c r="H650" s="17">
        <f t="shared" si="10"/>
        <v>0.48657100800000008</v>
      </c>
      <c r="L650">
        <v>3</v>
      </c>
    </row>
    <row r="651" spans="1:15" x14ac:dyDescent="0.35">
      <c r="A651" t="s">
        <v>494</v>
      </c>
      <c r="B651">
        <v>76</v>
      </c>
      <c r="C651">
        <v>21</v>
      </c>
      <c r="D651" t="s">
        <v>14</v>
      </c>
      <c r="E651" t="s">
        <v>34</v>
      </c>
      <c r="F651" t="s">
        <v>120</v>
      </c>
      <c r="G651">
        <v>18.399999999999999</v>
      </c>
      <c r="H651" s="17">
        <f t="shared" si="10"/>
        <v>0.53181004799999998</v>
      </c>
      <c r="L651">
        <v>3</v>
      </c>
    </row>
    <row r="652" spans="1:15" x14ac:dyDescent="0.35">
      <c r="A652" t="s">
        <v>494</v>
      </c>
      <c r="B652">
        <v>76</v>
      </c>
      <c r="C652">
        <v>25</v>
      </c>
      <c r="D652" t="s">
        <v>14</v>
      </c>
      <c r="E652" t="s">
        <v>44</v>
      </c>
      <c r="F652" t="s">
        <v>120</v>
      </c>
      <c r="G652">
        <v>19.2</v>
      </c>
      <c r="H652" s="17">
        <f t="shared" si="10"/>
        <v>0.57905971199999995</v>
      </c>
      <c r="L652">
        <v>5</v>
      </c>
    </row>
    <row r="653" spans="1:15" x14ac:dyDescent="0.35">
      <c r="A653" t="s">
        <v>494</v>
      </c>
      <c r="B653">
        <v>76</v>
      </c>
      <c r="C653">
        <v>15</v>
      </c>
      <c r="D653" t="s">
        <v>14</v>
      </c>
      <c r="E653" t="s">
        <v>36</v>
      </c>
      <c r="F653" t="s">
        <v>120</v>
      </c>
      <c r="G653">
        <v>21.6</v>
      </c>
      <c r="H653" s="17">
        <f t="shared" si="10"/>
        <v>0.73287244800000007</v>
      </c>
      <c r="L653">
        <v>4</v>
      </c>
    </row>
    <row r="654" spans="1:15" x14ac:dyDescent="0.35">
      <c r="A654" t="s">
        <v>494</v>
      </c>
      <c r="B654">
        <v>76</v>
      </c>
      <c r="C654">
        <v>16</v>
      </c>
      <c r="D654" t="s">
        <v>14</v>
      </c>
      <c r="E654" t="s">
        <v>44</v>
      </c>
      <c r="F654" t="s">
        <v>120</v>
      </c>
      <c r="G654">
        <v>22</v>
      </c>
      <c r="H654" s="17">
        <f t="shared" si="10"/>
        <v>0.76026720000000003</v>
      </c>
      <c r="L654">
        <v>3</v>
      </c>
      <c r="M654">
        <v>16</v>
      </c>
      <c r="N654" t="s">
        <v>429</v>
      </c>
      <c r="O654">
        <v>82</v>
      </c>
    </row>
    <row r="655" spans="1:15" x14ac:dyDescent="0.35">
      <c r="A655" t="s">
        <v>494</v>
      </c>
      <c r="B655">
        <v>76</v>
      </c>
      <c r="C655">
        <v>3</v>
      </c>
      <c r="D655" t="s">
        <v>14</v>
      </c>
      <c r="E655" t="s">
        <v>36</v>
      </c>
      <c r="F655" t="s">
        <v>120</v>
      </c>
      <c r="G655">
        <v>22.1</v>
      </c>
      <c r="H655" s="17">
        <f t="shared" si="10"/>
        <v>0.76719442800000015</v>
      </c>
      <c r="L655">
        <v>3</v>
      </c>
    </row>
    <row r="656" spans="1:15" x14ac:dyDescent="0.35">
      <c r="A656" t="s">
        <v>494</v>
      </c>
      <c r="B656">
        <v>76</v>
      </c>
      <c r="C656">
        <v>18</v>
      </c>
      <c r="D656" t="s">
        <v>14</v>
      </c>
      <c r="E656" t="s">
        <v>34</v>
      </c>
      <c r="F656" t="s">
        <v>120</v>
      </c>
      <c r="G656">
        <v>24.3</v>
      </c>
      <c r="H656" s="17">
        <f t="shared" si="10"/>
        <v>0.92754169200000003</v>
      </c>
      <c r="L656">
        <v>5</v>
      </c>
    </row>
    <row r="657" spans="1:15" x14ac:dyDescent="0.35">
      <c r="A657" t="s">
        <v>494</v>
      </c>
      <c r="B657">
        <v>76</v>
      </c>
      <c r="C657">
        <v>14</v>
      </c>
      <c r="D657" t="s">
        <v>14</v>
      </c>
      <c r="E657" t="s">
        <v>36</v>
      </c>
      <c r="F657" t="s">
        <v>120</v>
      </c>
      <c r="G657">
        <v>25.5</v>
      </c>
      <c r="H657" s="17">
        <f t="shared" si="10"/>
        <v>1.0214127</v>
      </c>
      <c r="L657">
        <v>3</v>
      </c>
    </row>
    <row r="658" spans="1:15" x14ac:dyDescent="0.35">
      <c r="A658" t="s">
        <v>494</v>
      </c>
      <c r="B658">
        <v>76</v>
      </c>
      <c r="C658">
        <v>19</v>
      </c>
      <c r="D658" t="s">
        <v>14</v>
      </c>
      <c r="E658" t="s">
        <v>34</v>
      </c>
      <c r="F658" t="s">
        <v>120</v>
      </c>
      <c r="G658">
        <v>25.9</v>
      </c>
      <c r="H658" s="17">
        <f t="shared" si="10"/>
        <v>1.0537083479999998</v>
      </c>
      <c r="L658">
        <v>3</v>
      </c>
    </row>
    <row r="659" spans="1:15" x14ac:dyDescent="0.35">
      <c r="A659" t="s">
        <v>494</v>
      </c>
      <c r="B659">
        <v>76</v>
      </c>
      <c r="C659">
        <v>4</v>
      </c>
      <c r="D659" t="s">
        <v>14</v>
      </c>
      <c r="E659" t="s">
        <v>34</v>
      </c>
      <c r="F659" t="s">
        <v>120</v>
      </c>
      <c r="G659">
        <v>27.3</v>
      </c>
      <c r="H659" s="17">
        <f t="shared" si="10"/>
        <v>1.170701532</v>
      </c>
      <c r="L659">
        <v>3</v>
      </c>
    </row>
    <row r="660" spans="1:15" x14ac:dyDescent="0.35">
      <c r="A660" t="s">
        <v>494</v>
      </c>
      <c r="B660">
        <v>76</v>
      </c>
      <c r="C660">
        <v>9</v>
      </c>
      <c r="D660" t="s">
        <v>14</v>
      </c>
      <c r="E660" t="s">
        <v>36</v>
      </c>
      <c r="F660" t="s">
        <v>120</v>
      </c>
      <c r="G660">
        <v>27.8</v>
      </c>
      <c r="H660" s="17">
        <f t="shared" si="10"/>
        <v>1.213977072</v>
      </c>
      <c r="L660">
        <v>4</v>
      </c>
    </row>
    <row r="661" spans="1:15" x14ac:dyDescent="0.35">
      <c r="A661" t="s">
        <v>494</v>
      </c>
      <c r="B661">
        <v>76</v>
      </c>
      <c r="C661">
        <v>24</v>
      </c>
      <c r="D661" t="s">
        <v>14</v>
      </c>
      <c r="E661" t="s">
        <v>36</v>
      </c>
      <c r="F661" t="s">
        <v>120</v>
      </c>
      <c r="G661">
        <v>28.6</v>
      </c>
      <c r="H661" s="17">
        <f t="shared" si="10"/>
        <v>1.2848515680000001</v>
      </c>
      <c r="L661">
        <v>3</v>
      </c>
    </row>
    <row r="662" spans="1:15" x14ac:dyDescent="0.35">
      <c r="A662" t="s">
        <v>494</v>
      </c>
      <c r="B662">
        <v>76</v>
      </c>
      <c r="C662">
        <v>2</v>
      </c>
      <c r="D662" t="s">
        <v>14</v>
      </c>
      <c r="E662" t="s">
        <v>34</v>
      </c>
      <c r="F662" t="s">
        <v>120</v>
      </c>
      <c r="G662">
        <v>31.8</v>
      </c>
      <c r="H662" s="17">
        <f t="shared" si="10"/>
        <v>1.588455792</v>
      </c>
      <c r="L662">
        <v>3</v>
      </c>
    </row>
    <row r="663" spans="1:15" x14ac:dyDescent="0.35">
      <c r="A663" t="s">
        <v>494</v>
      </c>
      <c r="B663">
        <v>76</v>
      </c>
      <c r="C663">
        <v>6</v>
      </c>
      <c r="D663" t="s">
        <v>14</v>
      </c>
      <c r="E663" t="s">
        <v>36</v>
      </c>
      <c r="F663" t="s">
        <v>120</v>
      </c>
      <c r="G663">
        <v>33.5</v>
      </c>
      <c r="H663" s="17">
        <f t="shared" si="10"/>
        <v>1.7628303000000001</v>
      </c>
      <c r="L663">
        <v>3</v>
      </c>
    </row>
    <row r="664" spans="1:15" x14ac:dyDescent="0.35">
      <c r="A664" t="s">
        <v>494</v>
      </c>
      <c r="B664">
        <v>76</v>
      </c>
      <c r="C664">
        <v>12</v>
      </c>
      <c r="D664" t="s">
        <v>14</v>
      </c>
      <c r="E664" t="s">
        <v>44</v>
      </c>
      <c r="F664" t="s">
        <v>120</v>
      </c>
      <c r="G664">
        <v>50.9</v>
      </c>
      <c r="H664" s="17">
        <f t="shared" si="10"/>
        <v>4.0696443479999997</v>
      </c>
      <c r="L664">
        <v>3</v>
      </c>
    </row>
    <row r="665" spans="1:15" x14ac:dyDescent="0.35">
      <c r="A665" t="s">
        <v>494</v>
      </c>
      <c r="B665">
        <v>76</v>
      </c>
      <c r="C665">
        <v>10</v>
      </c>
      <c r="D665" t="s">
        <v>14</v>
      </c>
      <c r="E665" t="s">
        <v>21</v>
      </c>
      <c r="F665" t="s">
        <v>120</v>
      </c>
      <c r="G665">
        <v>59</v>
      </c>
      <c r="H665" s="17">
        <f t="shared" si="10"/>
        <v>5.4679547999999993</v>
      </c>
      <c r="L665">
        <v>3</v>
      </c>
      <c r="M665">
        <v>10</v>
      </c>
      <c r="N665" t="s">
        <v>460</v>
      </c>
      <c r="O665">
        <v>341</v>
      </c>
    </row>
    <row r="666" spans="1:15" x14ac:dyDescent="0.35">
      <c r="A666" t="s">
        <v>494</v>
      </c>
      <c r="B666">
        <v>76</v>
      </c>
      <c r="C666">
        <v>13</v>
      </c>
      <c r="D666" t="s">
        <v>14</v>
      </c>
      <c r="E666" t="s">
        <v>44</v>
      </c>
      <c r="F666" t="s">
        <v>120</v>
      </c>
      <c r="G666">
        <v>63.6</v>
      </c>
      <c r="H666" s="17">
        <f t="shared" si="10"/>
        <v>6.3538231679999999</v>
      </c>
      <c r="L666">
        <v>4</v>
      </c>
    </row>
    <row r="667" spans="1:15" x14ac:dyDescent="0.35">
      <c r="A667" t="s">
        <v>494</v>
      </c>
      <c r="B667">
        <v>77</v>
      </c>
      <c r="C667">
        <v>11</v>
      </c>
      <c r="D667" t="s">
        <v>14</v>
      </c>
      <c r="E667" t="s">
        <v>36</v>
      </c>
      <c r="F667" t="s">
        <v>120</v>
      </c>
      <c r="G667">
        <v>9</v>
      </c>
      <c r="H667" s="17">
        <f t="shared" si="10"/>
        <v>0.12723479999999998</v>
      </c>
      <c r="L667">
        <v>3</v>
      </c>
    </row>
    <row r="668" spans="1:15" x14ac:dyDescent="0.35">
      <c r="A668" t="s">
        <v>494</v>
      </c>
      <c r="B668">
        <v>77</v>
      </c>
      <c r="C668">
        <v>15</v>
      </c>
      <c r="D668" t="s">
        <v>14</v>
      </c>
      <c r="E668" t="s">
        <v>36</v>
      </c>
      <c r="F668" t="s">
        <v>120</v>
      </c>
      <c r="G668">
        <v>10.5</v>
      </c>
      <c r="H668" s="17">
        <f t="shared" si="10"/>
        <v>0.17318069999999999</v>
      </c>
      <c r="L668">
        <v>5</v>
      </c>
    </row>
    <row r="669" spans="1:15" x14ac:dyDescent="0.35">
      <c r="A669" t="s">
        <v>494</v>
      </c>
      <c r="B669">
        <v>77</v>
      </c>
      <c r="C669">
        <v>26</v>
      </c>
      <c r="D669" t="s">
        <v>14</v>
      </c>
      <c r="E669" t="s">
        <v>36</v>
      </c>
      <c r="F669" t="s">
        <v>120</v>
      </c>
      <c r="G669">
        <v>11</v>
      </c>
      <c r="H669" s="17">
        <f t="shared" si="10"/>
        <v>0.19006680000000001</v>
      </c>
      <c r="L669">
        <v>4</v>
      </c>
    </row>
    <row r="670" spans="1:15" x14ac:dyDescent="0.35">
      <c r="A670" t="s">
        <v>494</v>
      </c>
      <c r="B670">
        <v>77</v>
      </c>
      <c r="C670">
        <v>6</v>
      </c>
      <c r="D670" t="s">
        <v>14</v>
      </c>
      <c r="E670" t="s">
        <v>36</v>
      </c>
      <c r="F670" t="s">
        <v>120</v>
      </c>
      <c r="G670">
        <v>11.1</v>
      </c>
      <c r="H670" s="17">
        <f t="shared" si="10"/>
        <v>0.19353826799999999</v>
      </c>
      <c r="L670">
        <v>3</v>
      </c>
    </row>
    <row r="671" spans="1:15" x14ac:dyDescent="0.35">
      <c r="A671" t="s">
        <v>494</v>
      </c>
      <c r="B671">
        <v>77</v>
      </c>
      <c r="C671">
        <v>7</v>
      </c>
      <c r="D671" t="s">
        <v>14</v>
      </c>
      <c r="E671" t="s">
        <v>36</v>
      </c>
      <c r="F671" t="s">
        <v>120</v>
      </c>
      <c r="G671">
        <v>13</v>
      </c>
      <c r="H671" s="17">
        <f t="shared" si="10"/>
        <v>0.26546519999999996</v>
      </c>
      <c r="L671">
        <v>3</v>
      </c>
    </row>
    <row r="672" spans="1:15" x14ac:dyDescent="0.35">
      <c r="A672" t="s">
        <v>494</v>
      </c>
      <c r="B672">
        <v>77</v>
      </c>
      <c r="C672">
        <v>9</v>
      </c>
      <c r="D672" t="s">
        <v>14</v>
      </c>
      <c r="E672" t="s">
        <v>36</v>
      </c>
      <c r="F672" t="s">
        <v>120</v>
      </c>
      <c r="G672">
        <v>15</v>
      </c>
      <c r="H672" s="17">
        <f t="shared" si="10"/>
        <v>0.35343000000000002</v>
      </c>
      <c r="L672">
        <v>3</v>
      </c>
    </row>
    <row r="673" spans="1:15" x14ac:dyDescent="0.35">
      <c r="A673" t="s">
        <v>494</v>
      </c>
      <c r="B673">
        <v>77</v>
      </c>
      <c r="C673">
        <v>3</v>
      </c>
      <c r="D673" t="s">
        <v>14</v>
      </c>
      <c r="E673" t="s">
        <v>36</v>
      </c>
      <c r="F673" t="s">
        <v>120</v>
      </c>
      <c r="G673">
        <v>15.2</v>
      </c>
      <c r="H673" s="17">
        <f t="shared" si="10"/>
        <v>0.36291763199999999</v>
      </c>
      <c r="L673">
        <v>2</v>
      </c>
    </row>
    <row r="674" spans="1:15" x14ac:dyDescent="0.35">
      <c r="A674" t="s">
        <v>494</v>
      </c>
      <c r="B674">
        <v>77</v>
      </c>
      <c r="C674">
        <v>19</v>
      </c>
      <c r="D674" t="s">
        <v>14</v>
      </c>
      <c r="E674" t="s">
        <v>36</v>
      </c>
      <c r="F674" t="s">
        <v>120</v>
      </c>
      <c r="G674">
        <v>15.3</v>
      </c>
      <c r="H674" s="17">
        <f t="shared" si="10"/>
        <v>0.36770857200000007</v>
      </c>
      <c r="L674">
        <v>3</v>
      </c>
    </row>
    <row r="675" spans="1:15" x14ac:dyDescent="0.35">
      <c r="A675" t="s">
        <v>494</v>
      </c>
      <c r="B675">
        <v>77</v>
      </c>
      <c r="C675">
        <v>8</v>
      </c>
      <c r="D675" t="s">
        <v>14</v>
      </c>
      <c r="E675" t="s">
        <v>34</v>
      </c>
      <c r="F675" t="s">
        <v>120</v>
      </c>
      <c r="G675">
        <v>15.7</v>
      </c>
      <c r="H675" s="17">
        <f t="shared" si="10"/>
        <v>0.38718649199999999</v>
      </c>
      <c r="L675">
        <v>3</v>
      </c>
    </row>
    <row r="676" spans="1:15" x14ac:dyDescent="0.35">
      <c r="A676" t="s">
        <v>494</v>
      </c>
      <c r="B676">
        <v>77</v>
      </c>
      <c r="C676">
        <v>10</v>
      </c>
      <c r="D676" t="s">
        <v>14</v>
      </c>
      <c r="E676" t="s">
        <v>36</v>
      </c>
      <c r="F676" t="s">
        <v>120</v>
      </c>
      <c r="G676">
        <v>16.899999999999999</v>
      </c>
      <c r="H676" s="17">
        <f t="shared" si="10"/>
        <v>0.44863618799999994</v>
      </c>
      <c r="L676">
        <v>3</v>
      </c>
    </row>
    <row r="677" spans="1:15" x14ac:dyDescent="0.35">
      <c r="A677" t="s">
        <v>494</v>
      </c>
      <c r="B677">
        <v>77</v>
      </c>
      <c r="C677">
        <v>1</v>
      </c>
      <c r="D677" t="s">
        <v>14</v>
      </c>
      <c r="E677" t="s">
        <v>36</v>
      </c>
      <c r="F677" t="s">
        <v>120</v>
      </c>
      <c r="G677">
        <v>17.600000000000001</v>
      </c>
      <c r="H677" s="17">
        <f t="shared" si="10"/>
        <v>0.48657100800000008</v>
      </c>
      <c r="L677">
        <v>5</v>
      </c>
    </row>
    <row r="678" spans="1:15" x14ac:dyDescent="0.35">
      <c r="A678" t="s">
        <v>494</v>
      </c>
      <c r="B678">
        <v>77</v>
      </c>
      <c r="C678">
        <v>20</v>
      </c>
      <c r="D678" t="s">
        <v>14</v>
      </c>
      <c r="E678" t="s">
        <v>36</v>
      </c>
      <c r="F678" t="s">
        <v>120</v>
      </c>
      <c r="G678">
        <v>17.600000000000001</v>
      </c>
      <c r="H678" s="17">
        <f t="shared" si="10"/>
        <v>0.48657100800000008</v>
      </c>
      <c r="L678">
        <v>3</v>
      </c>
    </row>
    <row r="679" spans="1:15" x14ac:dyDescent="0.35">
      <c r="A679" t="s">
        <v>494</v>
      </c>
      <c r="B679">
        <v>77</v>
      </c>
      <c r="C679">
        <v>25</v>
      </c>
      <c r="D679" t="s">
        <v>14</v>
      </c>
      <c r="E679" t="s">
        <v>36</v>
      </c>
      <c r="F679" t="s">
        <v>120</v>
      </c>
      <c r="G679">
        <v>17.899999999999999</v>
      </c>
      <c r="H679" s="17">
        <f t="shared" si="10"/>
        <v>0.50330002799999995</v>
      </c>
      <c r="L679">
        <v>3</v>
      </c>
    </row>
    <row r="680" spans="1:15" x14ac:dyDescent="0.35">
      <c r="A680" t="s">
        <v>494</v>
      </c>
      <c r="B680">
        <v>77</v>
      </c>
      <c r="C680">
        <v>14</v>
      </c>
      <c r="D680" t="s">
        <v>14</v>
      </c>
      <c r="E680" t="s">
        <v>36</v>
      </c>
      <c r="F680" t="s">
        <v>120</v>
      </c>
      <c r="G680">
        <v>18.7</v>
      </c>
      <c r="H680" s="17">
        <f t="shared" si="10"/>
        <v>0.549293052</v>
      </c>
      <c r="L680">
        <v>4</v>
      </c>
    </row>
    <row r="681" spans="1:15" x14ac:dyDescent="0.35">
      <c r="A681" t="s">
        <v>494</v>
      </c>
      <c r="B681">
        <v>77</v>
      </c>
      <c r="C681">
        <v>13</v>
      </c>
      <c r="D681" t="s">
        <v>14</v>
      </c>
      <c r="E681" t="s">
        <v>36</v>
      </c>
      <c r="F681" t="s">
        <v>120</v>
      </c>
      <c r="G681">
        <v>19.8</v>
      </c>
      <c r="H681" s="17">
        <f t="shared" si="10"/>
        <v>0.61581643200000002</v>
      </c>
      <c r="L681">
        <v>5</v>
      </c>
    </row>
    <row r="682" spans="1:15" x14ac:dyDescent="0.35">
      <c r="A682" t="s">
        <v>494</v>
      </c>
      <c r="B682">
        <v>77</v>
      </c>
      <c r="C682">
        <v>27</v>
      </c>
      <c r="D682" t="s">
        <v>14</v>
      </c>
      <c r="E682" t="s">
        <v>36</v>
      </c>
      <c r="F682" t="s">
        <v>120</v>
      </c>
      <c r="G682">
        <v>22</v>
      </c>
      <c r="H682" s="17">
        <f t="shared" si="10"/>
        <v>0.76026720000000003</v>
      </c>
      <c r="L682">
        <v>3</v>
      </c>
    </row>
    <row r="683" spans="1:15" x14ac:dyDescent="0.35">
      <c r="A683" t="s">
        <v>494</v>
      </c>
      <c r="B683">
        <v>77</v>
      </c>
      <c r="C683">
        <v>18</v>
      </c>
      <c r="D683" t="s">
        <v>14</v>
      </c>
      <c r="E683" t="s">
        <v>36</v>
      </c>
      <c r="F683" t="s">
        <v>120</v>
      </c>
      <c r="G683">
        <v>22.7</v>
      </c>
      <c r="H683" s="17">
        <f t="shared" si="10"/>
        <v>0.80941753199999988</v>
      </c>
      <c r="L683">
        <v>5</v>
      </c>
    </row>
    <row r="684" spans="1:15" x14ac:dyDescent="0.35">
      <c r="A684" t="s">
        <v>494</v>
      </c>
      <c r="B684">
        <v>77</v>
      </c>
      <c r="C684">
        <v>17</v>
      </c>
      <c r="D684" t="s">
        <v>14</v>
      </c>
      <c r="E684" t="s">
        <v>36</v>
      </c>
      <c r="F684" t="s">
        <v>120</v>
      </c>
      <c r="G684">
        <v>22.8</v>
      </c>
      <c r="H684" s="17">
        <f t="shared" si="10"/>
        <v>0.81656467200000005</v>
      </c>
      <c r="L684">
        <v>3</v>
      </c>
    </row>
    <row r="685" spans="1:15" x14ac:dyDescent="0.35">
      <c r="A685" t="s">
        <v>494</v>
      </c>
      <c r="B685">
        <v>77</v>
      </c>
      <c r="C685">
        <v>22</v>
      </c>
      <c r="D685" t="s">
        <v>14</v>
      </c>
      <c r="E685" t="s">
        <v>36</v>
      </c>
      <c r="F685" t="s">
        <v>120</v>
      </c>
      <c r="G685">
        <v>26.5</v>
      </c>
      <c r="H685" s="17">
        <f t="shared" si="10"/>
        <v>1.1030943</v>
      </c>
      <c r="L685">
        <v>3</v>
      </c>
    </row>
    <row r="686" spans="1:15" x14ac:dyDescent="0.35">
      <c r="A686" t="s">
        <v>494</v>
      </c>
      <c r="B686">
        <v>77</v>
      </c>
      <c r="C686">
        <v>12</v>
      </c>
      <c r="D686" t="s">
        <v>14</v>
      </c>
      <c r="E686" t="s">
        <v>36</v>
      </c>
      <c r="F686" t="s">
        <v>120</v>
      </c>
      <c r="G686">
        <v>27</v>
      </c>
      <c r="H686" s="17">
        <f t="shared" si="10"/>
        <v>1.1451131999999999</v>
      </c>
      <c r="L686">
        <v>3</v>
      </c>
      <c r="M686">
        <v>12</v>
      </c>
      <c r="N686" t="s">
        <v>438</v>
      </c>
      <c r="O686">
        <v>308</v>
      </c>
    </row>
    <row r="687" spans="1:15" x14ac:dyDescent="0.35">
      <c r="A687" t="s">
        <v>494</v>
      </c>
      <c r="B687">
        <v>77</v>
      </c>
      <c r="C687">
        <v>2</v>
      </c>
      <c r="D687" t="s">
        <v>14</v>
      </c>
      <c r="E687" t="s">
        <v>36</v>
      </c>
      <c r="F687" t="s">
        <v>120</v>
      </c>
      <c r="G687">
        <v>28</v>
      </c>
      <c r="H687" s="17">
        <f t="shared" si="10"/>
        <v>1.2315072</v>
      </c>
      <c r="L687">
        <v>3</v>
      </c>
    </row>
    <row r="688" spans="1:15" x14ac:dyDescent="0.35">
      <c r="A688" t="s">
        <v>494</v>
      </c>
      <c r="B688">
        <v>77</v>
      </c>
      <c r="C688">
        <v>21</v>
      </c>
      <c r="D688" t="s">
        <v>14</v>
      </c>
      <c r="E688" t="s">
        <v>44</v>
      </c>
      <c r="F688" t="s">
        <v>120</v>
      </c>
      <c r="G688">
        <v>31</v>
      </c>
      <c r="H688" s="17">
        <f t="shared" si="10"/>
        <v>1.5095388000000001</v>
      </c>
      <c r="L688">
        <v>3</v>
      </c>
    </row>
    <row r="689" spans="1:15" x14ac:dyDescent="0.35">
      <c r="A689" t="s">
        <v>494</v>
      </c>
      <c r="B689">
        <v>77</v>
      </c>
      <c r="C689">
        <v>24</v>
      </c>
      <c r="D689" t="s">
        <v>14</v>
      </c>
      <c r="E689" t="s">
        <v>36</v>
      </c>
      <c r="F689" t="s">
        <v>120</v>
      </c>
      <c r="G689">
        <v>31.3</v>
      </c>
      <c r="H689" s="17">
        <f t="shared" si="10"/>
        <v>1.538897052</v>
      </c>
      <c r="L689">
        <v>4</v>
      </c>
    </row>
    <row r="690" spans="1:15" x14ac:dyDescent="0.35">
      <c r="A690" t="s">
        <v>494</v>
      </c>
      <c r="B690">
        <v>77</v>
      </c>
      <c r="C690">
        <v>5</v>
      </c>
      <c r="D690" t="s">
        <v>14</v>
      </c>
      <c r="E690" t="s">
        <v>36</v>
      </c>
      <c r="F690" t="s">
        <v>120</v>
      </c>
      <c r="G690">
        <v>35.799999999999997</v>
      </c>
      <c r="H690" s="17">
        <f t="shared" si="10"/>
        <v>2.0132001119999998</v>
      </c>
      <c r="L690">
        <v>3</v>
      </c>
    </row>
    <row r="691" spans="1:15" x14ac:dyDescent="0.35">
      <c r="A691" t="s">
        <v>494</v>
      </c>
      <c r="B691">
        <v>77</v>
      </c>
      <c r="C691">
        <v>4</v>
      </c>
      <c r="D691" t="s">
        <v>14</v>
      </c>
      <c r="E691" t="s">
        <v>36</v>
      </c>
      <c r="F691" t="s">
        <v>120</v>
      </c>
      <c r="G691">
        <v>48.5</v>
      </c>
      <c r="H691" s="17">
        <f t="shared" si="10"/>
        <v>3.6949142999999998</v>
      </c>
      <c r="L691">
        <v>3</v>
      </c>
      <c r="M691">
        <v>4</v>
      </c>
      <c r="N691" t="s">
        <v>450</v>
      </c>
      <c r="O691">
        <v>203</v>
      </c>
    </row>
    <row r="692" spans="1:15" x14ac:dyDescent="0.35">
      <c r="A692" t="s">
        <v>494</v>
      </c>
      <c r="B692">
        <v>77</v>
      </c>
      <c r="C692">
        <v>23</v>
      </c>
      <c r="D692" t="s">
        <v>14</v>
      </c>
      <c r="E692" t="s">
        <v>44</v>
      </c>
      <c r="F692" t="s">
        <v>120</v>
      </c>
      <c r="G692">
        <v>61.1</v>
      </c>
      <c r="H692" s="17">
        <f t="shared" si="10"/>
        <v>5.8641262679999997</v>
      </c>
      <c r="L692">
        <v>2</v>
      </c>
      <c r="M692">
        <v>23</v>
      </c>
      <c r="N692" t="s">
        <v>463</v>
      </c>
      <c r="O692">
        <v>116</v>
      </c>
    </row>
    <row r="693" spans="1:15" x14ac:dyDescent="0.35">
      <c r="A693" t="s">
        <v>494</v>
      </c>
      <c r="B693">
        <v>77</v>
      </c>
      <c r="C693">
        <v>16</v>
      </c>
      <c r="D693" t="s">
        <v>14</v>
      </c>
      <c r="E693" t="s">
        <v>21</v>
      </c>
      <c r="F693" t="s">
        <v>120</v>
      </c>
      <c r="G693">
        <v>68.7</v>
      </c>
      <c r="H693" s="17">
        <f t="shared" si="10"/>
        <v>7.4136890520000005</v>
      </c>
      <c r="L693">
        <v>3</v>
      </c>
    </row>
    <row r="694" spans="1:15" x14ac:dyDescent="0.35">
      <c r="A694" t="s">
        <v>147</v>
      </c>
      <c r="B694">
        <v>2</v>
      </c>
      <c r="C694">
        <v>4</v>
      </c>
      <c r="D694" t="s">
        <v>14</v>
      </c>
      <c r="E694" t="s">
        <v>36</v>
      </c>
      <c r="F694" t="s">
        <v>120</v>
      </c>
      <c r="G694">
        <v>8.8000000000000007</v>
      </c>
      <c r="H694" s="17">
        <f t="shared" si="10"/>
        <v>0.12164275200000002</v>
      </c>
      <c r="L694">
        <v>3</v>
      </c>
    </row>
    <row r="695" spans="1:15" x14ac:dyDescent="0.35">
      <c r="A695" t="s">
        <v>147</v>
      </c>
      <c r="B695">
        <v>2</v>
      </c>
      <c r="C695">
        <v>2</v>
      </c>
      <c r="D695" t="s">
        <v>14</v>
      </c>
      <c r="E695" t="s">
        <v>36</v>
      </c>
      <c r="F695" t="s">
        <v>120</v>
      </c>
      <c r="G695">
        <v>9.9</v>
      </c>
      <c r="H695" s="17">
        <f t="shared" si="10"/>
        <v>0.15395410800000001</v>
      </c>
      <c r="L695">
        <v>3</v>
      </c>
    </row>
    <row r="696" spans="1:15" x14ac:dyDescent="0.35">
      <c r="A696" t="s">
        <v>147</v>
      </c>
      <c r="B696">
        <v>2</v>
      </c>
      <c r="C696">
        <v>6</v>
      </c>
      <c r="D696" t="s">
        <v>14</v>
      </c>
      <c r="E696" t="s">
        <v>36</v>
      </c>
      <c r="F696" t="s">
        <v>120</v>
      </c>
      <c r="G696">
        <v>11</v>
      </c>
      <c r="H696" s="17">
        <f t="shared" si="10"/>
        <v>0.19006680000000001</v>
      </c>
      <c r="L696">
        <v>5</v>
      </c>
    </row>
    <row r="697" spans="1:15" x14ac:dyDescent="0.35">
      <c r="A697" t="s">
        <v>147</v>
      </c>
      <c r="B697">
        <v>2</v>
      </c>
      <c r="C697">
        <v>19</v>
      </c>
      <c r="D697" t="s">
        <v>14</v>
      </c>
      <c r="E697" t="s">
        <v>36</v>
      </c>
      <c r="F697" t="s">
        <v>120</v>
      </c>
      <c r="G697">
        <v>12.1</v>
      </c>
      <c r="H697" s="17">
        <f t="shared" si="10"/>
        <v>0.229980828</v>
      </c>
      <c r="L697">
        <v>4</v>
      </c>
    </row>
    <row r="698" spans="1:15" x14ac:dyDescent="0.35">
      <c r="A698" t="s">
        <v>147</v>
      </c>
      <c r="B698">
        <v>2</v>
      </c>
      <c r="C698">
        <v>3</v>
      </c>
      <c r="D698" t="s">
        <v>14</v>
      </c>
      <c r="E698" t="s">
        <v>36</v>
      </c>
      <c r="F698" t="s">
        <v>120</v>
      </c>
      <c r="G698">
        <v>12.6</v>
      </c>
      <c r="H698" s="17">
        <f t="shared" si="10"/>
        <v>0.24938020799999999</v>
      </c>
      <c r="L698">
        <v>3</v>
      </c>
    </row>
    <row r="699" spans="1:15" x14ac:dyDescent="0.35">
      <c r="A699" t="s">
        <v>147</v>
      </c>
      <c r="B699">
        <v>2</v>
      </c>
      <c r="C699">
        <v>10</v>
      </c>
      <c r="D699" t="s">
        <v>14</v>
      </c>
      <c r="E699" t="s">
        <v>36</v>
      </c>
      <c r="F699" t="s">
        <v>120</v>
      </c>
      <c r="G699">
        <v>13.3</v>
      </c>
      <c r="H699" s="17">
        <f t="shared" si="10"/>
        <v>0.27785881200000001</v>
      </c>
      <c r="L699">
        <v>3</v>
      </c>
    </row>
    <row r="700" spans="1:15" x14ac:dyDescent="0.35">
      <c r="A700" t="s">
        <v>147</v>
      </c>
      <c r="B700">
        <v>2</v>
      </c>
      <c r="C700">
        <v>11</v>
      </c>
      <c r="D700" t="s">
        <v>14</v>
      </c>
      <c r="E700" t="s">
        <v>36</v>
      </c>
      <c r="F700" t="s">
        <v>120</v>
      </c>
      <c r="G700">
        <v>13.9</v>
      </c>
      <c r="H700" s="17">
        <f t="shared" si="10"/>
        <v>0.30349426800000001</v>
      </c>
      <c r="L700">
        <v>3</v>
      </c>
    </row>
    <row r="701" spans="1:15" x14ac:dyDescent="0.35">
      <c r="A701" t="s">
        <v>147</v>
      </c>
      <c r="B701">
        <v>2</v>
      </c>
      <c r="C701">
        <v>1</v>
      </c>
      <c r="D701" t="s">
        <v>14</v>
      </c>
      <c r="E701" t="s">
        <v>36</v>
      </c>
      <c r="F701" t="s">
        <v>120</v>
      </c>
      <c r="G701">
        <v>14.5</v>
      </c>
      <c r="H701" s="17">
        <f t="shared" si="10"/>
        <v>0.33026069999999996</v>
      </c>
      <c r="L701">
        <v>3</v>
      </c>
    </row>
    <row r="702" spans="1:15" x14ac:dyDescent="0.35">
      <c r="A702" t="s">
        <v>147</v>
      </c>
      <c r="B702">
        <v>2</v>
      </c>
      <c r="C702">
        <v>8</v>
      </c>
      <c r="D702" t="s">
        <v>14</v>
      </c>
      <c r="E702" t="s">
        <v>36</v>
      </c>
      <c r="F702" t="s">
        <v>120</v>
      </c>
      <c r="G702">
        <v>17.899999999999999</v>
      </c>
      <c r="H702" s="17">
        <f t="shared" si="10"/>
        <v>0.50330002799999995</v>
      </c>
      <c r="L702">
        <v>4</v>
      </c>
    </row>
    <row r="703" spans="1:15" x14ac:dyDescent="0.35">
      <c r="A703" t="s">
        <v>147</v>
      </c>
      <c r="B703">
        <v>2</v>
      </c>
      <c r="C703">
        <v>9</v>
      </c>
      <c r="D703" t="s">
        <v>14</v>
      </c>
      <c r="E703" t="s">
        <v>36</v>
      </c>
      <c r="F703" t="s">
        <v>120</v>
      </c>
      <c r="G703">
        <v>22.1</v>
      </c>
      <c r="H703" s="17">
        <f t="shared" si="10"/>
        <v>0.76719442800000015</v>
      </c>
      <c r="L703">
        <v>4</v>
      </c>
    </row>
    <row r="704" spans="1:15" x14ac:dyDescent="0.35">
      <c r="A704" t="s">
        <v>147</v>
      </c>
      <c r="B704">
        <v>2</v>
      </c>
      <c r="C704">
        <v>7</v>
      </c>
      <c r="D704" t="s">
        <v>14</v>
      </c>
      <c r="E704" t="s">
        <v>36</v>
      </c>
      <c r="F704" t="s">
        <v>120</v>
      </c>
      <c r="G704">
        <v>23.2</v>
      </c>
      <c r="H704" s="17">
        <f t="shared" si="10"/>
        <v>0.84546739199999998</v>
      </c>
      <c r="L704">
        <v>4</v>
      </c>
    </row>
    <row r="705" spans="1:15" x14ac:dyDescent="0.35">
      <c r="A705" t="s">
        <v>147</v>
      </c>
      <c r="B705">
        <v>2</v>
      </c>
      <c r="C705">
        <v>18</v>
      </c>
      <c r="D705" t="s">
        <v>14</v>
      </c>
      <c r="E705" t="s">
        <v>36</v>
      </c>
      <c r="F705" t="s">
        <v>120</v>
      </c>
      <c r="G705">
        <v>29.7</v>
      </c>
      <c r="H705" s="17">
        <f t="shared" si="10"/>
        <v>1.3855869719999998</v>
      </c>
      <c r="L705">
        <v>4</v>
      </c>
    </row>
    <row r="706" spans="1:15" x14ac:dyDescent="0.35">
      <c r="A706" t="s">
        <v>147</v>
      </c>
      <c r="B706">
        <v>2</v>
      </c>
      <c r="C706">
        <v>5</v>
      </c>
      <c r="D706" t="s">
        <v>14</v>
      </c>
      <c r="E706" t="s">
        <v>36</v>
      </c>
      <c r="F706" t="s">
        <v>120</v>
      </c>
      <c r="G706">
        <v>34.1</v>
      </c>
      <c r="H706" s="17">
        <f t="shared" ref="H706:H769" si="11">(((G706/2)^2)*3.1416)/500</f>
        <v>1.8265419480000002</v>
      </c>
      <c r="L706">
        <v>4</v>
      </c>
    </row>
    <row r="707" spans="1:15" x14ac:dyDescent="0.35">
      <c r="A707" t="s">
        <v>147</v>
      </c>
      <c r="B707">
        <v>2</v>
      </c>
      <c r="C707">
        <v>17</v>
      </c>
      <c r="D707" t="s">
        <v>14</v>
      </c>
      <c r="E707" t="s">
        <v>36</v>
      </c>
      <c r="F707" t="s">
        <v>120</v>
      </c>
      <c r="G707">
        <v>44.6</v>
      </c>
      <c r="H707" s="17">
        <f t="shared" si="11"/>
        <v>3.1245725280000003</v>
      </c>
      <c r="L707">
        <v>3</v>
      </c>
    </row>
    <row r="708" spans="1:15" x14ac:dyDescent="0.35">
      <c r="A708" t="s">
        <v>147</v>
      </c>
      <c r="B708">
        <v>2</v>
      </c>
      <c r="C708">
        <v>13</v>
      </c>
      <c r="D708" t="s">
        <v>14</v>
      </c>
      <c r="E708" t="s">
        <v>35</v>
      </c>
      <c r="F708" t="s">
        <v>119</v>
      </c>
      <c r="G708">
        <v>95.2</v>
      </c>
      <c r="H708" s="17">
        <f t="shared" si="11"/>
        <v>14.236223232</v>
      </c>
      <c r="M708">
        <v>2</v>
      </c>
      <c r="N708" t="s">
        <v>391</v>
      </c>
      <c r="O708">
        <v>71</v>
      </c>
    </row>
    <row r="709" spans="1:15" x14ac:dyDescent="0.35">
      <c r="A709" t="s">
        <v>147</v>
      </c>
      <c r="B709">
        <v>2</v>
      </c>
      <c r="C709">
        <v>15</v>
      </c>
      <c r="D709" t="s">
        <v>14</v>
      </c>
      <c r="E709" t="s">
        <v>35</v>
      </c>
      <c r="F709" t="s">
        <v>119</v>
      </c>
      <c r="G709">
        <v>105.5</v>
      </c>
      <c r="H709" s="17">
        <f t="shared" si="11"/>
        <v>17.4833967</v>
      </c>
    </row>
    <row r="710" spans="1:15" x14ac:dyDescent="0.35">
      <c r="A710" t="s">
        <v>147</v>
      </c>
      <c r="B710">
        <v>2</v>
      </c>
      <c r="C710">
        <v>12</v>
      </c>
      <c r="D710" t="s">
        <v>14</v>
      </c>
      <c r="E710" t="s">
        <v>35</v>
      </c>
      <c r="F710" t="s">
        <v>119</v>
      </c>
      <c r="G710">
        <v>110.1</v>
      </c>
      <c r="H710" s="17">
        <f t="shared" si="11"/>
        <v>19.041253307999995</v>
      </c>
      <c r="M710">
        <v>1</v>
      </c>
      <c r="N710" t="s">
        <v>390</v>
      </c>
      <c r="O710">
        <v>20</v>
      </c>
    </row>
    <row r="711" spans="1:15" x14ac:dyDescent="0.35">
      <c r="A711" t="s">
        <v>147</v>
      </c>
      <c r="B711">
        <v>2</v>
      </c>
      <c r="C711">
        <v>14</v>
      </c>
      <c r="D711" t="s">
        <v>14</v>
      </c>
      <c r="E711" t="s">
        <v>35</v>
      </c>
      <c r="F711" t="s">
        <v>119</v>
      </c>
      <c r="G711">
        <v>128.19999999999999</v>
      </c>
      <c r="H711" s="17">
        <f t="shared" si="11"/>
        <v>25.816474991999996</v>
      </c>
      <c r="L711">
        <v>1</v>
      </c>
    </row>
    <row r="712" spans="1:15" x14ac:dyDescent="0.35">
      <c r="A712" t="s">
        <v>147</v>
      </c>
      <c r="B712">
        <v>2</v>
      </c>
      <c r="C712">
        <v>16</v>
      </c>
      <c r="D712" t="s">
        <v>14</v>
      </c>
      <c r="E712" t="s">
        <v>35</v>
      </c>
      <c r="F712" t="s">
        <v>119</v>
      </c>
      <c r="G712">
        <v>141.6</v>
      </c>
      <c r="H712" s="17">
        <f t="shared" si="11"/>
        <v>31.495419647999995</v>
      </c>
      <c r="M712">
        <v>3</v>
      </c>
      <c r="N712" t="s">
        <v>370</v>
      </c>
      <c r="O712">
        <v>161</v>
      </c>
    </row>
    <row r="713" spans="1:15" x14ac:dyDescent="0.35">
      <c r="A713" t="s">
        <v>147</v>
      </c>
      <c r="B713">
        <v>3</v>
      </c>
      <c r="C713">
        <v>1</v>
      </c>
      <c r="D713" t="s">
        <v>14</v>
      </c>
      <c r="E713" t="s">
        <v>35</v>
      </c>
      <c r="F713" t="s">
        <v>120</v>
      </c>
      <c r="G713">
        <v>18.899999999999999</v>
      </c>
      <c r="H713" s="17">
        <f t="shared" si="11"/>
        <v>0.56110546799999983</v>
      </c>
      <c r="L713">
        <v>1</v>
      </c>
      <c r="M713">
        <v>1</v>
      </c>
      <c r="N713" t="s">
        <v>392</v>
      </c>
      <c r="O713">
        <v>190</v>
      </c>
    </row>
    <row r="714" spans="1:15" x14ac:dyDescent="0.35">
      <c r="A714" t="s">
        <v>147</v>
      </c>
      <c r="B714">
        <v>3</v>
      </c>
      <c r="C714">
        <v>16</v>
      </c>
      <c r="D714" t="s">
        <v>14</v>
      </c>
      <c r="E714" t="s">
        <v>35</v>
      </c>
      <c r="F714" t="s">
        <v>120</v>
      </c>
      <c r="G714">
        <v>19.8</v>
      </c>
      <c r="H714" s="17">
        <f t="shared" si="11"/>
        <v>0.61581643200000002</v>
      </c>
      <c r="L714">
        <v>2</v>
      </c>
    </row>
    <row r="715" spans="1:15" x14ac:dyDescent="0.35">
      <c r="A715" t="s">
        <v>147</v>
      </c>
      <c r="B715">
        <v>3</v>
      </c>
      <c r="C715">
        <v>8</v>
      </c>
      <c r="D715" t="s">
        <v>14</v>
      </c>
      <c r="E715" t="s">
        <v>35</v>
      </c>
      <c r="F715" t="s">
        <v>120</v>
      </c>
      <c r="G715">
        <v>29.6</v>
      </c>
      <c r="H715" s="17">
        <f t="shared" si="11"/>
        <v>1.3762721280000001</v>
      </c>
      <c r="L715">
        <v>1</v>
      </c>
    </row>
    <row r="716" spans="1:15" x14ac:dyDescent="0.35">
      <c r="A716" t="s">
        <v>147</v>
      </c>
      <c r="B716">
        <v>3</v>
      </c>
      <c r="C716">
        <v>6</v>
      </c>
      <c r="D716" t="s">
        <v>14</v>
      </c>
      <c r="E716" t="s">
        <v>35</v>
      </c>
      <c r="F716" t="s">
        <v>120</v>
      </c>
      <c r="G716">
        <v>31.8</v>
      </c>
      <c r="H716" s="17">
        <f t="shared" si="11"/>
        <v>1.588455792</v>
      </c>
      <c r="L716">
        <v>4</v>
      </c>
    </row>
    <row r="717" spans="1:15" x14ac:dyDescent="0.35">
      <c r="A717" t="s">
        <v>147</v>
      </c>
      <c r="B717">
        <v>3</v>
      </c>
      <c r="C717">
        <v>5</v>
      </c>
      <c r="D717" t="s">
        <v>14</v>
      </c>
      <c r="E717" t="s">
        <v>35</v>
      </c>
      <c r="F717" t="s">
        <v>120</v>
      </c>
      <c r="G717">
        <v>34</v>
      </c>
      <c r="H717" s="17">
        <f t="shared" si="11"/>
        <v>1.8158448</v>
      </c>
      <c r="L717">
        <v>1</v>
      </c>
    </row>
    <row r="718" spans="1:15" x14ac:dyDescent="0.35">
      <c r="A718" t="s">
        <v>147</v>
      </c>
      <c r="B718">
        <v>3</v>
      </c>
      <c r="C718">
        <v>15</v>
      </c>
      <c r="D718" t="s">
        <v>14</v>
      </c>
      <c r="E718" t="s">
        <v>35</v>
      </c>
      <c r="F718" t="s">
        <v>120</v>
      </c>
      <c r="G718">
        <v>36.799999999999997</v>
      </c>
      <c r="H718" s="17">
        <f t="shared" si="11"/>
        <v>2.1272401919999999</v>
      </c>
      <c r="L718">
        <v>1</v>
      </c>
    </row>
    <row r="719" spans="1:15" x14ac:dyDescent="0.35">
      <c r="A719" t="s">
        <v>147</v>
      </c>
      <c r="B719">
        <v>3</v>
      </c>
      <c r="C719">
        <v>7</v>
      </c>
      <c r="D719" t="s">
        <v>14</v>
      </c>
      <c r="E719" t="s">
        <v>35</v>
      </c>
      <c r="F719" t="s">
        <v>120</v>
      </c>
      <c r="G719">
        <v>46.8</v>
      </c>
      <c r="H719" s="17">
        <f t="shared" si="11"/>
        <v>3.4404289919999997</v>
      </c>
      <c r="L719">
        <v>1</v>
      </c>
    </row>
    <row r="720" spans="1:15" x14ac:dyDescent="0.35">
      <c r="A720" t="s">
        <v>147</v>
      </c>
      <c r="B720">
        <v>3</v>
      </c>
      <c r="C720">
        <v>11</v>
      </c>
      <c r="D720" t="s">
        <v>14</v>
      </c>
      <c r="E720" t="s">
        <v>36</v>
      </c>
      <c r="F720" t="s">
        <v>120</v>
      </c>
      <c r="G720">
        <v>47</v>
      </c>
      <c r="H720" s="17">
        <f t="shared" si="11"/>
        <v>3.4698971999999997</v>
      </c>
      <c r="L720">
        <v>4</v>
      </c>
      <c r="M720">
        <v>3</v>
      </c>
      <c r="N720" t="s">
        <v>393</v>
      </c>
      <c r="O720">
        <v>90</v>
      </c>
    </row>
    <row r="721" spans="1:15" x14ac:dyDescent="0.35">
      <c r="A721" t="s">
        <v>147</v>
      </c>
      <c r="B721">
        <v>3</v>
      </c>
      <c r="C721">
        <v>9</v>
      </c>
      <c r="D721" t="s">
        <v>14</v>
      </c>
      <c r="E721" t="s">
        <v>36</v>
      </c>
      <c r="F721" t="s">
        <v>120</v>
      </c>
      <c r="G721">
        <v>51.5</v>
      </c>
      <c r="H721" s="17">
        <f t="shared" si="11"/>
        <v>4.1661543000000005</v>
      </c>
      <c r="L721">
        <v>4</v>
      </c>
    </row>
    <row r="722" spans="1:15" x14ac:dyDescent="0.35">
      <c r="A722" t="s">
        <v>147</v>
      </c>
      <c r="B722">
        <v>3</v>
      </c>
      <c r="C722">
        <v>12</v>
      </c>
      <c r="D722" t="s">
        <v>14</v>
      </c>
      <c r="E722" t="s">
        <v>35</v>
      </c>
      <c r="F722" t="s">
        <v>120</v>
      </c>
      <c r="G722">
        <v>52.8</v>
      </c>
      <c r="H722" s="17">
        <f t="shared" si="11"/>
        <v>4.3791390719999992</v>
      </c>
      <c r="L722">
        <v>1</v>
      </c>
    </row>
    <row r="723" spans="1:15" x14ac:dyDescent="0.35">
      <c r="A723" t="s">
        <v>147</v>
      </c>
      <c r="B723">
        <v>3</v>
      </c>
      <c r="C723">
        <v>14</v>
      </c>
      <c r="D723" t="s">
        <v>14</v>
      </c>
      <c r="E723" t="s">
        <v>35</v>
      </c>
      <c r="F723" t="s">
        <v>120</v>
      </c>
      <c r="G723">
        <v>54.4</v>
      </c>
      <c r="H723" s="17">
        <f t="shared" si="11"/>
        <v>4.6485626879999993</v>
      </c>
      <c r="L723">
        <v>2</v>
      </c>
    </row>
    <row r="724" spans="1:15" x14ac:dyDescent="0.35">
      <c r="A724" t="s">
        <v>147</v>
      </c>
      <c r="B724">
        <v>3</v>
      </c>
      <c r="C724">
        <v>2</v>
      </c>
      <c r="D724" t="s">
        <v>14</v>
      </c>
      <c r="E724" t="s">
        <v>36</v>
      </c>
      <c r="F724" t="s">
        <v>120</v>
      </c>
      <c r="G724">
        <v>65.599999999999994</v>
      </c>
      <c r="H724" s="17">
        <f t="shared" si="11"/>
        <v>6.7597178879999991</v>
      </c>
      <c r="L724">
        <v>4</v>
      </c>
    </row>
    <row r="725" spans="1:15" x14ac:dyDescent="0.35">
      <c r="A725" t="s">
        <v>147</v>
      </c>
      <c r="B725">
        <v>3</v>
      </c>
      <c r="C725">
        <v>3</v>
      </c>
      <c r="D725" t="s">
        <v>14</v>
      </c>
      <c r="E725" t="s">
        <v>36</v>
      </c>
      <c r="F725" t="s">
        <v>120</v>
      </c>
      <c r="G725">
        <v>70.5</v>
      </c>
      <c r="H725" s="17">
        <f t="shared" si="11"/>
        <v>7.8072686999999998</v>
      </c>
      <c r="L725">
        <v>4</v>
      </c>
      <c r="M725">
        <v>2</v>
      </c>
      <c r="N725" t="s">
        <v>393</v>
      </c>
      <c r="O725">
        <v>282</v>
      </c>
    </row>
    <row r="726" spans="1:15" x14ac:dyDescent="0.35">
      <c r="A726" t="s">
        <v>147</v>
      </c>
      <c r="B726">
        <v>3</v>
      </c>
      <c r="C726">
        <v>13</v>
      </c>
      <c r="D726" t="s">
        <v>14</v>
      </c>
      <c r="E726" t="s">
        <v>35</v>
      </c>
      <c r="F726" t="s">
        <v>120</v>
      </c>
      <c r="G726">
        <v>98.7</v>
      </c>
      <c r="H726" s="17">
        <f t="shared" si="11"/>
        <v>15.302246651999999</v>
      </c>
      <c r="L726">
        <v>1</v>
      </c>
    </row>
    <row r="727" spans="1:15" x14ac:dyDescent="0.35">
      <c r="A727" t="s">
        <v>147</v>
      </c>
      <c r="B727">
        <v>3</v>
      </c>
      <c r="C727">
        <v>4</v>
      </c>
      <c r="D727" t="s">
        <v>14</v>
      </c>
      <c r="E727" t="s">
        <v>35</v>
      </c>
      <c r="F727" t="s">
        <v>120</v>
      </c>
      <c r="G727">
        <v>99.6</v>
      </c>
      <c r="H727" s="17">
        <f t="shared" si="11"/>
        <v>15.582587327999995</v>
      </c>
      <c r="L727">
        <v>1</v>
      </c>
    </row>
    <row r="728" spans="1:15" x14ac:dyDescent="0.35">
      <c r="A728" t="s">
        <v>147</v>
      </c>
      <c r="B728">
        <v>3</v>
      </c>
      <c r="C728">
        <v>10</v>
      </c>
      <c r="D728" t="s">
        <v>14</v>
      </c>
      <c r="E728" t="s">
        <v>35</v>
      </c>
      <c r="F728" t="s">
        <v>120</v>
      </c>
      <c r="G728">
        <v>101</v>
      </c>
      <c r="H728" s="17">
        <f t="shared" si="11"/>
        <v>16.023730799999999</v>
      </c>
      <c r="L728">
        <v>1</v>
      </c>
    </row>
    <row r="729" spans="1:15" x14ac:dyDescent="0.35">
      <c r="A729" t="s">
        <v>147</v>
      </c>
      <c r="B729">
        <v>5</v>
      </c>
      <c r="C729">
        <v>4</v>
      </c>
      <c r="D729" t="s">
        <v>14</v>
      </c>
      <c r="E729" t="s">
        <v>36</v>
      </c>
      <c r="F729" t="s">
        <v>120</v>
      </c>
      <c r="G729">
        <v>11.1</v>
      </c>
      <c r="H729" s="17">
        <f t="shared" si="11"/>
        <v>0.19353826799999999</v>
      </c>
      <c r="L729">
        <v>2</v>
      </c>
    </row>
    <row r="730" spans="1:15" x14ac:dyDescent="0.35">
      <c r="A730" t="s">
        <v>147</v>
      </c>
      <c r="B730">
        <v>5</v>
      </c>
      <c r="C730">
        <v>6</v>
      </c>
      <c r="D730" t="s">
        <v>14</v>
      </c>
      <c r="E730" t="s">
        <v>44</v>
      </c>
      <c r="F730" t="s">
        <v>120</v>
      </c>
      <c r="G730">
        <v>19.600000000000001</v>
      </c>
      <c r="H730" s="17">
        <f t="shared" si="11"/>
        <v>0.60343852800000009</v>
      </c>
      <c r="L730">
        <v>1</v>
      </c>
    </row>
    <row r="731" spans="1:15" x14ac:dyDescent="0.35">
      <c r="A731" t="s">
        <v>147</v>
      </c>
      <c r="B731">
        <v>5</v>
      </c>
      <c r="C731">
        <v>2</v>
      </c>
      <c r="D731" t="s">
        <v>14</v>
      </c>
      <c r="E731" t="s">
        <v>21</v>
      </c>
      <c r="F731" t="s">
        <v>120</v>
      </c>
      <c r="G731">
        <v>40.9</v>
      </c>
      <c r="H731" s="17">
        <f t="shared" si="11"/>
        <v>2.6276499479999997</v>
      </c>
      <c r="L731">
        <v>5</v>
      </c>
    </row>
    <row r="732" spans="1:15" x14ac:dyDescent="0.35">
      <c r="A732" t="s">
        <v>147</v>
      </c>
      <c r="B732">
        <v>5</v>
      </c>
      <c r="C732">
        <v>3</v>
      </c>
      <c r="D732" t="s">
        <v>14</v>
      </c>
      <c r="E732" t="s">
        <v>35</v>
      </c>
      <c r="F732" t="s">
        <v>120</v>
      </c>
      <c r="G732">
        <v>56.7</v>
      </c>
      <c r="H732" s="17">
        <f t="shared" si="11"/>
        <v>5.0499492120000005</v>
      </c>
      <c r="L732">
        <v>1</v>
      </c>
      <c r="M732">
        <v>2</v>
      </c>
      <c r="N732" t="s">
        <v>415</v>
      </c>
      <c r="O732">
        <v>291</v>
      </c>
    </row>
    <row r="733" spans="1:15" x14ac:dyDescent="0.35">
      <c r="A733" t="s">
        <v>147</v>
      </c>
      <c r="B733">
        <v>5</v>
      </c>
      <c r="C733">
        <v>7</v>
      </c>
      <c r="D733" t="s">
        <v>14</v>
      </c>
      <c r="E733" t="s">
        <v>35</v>
      </c>
      <c r="F733" t="s">
        <v>119</v>
      </c>
      <c r="G733">
        <v>107.6</v>
      </c>
      <c r="H733" s="17">
        <f t="shared" si="11"/>
        <v>18.186345407999998</v>
      </c>
    </row>
    <row r="734" spans="1:15" x14ac:dyDescent="0.35">
      <c r="A734" t="s">
        <v>147</v>
      </c>
      <c r="B734">
        <v>5</v>
      </c>
      <c r="C734">
        <v>1</v>
      </c>
      <c r="D734" t="s">
        <v>14</v>
      </c>
      <c r="E734" t="s">
        <v>35</v>
      </c>
      <c r="F734" t="s">
        <v>119</v>
      </c>
      <c r="G734">
        <v>128.30000000000001</v>
      </c>
      <c r="H734" s="17">
        <f t="shared" si="11"/>
        <v>25.856766012000005</v>
      </c>
      <c r="M734">
        <v>1</v>
      </c>
      <c r="N734" t="s">
        <v>393</v>
      </c>
      <c r="O734">
        <v>198</v>
      </c>
    </row>
    <row r="735" spans="1:15" x14ac:dyDescent="0.35">
      <c r="A735" t="s">
        <v>147</v>
      </c>
      <c r="B735">
        <v>5</v>
      </c>
      <c r="C735">
        <v>5</v>
      </c>
      <c r="D735" t="s">
        <v>14</v>
      </c>
      <c r="E735" t="s">
        <v>35</v>
      </c>
      <c r="F735" t="s">
        <v>119</v>
      </c>
      <c r="G735">
        <v>174.4</v>
      </c>
      <c r="H735" s="17">
        <f t="shared" si="11"/>
        <v>47.776447487999995</v>
      </c>
      <c r="M735">
        <v>3</v>
      </c>
      <c r="N735" t="s">
        <v>416</v>
      </c>
      <c r="O735">
        <v>90</v>
      </c>
    </row>
    <row r="736" spans="1:15" x14ac:dyDescent="0.35">
      <c r="A736" t="s">
        <v>147</v>
      </c>
      <c r="B736">
        <v>7</v>
      </c>
      <c r="C736">
        <v>17</v>
      </c>
      <c r="D736" t="s">
        <v>14</v>
      </c>
      <c r="E736" t="s">
        <v>36</v>
      </c>
      <c r="F736" t="s">
        <v>120</v>
      </c>
      <c r="G736">
        <v>9.1999999999999993</v>
      </c>
      <c r="H736" s="17">
        <f t="shared" si="11"/>
        <v>0.13295251199999999</v>
      </c>
      <c r="L736">
        <v>2</v>
      </c>
    </row>
    <row r="737" spans="1:15" x14ac:dyDescent="0.35">
      <c r="A737" t="s">
        <v>147</v>
      </c>
      <c r="B737">
        <v>7</v>
      </c>
      <c r="C737">
        <v>20</v>
      </c>
      <c r="D737" t="s">
        <v>14</v>
      </c>
      <c r="E737" t="s">
        <v>21</v>
      </c>
      <c r="F737" t="s">
        <v>120</v>
      </c>
      <c r="G737">
        <v>11.1</v>
      </c>
      <c r="H737" s="17">
        <f t="shared" si="11"/>
        <v>0.19353826799999999</v>
      </c>
      <c r="L737">
        <v>3</v>
      </c>
    </row>
    <row r="738" spans="1:15" x14ac:dyDescent="0.35">
      <c r="A738" t="s">
        <v>147</v>
      </c>
      <c r="B738">
        <v>7</v>
      </c>
      <c r="C738">
        <v>3</v>
      </c>
      <c r="D738" t="s">
        <v>14</v>
      </c>
      <c r="E738" t="s">
        <v>21</v>
      </c>
      <c r="F738" t="s">
        <v>120</v>
      </c>
      <c r="G738">
        <v>15.1</v>
      </c>
      <c r="H738" s="17">
        <f t="shared" si="11"/>
        <v>0.35815810799999998</v>
      </c>
      <c r="L738">
        <v>3</v>
      </c>
    </row>
    <row r="739" spans="1:15" x14ac:dyDescent="0.35">
      <c r="A739" t="s">
        <v>147</v>
      </c>
      <c r="B739">
        <v>7</v>
      </c>
      <c r="C739">
        <v>15</v>
      </c>
      <c r="D739" t="s">
        <v>14</v>
      </c>
      <c r="E739" t="s">
        <v>21</v>
      </c>
      <c r="F739" t="s">
        <v>120</v>
      </c>
      <c r="G739">
        <v>18.100000000000001</v>
      </c>
      <c r="H739" s="17">
        <f t="shared" si="11"/>
        <v>0.51460978800000012</v>
      </c>
      <c r="L739">
        <v>1</v>
      </c>
    </row>
    <row r="740" spans="1:15" x14ac:dyDescent="0.35">
      <c r="A740" t="s">
        <v>147</v>
      </c>
      <c r="B740">
        <v>7</v>
      </c>
      <c r="C740">
        <v>16</v>
      </c>
      <c r="D740" t="s">
        <v>14</v>
      </c>
      <c r="E740" t="s">
        <v>21</v>
      </c>
      <c r="F740" t="s">
        <v>120</v>
      </c>
      <c r="G740">
        <v>25.4</v>
      </c>
      <c r="H740" s="17">
        <f t="shared" si="11"/>
        <v>1.0134173279999998</v>
      </c>
      <c r="L740">
        <v>2</v>
      </c>
      <c r="M740">
        <v>3</v>
      </c>
      <c r="N740" t="s">
        <v>369</v>
      </c>
      <c r="O740">
        <v>83</v>
      </c>
    </row>
    <row r="741" spans="1:15" x14ac:dyDescent="0.35">
      <c r="A741" t="s">
        <v>147</v>
      </c>
      <c r="B741">
        <v>7</v>
      </c>
      <c r="C741">
        <v>11</v>
      </c>
      <c r="D741" t="s">
        <v>14</v>
      </c>
      <c r="E741" t="s">
        <v>34</v>
      </c>
      <c r="F741" t="s">
        <v>120</v>
      </c>
      <c r="G741">
        <v>32.4</v>
      </c>
      <c r="H741" s="17">
        <f t="shared" si="11"/>
        <v>1.648963008</v>
      </c>
      <c r="L741">
        <v>2</v>
      </c>
    </row>
    <row r="742" spans="1:15" x14ac:dyDescent="0.35">
      <c r="A742" t="s">
        <v>147</v>
      </c>
      <c r="B742">
        <v>7</v>
      </c>
      <c r="C742">
        <v>10</v>
      </c>
      <c r="D742" t="s">
        <v>14</v>
      </c>
      <c r="E742" t="s">
        <v>21</v>
      </c>
      <c r="F742" t="s">
        <v>120</v>
      </c>
      <c r="G742">
        <v>36.5</v>
      </c>
      <c r="H742" s="17">
        <f t="shared" si="11"/>
        <v>2.0926982999999999</v>
      </c>
      <c r="L742">
        <v>5</v>
      </c>
    </row>
    <row r="743" spans="1:15" x14ac:dyDescent="0.35">
      <c r="A743" t="s">
        <v>147</v>
      </c>
      <c r="B743">
        <v>7</v>
      </c>
      <c r="C743">
        <v>13</v>
      </c>
      <c r="D743" t="s">
        <v>14</v>
      </c>
      <c r="E743" t="s">
        <v>21</v>
      </c>
      <c r="F743" t="s">
        <v>120</v>
      </c>
      <c r="G743">
        <v>41.8</v>
      </c>
      <c r="H743" s="17">
        <f t="shared" si="11"/>
        <v>2.7445645919999997</v>
      </c>
      <c r="L743">
        <v>3</v>
      </c>
    </row>
    <row r="744" spans="1:15" x14ac:dyDescent="0.35">
      <c r="A744" t="s">
        <v>147</v>
      </c>
      <c r="B744">
        <v>7</v>
      </c>
      <c r="C744">
        <v>8</v>
      </c>
      <c r="D744" t="s">
        <v>14</v>
      </c>
      <c r="E744" t="s">
        <v>36</v>
      </c>
      <c r="F744" t="s">
        <v>120</v>
      </c>
      <c r="G744">
        <v>42.5</v>
      </c>
      <c r="H744" s="17">
        <f t="shared" si="11"/>
        <v>2.8372575000000002</v>
      </c>
      <c r="L744">
        <v>4</v>
      </c>
    </row>
    <row r="745" spans="1:15" x14ac:dyDescent="0.35">
      <c r="A745" t="s">
        <v>147</v>
      </c>
      <c r="B745">
        <v>7</v>
      </c>
      <c r="C745">
        <v>6</v>
      </c>
      <c r="D745" t="s">
        <v>14</v>
      </c>
      <c r="E745" t="s">
        <v>36</v>
      </c>
      <c r="F745" t="s">
        <v>120</v>
      </c>
      <c r="G745">
        <v>55.9</v>
      </c>
      <c r="H745" s="17">
        <f t="shared" si="11"/>
        <v>4.9084515480000004</v>
      </c>
    </row>
    <row r="746" spans="1:15" x14ac:dyDescent="0.35">
      <c r="A746" t="s">
        <v>147</v>
      </c>
      <c r="B746">
        <v>7</v>
      </c>
      <c r="C746">
        <v>19</v>
      </c>
      <c r="D746" t="s">
        <v>14</v>
      </c>
      <c r="E746" t="s">
        <v>21</v>
      </c>
      <c r="F746" t="s">
        <v>119</v>
      </c>
      <c r="G746">
        <v>23</v>
      </c>
      <c r="H746" s="17">
        <f t="shared" si="11"/>
        <v>0.83095320000000006</v>
      </c>
    </row>
    <row r="747" spans="1:15" x14ac:dyDescent="0.35">
      <c r="A747" t="s">
        <v>147</v>
      </c>
      <c r="B747">
        <v>7</v>
      </c>
      <c r="C747">
        <v>7</v>
      </c>
      <c r="D747" t="s">
        <v>14</v>
      </c>
      <c r="E747" t="s">
        <v>36</v>
      </c>
      <c r="F747" t="s">
        <v>119</v>
      </c>
      <c r="G747">
        <v>25.1</v>
      </c>
      <c r="H747" s="17">
        <f t="shared" si="11"/>
        <v>0.98961970800000021</v>
      </c>
      <c r="K747" t="s">
        <v>144</v>
      </c>
    </row>
    <row r="748" spans="1:15" x14ac:dyDescent="0.35">
      <c r="A748" t="s">
        <v>147</v>
      </c>
      <c r="B748">
        <v>7</v>
      </c>
      <c r="C748">
        <v>4</v>
      </c>
      <c r="D748" t="s">
        <v>14</v>
      </c>
      <c r="E748" t="s">
        <v>21</v>
      </c>
      <c r="F748" t="s">
        <v>119</v>
      </c>
      <c r="G748">
        <v>29.9</v>
      </c>
      <c r="H748" s="17">
        <f t="shared" si="11"/>
        <v>1.4043109079999998</v>
      </c>
    </row>
    <row r="749" spans="1:15" x14ac:dyDescent="0.35">
      <c r="A749" t="s">
        <v>147</v>
      </c>
      <c r="B749">
        <v>7</v>
      </c>
      <c r="C749">
        <v>21</v>
      </c>
      <c r="D749" t="s">
        <v>14</v>
      </c>
      <c r="E749" t="s">
        <v>21</v>
      </c>
      <c r="F749" t="s">
        <v>119</v>
      </c>
      <c r="G749">
        <v>34</v>
      </c>
      <c r="H749" s="17">
        <f t="shared" si="11"/>
        <v>1.8158448</v>
      </c>
    </row>
    <row r="750" spans="1:15" x14ac:dyDescent="0.35">
      <c r="A750" t="s">
        <v>147</v>
      </c>
      <c r="B750">
        <v>7</v>
      </c>
      <c r="C750">
        <v>9</v>
      </c>
      <c r="D750" t="s">
        <v>14</v>
      </c>
      <c r="E750" t="s">
        <v>21</v>
      </c>
      <c r="F750" t="s">
        <v>119</v>
      </c>
      <c r="G750">
        <v>36.1</v>
      </c>
      <c r="H750" s="17">
        <f t="shared" si="11"/>
        <v>2.047082268</v>
      </c>
      <c r="M750">
        <v>2</v>
      </c>
      <c r="N750" t="s">
        <v>414</v>
      </c>
      <c r="O750">
        <v>319</v>
      </c>
    </row>
    <row r="751" spans="1:15" x14ac:dyDescent="0.35">
      <c r="A751" t="s">
        <v>147</v>
      </c>
      <c r="B751">
        <v>7</v>
      </c>
      <c r="C751">
        <v>22</v>
      </c>
      <c r="D751" t="s">
        <v>14</v>
      </c>
      <c r="E751" t="s">
        <v>21</v>
      </c>
      <c r="F751" t="s">
        <v>119</v>
      </c>
      <c r="G751">
        <v>40.200000000000003</v>
      </c>
      <c r="H751" s="17">
        <f t="shared" si="11"/>
        <v>2.5384756319999999</v>
      </c>
    </row>
    <row r="752" spans="1:15" x14ac:dyDescent="0.35">
      <c r="A752" t="s">
        <v>147</v>
      </c>
      <c r="B752">
        <v>7</v>
      </c>
      <c r="C752">
        <v>18</v>
      </c>
      <c r="D752" t="s">
        <v>14</v>
      </c>
      <c r="E752" t="s">
        <v>34</v>
      </c>
      <c r="F752" t="s">
        <v>119</v>
      </c>
      <c r="G752">
        <v>40.299999999999997</v>
      </c>
      <c r="H752" s="17">
        <f t="shared" si="11"/>
        <v>2.5511205719999994</v>
      </c>
    </row>
    <row r="753" spans="1:15" x14ac:dyDescent="0.35">
      <c r="A753" t="s">
        <v>147</v>
      </c>
      <c r="B753">
        <v>7</v>
      </c>
      <c r="C753">
        <v>1</v>
      </c>
      <c r="D753" t="s">
        <v>14</v>
      </c>
      <c r="E753" t="s">
        <v>21</v>
      </c>
      <c r="F753" t="s">
        <v>119</v>
      </c>
      <c r="G753">
        <v>43.9</v>
      </c>
      <c r="H753" s="17">
        <f t="shared" si="11"/>
        <v>3.0272614679999998</v>
      </c>
      <c r="M753">
        <v>1</v>
      </c>
      <c r="N753" t="s">
        <v>394</v>
      </c>
      <c r="O753">
        <v>200</v>
      </c>
    </row>
    <row r="754" spans="1:15" x14ac:dyDescent="0.35">
      <c r="A754" t="s">
        <v>147</v>
      </c>
      <c r="B754">
        <v>7</v>
      </c>
      <c r="C754">
        <v>12</v>
      </c>
      <c r="D754" t="s">
        <v>14</v>
      </c>
      <c r="E754" t="s">
        <v>21</v>
      </c>
      <c r="F754" t="s">
        <v>119</v>
      </c>
      <c r="G754">
        <v>44.5</v>
      </c>
      <c r="H754" s="17">
        <f t="shared" si="11"/>
        <v>3.1105767000000002</v>
      </c>
    </row>
    <row r="755" spans="1:15" x14ac:dyDescent="0.35">
      <c r="A755" t="s">
        <v>147</v>
      </c>
      <c r="B755">
        <v>7</v>
      </c>
      <c r="C755">
        <v>14</v>
      </c>
      <c r="D755" t="s">
        <v>14</v>
      </c>
      <c r="E755" t="s">
        <v>34</v>
      </c>
      <c r="F755" t="s">
        <v>119</v>
      </c>
      <c r="G755">
        <v>46.2</v>
      </c>
      <c r="H755" s="17">
        <f t="shared" si="11"/>
        <v>3.3527783519999996</v>
      </c>
    </row>
    <row r="756" spans="1:15" x14ac:dyDescent="0.35">
      <c r="A756" t="s">
        <v>147</v>
      </c>
      <c r="B756">
        <v>7</v>
      </c>
      <c r="C756">
        <v>2</v>
      </c>
      <c r="D756" t="s">
        <v>14</v>
      </c>
      <c r="E756" t="s">
        <v>21</v>
      </c>
      <c r="F756" t="s">
        <v>119</v>
      </c>
      <c r="G756">
        <v>51.5</v>
      </c>
      <c r="H756" s="17">
        <f t="shared" si="11"/>
        <v>4.1661543000000005</v>
      </c>
    </row>
    <row r="757" spans="1:15" x14ac:dyDescent="0.35">
      <c r="A757" t="s">
        <v>147</v>
      </c>
      <c r="B757">
        <v>7</v>
      </c>
      <c r="C757">
        <v>23</v>
      </c>
      <c r="D757" t="s">
        <v>14</v>
      </c>
      <c r="E757" t="s">
        <v>21</v>
      </c>
      <c r="F757" t="s">
        <v>119</v>
      </c>
      <c r="G757">
        <v>69</v>
      </c>
      <c r="H757" s="17">
        <f t="shared" si="11"/>
        <v>7.4785788000000002</v>
      </c>
    </row>
    <row r="758" spans="1:15" x14ac:dyDescent="0.35">
      <c r="A758" t="s">
        <v>147</v>
      </c>
      <c r="B758">
        <v>7</v>
      </c>
      <c r="C758">
        <v>5</v>
      </c>
      <c r="D758" t="s">
        <v>14</v>
      </c>
      <c r="E758" t="s">
        <v>21</v>
      </c>
      <c r="F758" t="s">
        <v>119</v>
      </c>
      <c r="G758">
        <v>76.900000000000006</v>
      </c>
      <c r="H758" s="17">
        <f t="shared" si="11"/>
        <v>9.2890985879999999</v>
      </c>
      <c r="K758" t="s">
        <v>144</v>
      </c>
    </row>
    <row r="759" spans="1:15" x14ac:dyDescent="0.35">
      <c r="A759" t="s">
        <v>147</v>
      </c>
      <c r="B759">
        <v>8</v>
      </c>
      <c r="C759">
        <v>1</v>
      </c>
      <c r="D759" t="s">
        <v>14</v>
      </c>
      <c r="E759" t="s">
        <v>21</v>
      </c>
      <c r="F759" t="s">
        <v>120</v>
      </c>
      <c r="G759">
        <v>7.6</v>
      </c>
      <c r="H759" s="17">
        <f t="shared" si="11"/>
        <v>9.0729407999999998E-2</v>
      </c>
      <c r="L759">
        <v>2</v>
      </c>
    </row>
    <row r="760" spans="1:15" x14ac:dyDescent="0.35">
      <c r="A760" t="s">
        <v>147</v>
      </c>
      <c r="B760">
        <v>8</v>
      </c>
      <c r="C760">
        <v>14</v>
      </c>
      <c r="D760" t="s">
        <v>14</v>
      </c>
      <c r="E760" t="s">
        <v>21</v>
      </c>
      <c r="F760" t="s">
        <v>120</v>
      </c>
      <c r="G760">
        <v>8</v>
      </c>
      <c r="H760" s="17">
        <f t="shared" si="11"/>
        <v>0.1005312</v>
      </c>
      <c r="L760">
        <v>3</v>
      </c>
    </row>
    <row r="761" spans="1:15" x14ac:dyDescent="0.35">
      <c r="A761" t="s">
        <v>147</v>
      </c>
      <c r="B761">
        <v>8</v>
      </c>
      <c r="C761">
        <v>2</v>
      </c>
      <c r="D761" t="s">
        <v>14</v>
      </c>
      <c r="E761" t="s">
        <v>21</v>
      </c>
      <c r="F761" t="s">
        <v>120</v>
      </c>
      <c r="G761">
        <v>9.5</v>
      </c>
      <c r="H761" s="17">
        <f t="shared" si="11"/>
        <v>0.14176469999999999</v>
      </c>
      <c r="L761">
        <v>3</v>
      </c>
    </row>
    <row r="762" spans="1:15" x14ac:dyDescent="0.35">
      <c r="A762" t="s">
        <v>147</v>
      </c>
      <c r="B762">
        <v>8</v>
      </c>
      <c r="C762">
        <v>11</v>
      </c>
      <c r="D762" t="s">
        <v>14</v>
      </c>
      <c r="E762" t="s">
        <v>21</v>
      </c>
      <c r="F762" t="s">
        <v>120</v>
      </c>
      <c r="G762">
        <v>11.8</v>
      </c>
      <c r="H762" s="17">
        <f t="shared" si="11"/>
        <v>0.21871819200000001</v>
      </c>
      <c r="L762">
        <v>3</v>
      </c>
    </row>
    <row r="763" spans="1:15" x14ac:dyDescent="0.35">
      <c r="A763" t="s">
        <v>147</v>
      </c>
      <c r="B763">
        <v>8</v>
      </c>
      <c r="C763">
        <v>9</v>
      </c>
      <c r="D763" t="s">
        <v>14</v>
      </c>
      <c r="E763" t="s">
        <v>21</v>
      </c>
      <c r="F763" t="s">
        <v>120</v>
      </c>
      <c r="G763">
        <v>12.3</v>
      </c>
      <c r="H763" s="17">
        <f t="shared" si="11"/>
        <v>0.23764633200000002</v>
      </c>
      <c r="L763">
        <v>3</v>
      </c>
    </row>
    <row r="764" spans="1:15" x14ac:dyDescent="0.35">
      <c r="A764" t="s">
        <v>147</v>
      </c>
      <c r="B764">
        <v>8</v>
      </c>
      <c r="C764">
        <v>5</v>
      </c>
      <c r="D764" t="s">
        <v>14</v>
      </c>
      <c r="E764" t="s">
        <v>21</v>
      </c>
      <c r="F764" t="s">
        <v>120</v>
      </c>
      <c r="G764">
        <v>13</v>
      </c>
      <c r="H764" s="17">
        <f t="shared" si="11"/>
        <v>0.26546519999999996</v>
      </c>
      <c r="L764">
        <v>1</v>
      </c>
    </row>
    <row r="765" spans="1:15" x14ac:dyDescent="0.35">
      <c r="A765" t="s">
        <v>147</v>
      </c>
      <c r="B765">
        <v>8</v>
      </c>
      <c r="C765">
        <v>10</v>
      </c>
      <c r="D765" t="s">
        <v>14</v>
      </c>
      <c r="E765" t="s">
        <v>21</v>
      </c>
      <c r="F765" t="s">
        <v>120</v>
      </c>
      <c r="G765">
        <v>13.3</v>
      </c>
      <c r="H765" s="17">
        <f t="shared" si="11"/>
        <v>0.27785881200000001</v>
      </c>
      <c r="L765">
        <v>3</v>
      </c>
    </row>
    <row r="766" spans="1:15" x14ac:dyDescent="0.35">
      <c r="A766" t="s">
        <v>147</v>
      </c>
      <c r="B766">
        <v>8</v>
      </c>
      <c r="C766">
        <v>6</v>
      </c>
      <c r="D766" t="s">
        <v>14</v>
      </c>
      <c r="E766" t="s">
        <v>21</v>
      </c>
      <c r="F766" t="s">
        <v>120</v>
      </c>
      <c r="G766">
        <v>13.5</v>
      </c>
      <c r="H766" s="17">
        <f t="shared" si="11"/>
        <v>0.28627829999999999</v>
      </c>
      <c r="L766">
        <v>2</v>
      </c>
    </row>
    <row r="767" spans="1:15" x14ac:dyDescent="0.35">
      <c r="A767" t="s">
        <v>147</v>
      </c>
      <c r="B767">
        <v>8</v>
      </c>
      <c r="C767">
        <v>16</v>
      </c>
      <c r="D767" t="s">
        <v>14</v>
      </c>
      <c r="E767" t="s">
        <v>21</v>
      </c>
      <c r="F767" t="s">
        <v>120</v>
      </c>
      <c r="G767">
        <v>13.5</v>
      </c>
      <c r="H767" s="17">
        <f t="shared" si="11"/>
        <v>0.28627829999999999</v>
      </c>
      <c r="L767">
        <v>3</v>
      </c>
    </row>
    <row r="768" spans="1:15" x14ac:dyDescent="0.35">
      <c r="A768" t="s">
        <v>147</v>
      </c>
      <c r="B768">
        <v>8</v>
      </c>
      <c r="C768">
        <v>3</v>
      </c>
      <c r="D768" t="s">
        <v>14</v>
      </c>
      <c r="E768" t="s">
        <v>21</v>
      </c>
      <c r="F768" t="s">
        <v>120</v>
      </c>
      <c r="G768">
        <v>13.7</v>
      </c>
      <c r="H768" s="17">
        <f t="shared" si="11"/>
        <v>0.29482345199999999</v>
      </c>
      <c r="L768">
        <v>2</v>
      </c>
    </row>
    <row r="769" spans="1:16" x14ac:dyDescent="0.35">
      <c r="A769" t="s">
        <v>147</v>
      </c>
      <c r="B769">
        <v>8</v>
      </c>
      <c r="C769">
        <v>13</v>
      </c>
      <c r="D769" t="s">
        <v>14</v>
      </c>
      <c r="E769" t="s">
        <v>36</v>
      </c>
      <c r="F769" t="s">
        <v>120</v>
      </c>
      <c r="G769">
        <v>13.9</v>
      </c>
      <c r="H769" s="17">
        <f t="shared" si="11"/>
        <v>0.30349426800000001</v>
      </c>
      <c r="L769">
        <v>2</v>
      </c>
      <c r="M769">
        <v>2</v>
      </c>
      <c r="N769" t="s">
        <v>366</v>
      </c>
      <c r="O769">
        <v>58</v>
      </c>
    </row>
    <row r="770" spans="1:16" x14ac:dyDescent="0.35">
      <c r="A770" t="s">
        <v>147</v>
      </c>
      <c r="B770">
        <v>8</v>
      </c>
      <c r="C770">
        <v>15</v>
      </c>
      <c r="D770" t="s">
        <v>14</v>
      </c>
      <c r="E770" t="s">
        <v>21</v>
      </c>
      <c r="F770" t="s">
        <v>120</v>
      </c>
      <c r="G770">
        <v>14.7</v>
      </c>
      <c r="H770" s="17">
        <f t="shared" ref="H770:H833" si="12">(((G770/2)^2)*3.1416)/500</f>
        <v>0.33943417199999992</v>
      </c>
      <c r="L770">
        <v>2</v>
      </c>
    </row>
    <row r="771" spans="1:16" x14ac:dyDescent="0.35">
      <c r="A771" t="s">
        <v>147</v>
      </c>
      <c r="B771">
        <v>8</v>
      </c>
      <c r="C771">
        <v>7</v>
      </c>
      <c r="D771" t="s">
        <v>14</v>
      </c>
      <c r="E771" t="s">
        <v>21</v>
      </c>
      <c r="F771" t="s">
        <v>120</v>
      </c>
      <c r="G771">
        <v>18</v>
      </c>
      <c r="H771" s="17">
        <f t="shared" si="12"/>
        <v>0.50893919999999992</v>
      </c>
      <c r="L771">
        <v>1</v>
      </c>
    </row>
    <row r="772" spans="1:16" x14ac:dyDescent="0.35">
      <c r="A772" t="s">
        <v>147</v>
      </c>
      <c r="B772">
        <v>8</v>
      </c>
      <c r="C772">
        <v>17</v>
      </c>
      <c r="D772" t="s">
        <v>14</v>
      </c>
      <c r="E772" t="s">
        <v>36</v>
      </c>
      <c r="F772" t="s">
        <v>120</v>
      </c>
      <c r="G772">
        <v>44.2</v>
      </c>
      <c r="H772" s="17">
        <f t="shared" si="12"/>
        <v>3.0687777120000006</v>
      </c>
      <c r="L772">
        <v>4</v>
      </c>
      <c r="M772">
        <v>3</v>
      </c>
      <c r="N772" t="s">
        <v>367</v>
      </c>
      <c r="O772">
        <v>159</v>
      </c>
    </row>
    <row r="773" spans="1:16" x14ac:dyDescent="0.35">
      <c r="A773" t="s">
        <v>147</v>
      </c>
      <c r="B773">
        <v>8</v>
      </c>
      <c r="C773">
        <v>8</v>
      </c>
      <c r="D773" t="s">
        <v>14</v>
      </c>
      <c r="E773" t="s">
        <v>36</v>
      </c>
      <c r="F773" t="s">
        <v>120</v>
      </c>
      <c r="G773">
        <v>62</v>
      </c>
      <c r="H773" s="17">
        <f t="shared" si="12"/>
        <v>6.0381552000000003</v>
      </c>
      <c r="L773">
        <v>4</v>
      </c>
      <c r="M773">
        <v>1</v>
      </c>
      <c r="N773" t="s">
        <v>365</v>
      </c>
      <c r="O773">
        <v>195</v>
      </c>
    </row>
    <row r="774" spans="1:16" x14ac:dyDescent="0.35">
      <c r="A774" t="s">
        <v>147</v>
      </c>
      <c r="B774">
        <v>8</v>
      </c>
      <c r="C774">
        <v>12</v>
      </c>
      <c r="D774" t="s">
        <v>14</v>
      </c>
      <c r="E774" t="s">
        <v>36</v>
      </c>
      <c r="F774" t="s">
        <v>120</v>
      </c>
      <c r="G774">
        <v>62.3</v>
      </c>
      <c r="H774" s="17">
        <f t="shared" si="12"/>
        <v>6.096730331999999</v>
      </c>
      <c r="L774">
        <v>4</v>
      </c>
    </row>
    <row r="775" spans="1:16" x14ac:dyDescent="0.35">
      <c r="A775" t="s">
        <v>147</v>
      </c>
      <c r="B775">
        <v>8</v>
      </c>
      <c r="C775">
        <v>4</v>
      </c>
      <c r="D775" t="s">
        <v>14</v>
      </c>
      <c r="E775" t="s">
        <v>36</v>
      </c>
      <c r="F775" t="s">
        <v>120</v>
      </c>
      <c r="G775">
        <v>70</v>
      </c>
      <c r="H775" s="17">
        <f t="shared" si="12"/>
        <v>7.6969200000000004</v>
      </c>
      <c r="L775">
        <v>4</v>
      </c>
    </row>
    <row r="776" spans="1:16" x14ac:dyDescent="0.35">
      <c r="A776" t="s">
        <v>147</v>
      </c>
      <c r="B776">
        <v>9</v>
      </c>
      <c r="C776">
        <v>1</v>
      </c>
      <c r="D776" t="s">
        <v>14</v>
      </c>
      <c r="E776" t="s">
        <v>36</v>
      </c>
      <c r="F776" t="s">
        <v>120</v>
      </c>
      <c r="G776">
        <v>7.9</v>
      </c>
      <c r="H776" s="17">
        <f t="shared" si="12"/>
        <v>9.8033628000000012E-2</v>
      </c>
      <c r="L776">
        <v>2</v>
      </c>
      <c r="P776" t="s">
        <v>371</v>
      </c>
    </row>
    <row r="777" spans="1:16" x14ac:dyDescent="0.35">
      <c r="A777" t="s">
        <v>147</v>
      </c>
      <c r="B777">
        <v>9</v>
      </c>
      <c r="C777">
        <v>6</v>
      </c>
      <c r="D777" t="s">
        <v>14</v>
      </c>
      <c r="E777" t="s">
        <v>36</v>
      </c>
      <c r="F777" t="s">
        <v>120</v>
      </c>
      <c r="G777">
        <v>8.5</v>
      </c>
      <c r="H777" s="17">
        <f t="shared" si="12"/>
        <v>0.1134903</v>
      </c>
      <c r="L777">
        <v>2</v>
      </c>
    </row>
    <row r="778" spans="1:16" x14ac:dyDescent="0.35">
      <c r="A778" t="s">
        <v>147</v>
      </c>
      <c r="B778">
        <v>9</v>
      </c>
      <c r="C778">
        <v>11</v>
      </c>
      <c r="D778" t="s">
        <v>14</v>
      </c>
      <c r="E778" t="s">
        <v>21</v>
      </c>
      <c r="F778" t="s">
        <v>120</v>
      </c>
      <c r="G778">
        <v>10</v>
      </c>
      <c r="H778" s="17">
        <f t="shared" si="12"/>
        <v>0.15708</v>
      </c>
      <c r="L778">
        <v>2</v>
      </c>
    </row>
    <row r="779" spans="1:16" x14ac:dyDescent="0.35">
      <c r="A779" t="s">
        <v>147</v>
      </c>
      <c r="B779">
        <v>9</v>
      </c>
      <c r="C779">
        <v>9</v>
      </c>
      <c r="D779" t="s">
        <v>14</v>
      </c>
      <c r="E779" t="s">
        <v>21</v>
      </c>
      <c r="F779" t="s">
        <v>120</v>
      </c>
      <c r="G779">
        <v>12.4</v>
      </c>
      <c r="H779" s="17">
        <f t="shared" si="12"/>
        <v>0.24152620800000002</v>
      </c>
      <c r="L779">
        <v>1</v>
      </c>
    </row>
    <row r="780" spans="1:16" x14ac:dyDescent="0.35">
      <c r="A780" t="s">
        <v>147</v>
      </c>
      <c r="B780">
        <v>9</v>
      </c>
      <c r="C780">
        <v>14</v>
      </c>
      <c r="D780" t="s">
        <v>14</v>
      </c>
      <c r="E780" t="s">
        <v>36</v>
      </c>
      <c r="F780" t="s">
        <v>120</v>
      </c>
      <c r="G780">
        <v>15.5</v>
      </c>
      <c r="H780" s="17">
        <f t="shared" si="12"/>
        <v>0.37738470000000002</v>
      </c>
      <c r="L780">
        <v>5</v>
      </c>
    </row>
    <row r="781" spans="1:16" x14ac:dyDescent="0.35">
      <c r="A781" t="s">
        <v>147</v>
      </c>
      <c r="B781">
        <v>9</v>
      </c>
      <c r="C781">
        <v>8</v>
      </c>
      <c r="D781" t="s">
        <v>14</v>
      </c>
      <c r="E781" t="s">
        <v>21</v>
      </c>
      <c r="F781" t="s">
        <v>120</v>
      </c>
      <c r="G781">
        <v>18.8</v>
      </c>
      <c r="H781" s="17">
        <f t="shared" si="12"/>
        <v>0.55518355200000002</v>
      </c>
      <c r="L781">
        <v>2</v>
      </c>
    </row>
    <row r="782" spans="1:16" x14ac:dyDescent="0.35">
      <c r="A782" t="s">
        <v>147</v>
      </c>
      <c r="B782">
        <v>9</v>
      </c>
      <c r="C782">
        <v>16</v>
      </c>
      <c r="D782" t="s">
        <v>14</v>
      </c>
      <c r="E782" t="s">
        <v>21</v>
      </c>
      <c r="F782" t="s">
        <v>120</v>
      </c>
      <c r="G782">
        <v>21.2</v>
      </c>
      <c r="H782" s="17">
        <f t="shared" si="12"/>
        <v>0.70598035200000009</v>
      </c>
      <c r="L782">
        <v>1</v>
      </c>
    </row>
    <row r="783" spans="1:16" x14ac:dyDescent="0.35">
      <c r="A783" t="s">
        <v>147</v>
      </c>
      <c r="B783">
        <v>9</v>
      </c>
      <c r="C783">
        <v>10</v>
      </c>
      <c r="D783" t="s">
        <v>14</v>
      </c>
      <c r="E783" t="s">
        <v>21</v>
      </c>
      <c r="F783" t="s">
        <v>120</v>
      </c>
      <c r="G783">
        <v>24.8</v>
      </c>
      <c r="H783" s="17">
        <f t="shared" si="12"/>
        <v>0.96610483200000008</v>
      </c>
      <c r="L783">
        <v>1</v>
      </c>
    </row>
    <row r="784" spans="1:16" x14ac:dyDescent="0.35">
      <c r="A784" t="s">
        <v>147</v>
      </c>
      <c r="B784">
        <v>9</v>
      </c>
      <c r="C784">
        <v>18</v>
      </c>
      <c r="D784" t="s">
        <v>14</v>
      </c>
      <c r="E784" t="s">
        <v>34</v>
      </c>
      <c r="F784" t="s">
        <v>120</v>
      </c>
      <c r="G784">
        <v>28.9</v>
      </c>
      <c r="H784" s="17">
        <f t="shared" si="12"/>
        <v>1.3119478679999999</v>
      </c>
      <c r="L784">
        <v>3</v>
      </c>
    </row>
    <row r="785" spans="1:16" x14ac:dyDescent="0.35">
      <c r="A785" t="s">
        <v>147</v>
      </c>
      <c r="B785">
        <v>9</v>
      </c>
      <c r="C785">
        <v>15</v>
      </c>
      <c r="D785" t="s">
        <v>14</v>
      </c>
      <c r="E785" t="s">
        <v>82</v>
      </c>
      <c r="F785" t="s">
        <v>120</v>
      </c>
      <c r="G785">
        <v>30.9</v>
      </c>
      <c r="H785" s="17">
        <f t="shared" si="12"/>
        <v>1.4998155479999997</v>
      </c>
      <c r="L785">
        <v>4</v>
      </c>
    </row>
    <row r="786" spans="1:16" x14ac:dyDescent="0.35">
      <c r="A786" t="s">
        <v>147</v>
      </c>
      <c r="B786">
        <v>9</v>
      </c>
      <c r="C786">
        <v>5</v>
      </c>
      <c r="D786" t="s">
        <v>14</v>
      </c>
      <c r="E786" t="s">
        <v>21</v>
      </c>
      <c r="F786" t="s">
        <v>120</v>
      </c>
      <c r="G786">
        <v>32.299999999999997</v>
      </c>
      <c r="H786" s="17">
        <f t="shared" si="12"/>
        <v>1.6387999319999997</v>
      </c>
      <c r="L786">
        <v>1</v>
      </c>
    </row>
    <row r="787" spans="1:16" x14ac:dyDescent="0.35">
      <c r="A787" t="s">
        <v>147</v>
      </c>
      <c r="B787">
        <v>9</v>
      </c>
      <c r="C787">
        <v>19</v>
      </c>
      <c r="D787" t="s">
        <v>14</v>
      </c>
      <c r="E787" t="s">
        <v>34</v>
      </c>
      <c r="F787" t="s">
        <v>120</v>
      </c>
      <c r="G787">
        <v>33.6</v>
      </c>
      <c r="H787" s="17">
        <f t="shared" si="12"/>
        <v>1.7733703680000001</v>
      </c>
      <c r="L787">
        <v>4</v>
      </c>
    </row>
    <row r="788" spans="1:16" x14ac:dyDescent="0.35">
      <c r="A788" t="s">
        <v>147</v>
      </c>
      <c r="B788">
        <v>9</v>
      </c>
      <c r="C788">
        <v>7</v>
      </c>
      <c r="D788" t="s">
        <v>14</v>
      </c>
      <c r="E788" t="s">
        <v>36</v>
      </c>
      <c r="F788" t="s">
        <v>120</v>
      </c>
      <c r="G788">
        <v>34.299999999999997</v>
      </c>
      <c r="H788" s="17">
        <f t="shared" si="12"/>
        <v>1.8480304919999997</v>
      </c>
      <c r="L788">
        <v>4</v>
      </c>
      <c r="M788">
        <v>2</v>
      </c>
      <c r="N788" t="s">
        <v>370</v>
      </c>
      <c r="O788">
        <v>12</v>
      </c>
    </row>
    <row r="789" spans="1:16" x14ac:dyDescent="0.35">
      <c r="A789" t="s">
        <v>147</v>
      </c>
      <c r="B789">
        <v>9</v>
      </c>
      <c r="C789">
        <v>17</v>
      </c>
      <c r="D789" t="s">
        <v>14</v>
      </c>
      <c r="E789" t="s">
        <v>34</v>
      </c>
      <c r="F789" t="s">
        <v>120</v>
      </c>
      <c r="G789">
        <v>39.299999999999997</v>
      </c>
      <c r="H789" s="17">
        <f t="shared" si="12"/>
        <v>2.4260848919999995</v>
      </c>
      <c r="L789">
        <v>2</v>
      </c>
      <c r="M789">
        <v>3</v>
      </c>
      <c r="N789" t="s">
        <v>369</v>
      </c>
      <c r="O789">
        <v>166</v>
      </c>
    </row>
    <row r="790" spans="1:16" x14ac:dyDescent="0.35">
      <c r="A790" t="s">
        <v>147</v>
      </c>
      <c r="B790">
        <v>9</v>
      </c>
      <c r="C790">
        <v>2</v>
      </c>
      <c r="D790" t="s">
        <v>14</v>
      </c>
      <c r="E790" t="s">
        <v>36</v>
      </c>
      <c r="F790" t="s">
        <v>120</v>
      </c>
      <c r="G790">
        <v>47.4</v>
      </c>
      <c r="H790" s="17">
        <f t="shared" si="12"/>
        <v>3.5292106079999992</v>
      </c>
      <c r="K790" t="s">
        <v>128</v>
      </c>
      <c r="L790">
        <v>4</v>
      </c>
      <c r="P790" t="s">
        <v>372</v>
      </c>
    </row>
    <row r="791" spans="1:16" x14ac:dyDescent="0.35">
      <c r="A791" t="s">
        <v>147</v>
      </c>
      <c r="B791">
        <v>9</v>
      </c>
      <c r="C791">
        <v>13</v>
      </c>
      <c r="D791" t="s">
        <v>14</v>
      </c>
      <c r="E791" t="s">
        <v>36</v>
      </c>
      <c r="F791" t="s">
        <v>120</v>
      </c>
      <c r="G791">
        <v>54.1</v>
      </c>
      <c r="H791" s="17">
        <f t="shared" si="12"/>
        <v>4.5974331480000004</v>
      </c>
      <c r="L791">
        <v>1</v>
      </c>
    </row>
    <row r="792" spans="1:16" x14ac:dyDescent="0.35">
      <c r="A792" t="s">
        <v>147</v>
      </c>
      <c r="B792">
        <v>9</v>
      </c>
      <c r="C792">
        <v>12</v>
      </c>
      <c r="D792" t="s">
        <v>14</v>
      </c>
      <c r="E792" t="s">
        <v>36</v>
      </c>
      <c r="F792" t="s">
        <v>120</v>
      </c>
      <c r="G792">
        <v>54.7</v>
      </c>
      <c r="H792" s="17">
        <f t="shared" si="12"/>
        <v>4.6999749719999997</v>
      </c>
      <c r="L792">
        <v>1</v>
      </c>
    </row>
    <row r="793" spans="1:16" x14ac:dyDescent="0.35">
      <c r="A793" t="s">
        <v>147</v>
      </c>
      <c r="B793">
        <v>9</v>
      </c>
      <c r="C793">
        <v>3</v>
      </c>
      <c r="D793" t="s">
        <v>14</v>
      </c>
      <c r="E793" t="s">
        <v>36</v>
      </c>
      <c r="F793" t="s">
        <v>120</v>
      </c>
      <c r="G793">
        <v>55.3</v>
      </c>
      <c r="H793" s="17">
        <f t="shared" si="12"/>
        <v>4.8036477719999997</v>
      </c>
      <c r="L793">
        <v>4</v>
      </c>
    </row>
    <row r="794" spans="1:16" x14ac:dyDescent="0.35">
      <c r="A794" t="s">
        <v>147</v>
      </c>
      <c r="B794">
        <v>9</v>
      </c>
      <c r="C794">
        <v>4</v>
      </c>
      <c r="D794" t="s">
        <v>14</v>
      </c>
      <c r="E794" t="s">
        <v>36</v>
      </c>
      <c r="F794" t="s">
        <v>120</v>
      </c>
      <c r="G794">
        <v>76.5</v>
      </c>
      <c r="H794" s="17">
        <f t="shared" si="12"/>
        <v>9.1927143000000004</v>
      </c>
      <c r="L794">
        <v>4</v>
      </c>
      <c r="M794">
        <v>1</v>
      </c>
      <c r="N794" t="s">
        <v>369</v>
      </c>
      <c r="O794">
        <v>290</v>
      </c>
    </row>
    <row r="795" spans="1:16" x14ac:dyDescent="0.35">
      <c r="A795" t="s">
        <v>147</v>
      </c>
      <c r="B795">
        <v>10</v>
      </c>
      <c r="C795">
        <v>1</v>
      </c>
      <c r="D795" t="s">
        <v>14</v>
      </c>
      <c r="E795" t="s">
        <v>21</v>
      </c>
      <c r="F795" t="s">
        <v>120</v>
      </c>
      <c r="G795">
        <v>9.1</v>
      </c>
      <c r="H795" s="17">
        <f t="shared" si="12"/>
        <v>0.130077948</v>
      </c>
      <c r="L795">
        <v>2</v>
      </c>
    </row>
    <row r="796" spans="1:16" x14ac:dyDescent="0.35">
      <c r="A796" t="s">
        <v>147</v>
      </c>
      <c r="B796">
        <v>10</v>
      </c>
      <c r="C796">
        <v>4</v>
      </c>
      <c r="D796" t="s">
        <v>14</v>
      </c>
      <c r="E796" t="s">
        <v>21</v>
      </c>
      <c r="F796" t="s">
        <v>120</v>
      </c>
      <c r="G796">
        <v>10.5</v>
      </c>
      <c r="H796" s="17">
        <f t="shared" si="12"/>
        <v>0.17318069999999999</v>
      </c>
      <c r="L796">
        <v>1</v>
      </c>
    </row>
    <row r="797" spans="1:16" x14ac:dyDescent="0.35">
      <c r="A797" t="s">
        <v>147</v>
      </c>
      <c r="B797">
        <v>10</v>
      </c>
      <c r="C797">
        <v>5</v>
      </c>
      <c r="D797" t="s">
        <v>14</v>
      </c>
      <c r="E797" t="s">
        <v>21</v>
      </c>
      <c r="F797" t="s">
        <v>120</v>
      </c>
      <c r="G797">
        <v>12.6</v>
      </c>
      <c r="H797" s="17">
        <f t="shared" si="12"/>
        <v>0.24938020799999999</v>
      </c>
      <c r="L797">
        <v>2</v>
      </c>
    </row>
    <row r="798" spans="1:16" x14ac:dyDescent="0.35">
      <c r="A798" t="s">
        <v>147</v>
      </c>
      <c r="B798">
        <v>10</v>
      </c>
      <c r="C798">
        <v>8</v>
      </c>
      <c r="D798" t="s">
        <v>14</v>
      </c>
      <c r="E798" t="s">
        <v>21</v>
      </c>
      <c r="F798" t="s">
        <v>120</v>
      </c>
      <c r="G798">
        <v>12.9</v>
      </c>
      <c r="H798" s="17">
        <f t="shared" si="12"/>
        <v>0.26139682799999997</v>
      </c>
      <c r="L798">
        <v>1</v>
      </c>
    </row>
    <row r="799" spans="1:16" x14ac:dyDescent="0.35">
      <c r="A799" t="s">
        <v>147</v>
      </c>
      <c r="B799">
        <v>10</v>
      </c>
      <c r="C799">
        <v>2</v>
      </c>
      <c r="D799" t="s">
        <v>14</v>
      </c>
      <c r="E799" t="s">
        <v>21</v>
      </c>
      <c r="F799" t="s">
        <v>120</v>
      </c>
      <c r="G799">
        <v>14.1</v>
      </c>
      <c r="H799" s="17">
        <f t="shared" si="12"/>
        <v>0.31229074800000001</v>
      </c>
      <c r="L799">
        <v>1</v>
      </c>
    </row>
    <row r="800" spans="1:16" x14ac:dyDescent="0.35">
      <c r="A800" t="s">
        <v>147</v>
      </c>
      <c r="B800">
        <v>10</v>
      </c>
      <c r="C800">
        <v>7</v>
      </c>
      <c r="D800" t="s">
        <v>14</v>
      </c>
      <c r="E800" t="s">
        <v>44</v>
      </c>
      <c r="F800" t="s">
        <v>120</v>
      </c>
      <c r="G800">
        <v>45.5</v>
      </c>
      <c r="H800" s="17">
        <f t="shared" si="12"/>
        <v>3.2519486999999998</v>
      </c>
      <c r="L800">
        <v>4</v>
      </c>
    </row>
    <row r="801" spans="1:15" x14ac:dyDescent="0.35">
      <c r="A801" t="s">
        <v>147</v>
      </c>
      <c r="B801">
        <v>10</v>
      </c>
      <c r="C801">
        <v>11</v>
      </c>
      <c r="D801" t="s">
        <v>14</v>
      </c>
      <c r="E801" t="s">
        <v>36</v>
      </c>
      <c r="F801" t="s">
        <v>120</v>
      </c>
      <c r="G801">
        <v>53.9</v>
      </c>
      <c r="H801" s="17">
        <f t="shared" si="12"/>
        <v>4.5635038679999997</v>
      </c>
      <c r="L801">
        <v>4</v>
      </c>
    </row>
    <row r="802" spans="1:15" x14ac:dyDescent="0.35">
      <c r="A802" t="s">
        <v>147</v>
      </c>
      <c r="B802">
        <v>10</v>
      </c>
      <c r="C802">
        <v>6</v>
      </c>
      <c r="D802" t="s">
        <v>14</v>
      </c>
      <c r="E802" t="s">
        <v>36</v>
      </c>
      <c r="F802" t="s">
        <v>120</v>
      </c>
      <c r="G802">
        <v>68.7</v>
      </c>
      <c r="H802" s="17">
        <f t="shared" si="12"/>
        <v>7.4136890520000005</v>
      </c>
      <c r="L802">
        <v>3</v>
      </c>
      <c r="M802">
        <v>2</v>
      </c>
      <c r="N802" t="s">
        <v>375</v>
      </c>
      <c r="O802">
        <v>340</v>
      </c>
    </row>
    <row r="803" spans="1:15" x14ac:dyDescent="0.35">
      <c r="A803" t="s">
        <v>147</v>
      </c>
      <c r="B803">
        <v>10</v>
      </c>
      <c r="C803">
        <v>9</v>
      </c>
      <c r="D803" t="s">
        <v>14</v>
      </c>
      <c r="E803" t="s">
        <v>36</v>
      </c>
      <c r="F803" t="s">
        <v>120</v>
      </c>
      <c r="G803">
        <v>83</v>
      </c>
      <c r="H803" s="17">
        <f t="shared" si="12"/>
        <v>10.821241200000001</v>
      </c>
      <c r="L803">
        <v>3</v>
      </c>
    </row>
    <row r="804" spans="1:15" x14ac:dyDescent="0.35">
      <c r="A804" t="s">
        <v>147</v>
      </c>
      <c r="B804">
        <v>10</v>
      </c>
      <c r="C804">
        <v>3</v>
      </c>
      <c r="D804" t="s">
        <v>14</v>
      </c>
      <c r="E804" t="s">
        <v>36</v>
      </c>
      <c r="F804" t="s">
        <v>119</v>
      </c>
      <c r="G804">
        <v>34.299999999999997</v>
      </c>
      <c r="H804" s="17">
        <f t="shared" si="12"/>
        <v>1.8480304919999997</v>
      </c>
      <c r="M804">
        <v>1</v>
      </c>
      <c r="N804" t="s">
        <v>374</v>
      </c>
      <c r="O804">
        <v>254</v>
      </c>
    </row>
    <row r="805" spans="1:15" x14ac:dyDescent="0.35">
      <c r="A805" t="s">
        <v>147</v>
      </c>
      <c r="B805">
        <v>10</v>
      </c>
      <c r="C805">
        <v>10</v>
      </c>
      <c r="D805" t="s">
        <v>14</v>
      </c>
      <c r="E805" t="s">
        <v>36</v>
      </c>
      <c r="F805" t="s">
        <v>119</v>
      </c>
      <c r="G805">
        <v>64.099999999999994</v>
      </c>
      <c r="H805" s="17">
        <f t="shared" si="12"/>
        <v>6.4541187479999991</v>
      </c>
      <c r="M805">
        <v>3</v>
      </c>
      <c r="N805" t="s">
        <v>376</v>
      </c>
      <c r="O805">
        <v>62</v>
      </c>
    </row>
    <row r="806" spans="1:15" x14ac:dyDescent="0.35">
      <c r="A806" t="s">
        <v>147</v>
      </c>
      <c r="B806">
        <v>11</v>
      </c>
      <c r="C806">
        <v>21</v>
      </c>
      <c r="D806" t="s">
        <v>14</v>
      </c>
      <c r="E806" t="s">
        <v>21</v>
      </c>
      <c r="F806" t="s">
        <v>120</v>
      </c>
      <c r="G806">
        <v>9.1999999999999993</v>
      </c>
      <c r="H806" s="17">
        <f t="shared" si="12"/>
        <v>0.13295251199999999</v>
      </c>
      <c r="L806">
        <v>1</v>
      </c>
    </row>
    <row r="807" spans="1:15" x14ac:dyDescent="0.35">
      <c r="A807" t="s">
        <v>147</v>
      </c>
      <c r="B807">
        <v>11</v>
      </c>
      <c r="C807">
        <v>18</v>
      </c>
      <c r="D807" t="s">
        <v>14</v>
      </c>
      <c r="E807" t="s">
        <v>21</v>
      </c>
      <c r="F807" t="s">
        <v>120</v>
      </c>
      <c r="G807">
        <v>10.5</v>
      </c>
      <c r="H807" s="17">
        <f t="shared" si="12"/>
        <v>0.17318069999999999</v>
      </c>
      <c r="L807">
        <v>1</v>
      </c>
    </row>
    <row r="808" spans="1:15" x14ac:dyDescent="0.35">
      <c r="A808" t="s">
        <v>147</v>
      </c>
      <c r="B808">
        <v>11</v>
      </c>
      <c r="C808">
        <v>20</v>
      </c>
      <c r="D808" t="s">
        <v>14</v>
      </c>
      <c r="E808" t="s">
        <v>43</v>
      </c>
      <c r="F808" t="s">
        <v>120</v>
      </c>
      <c r="G808">
        <v>14.2</v>
      </c>
      <c r="H808" s="17">
        <f t="shared" si="12"/>
        <v>0.31673611200000001</v>
      </c>
      <c r="L808">
        <v>1</v>
      </c>
    </row>
    <row r="809" spans="1:15" x14ac:dyDescent="0.35">
      <c r="A809" t="s">
        <v>147</v>
      </c>
      <c r="B809">
        <v>11</v>
      </c>
      <c r="C809">
        <v>22</v>
      </c>
      <c r="D809" t="s">
        <v>14</v>
      </c>
      <c r="E809" t="s">
        <v>36</v>
      </c>
      <c r="F809" t="s">
        <v>120</v>
      </c>
      <c r="G809">
        <v>15</v>
      </c>
      <c r="H809" s="17">
        <f t="shared" si="12"/>
        <v>0.35343000000000002</v>
      </c>
      <c r="L809">
        <v>1</v>
      </c>
    </row>
    <row r="810" spans="1:15" x14ac:dyDescent="0.35">
      <c r="A810" t="s">
        <v>147</v>
      </c>
      <c r="B810">
        <v>11</v>
      </c>
      <c r="C810">
        <v>8</v>
      </c>
      <c r="D810" t="s">
        <v>14</v>
      </c>
      <c r="E810" t="s">
        <v>36</v>
      </c>
      <c r="F810" t="s">
        <v>120</v>
      </c>
      <c r="G810">
        <v>15.3</v>
      </c>
      <c r="H810" s="17">
        <f t="shared" si="12"/>
        <v>0.36770857200000007</v>
      </c>
      <c r="L810">
        <v>2</v>
      </c>
    </row>
    <row r="811" spans="1:15" x14ac:dyDescent="0.35">
      <c r="A811" t="s">
        <v>147</v>
      </c>
      <c r="B811">
        <v>11</v>
      </c>
      <c r="C811">
        <v>9</v>
      </c>
      <c r="D811" t="s">
        <v>14</v>
      </c>
      <c r="E811" t="s">
        <v>36</v>
      </c>
      <c r="F811" t="s">
        <v>120</v>
      </c>
      <c r="G811">
        <v>23.3</v>
      </c>
      <c r="H811" s="17">
        <f t="shared" si="12"/>
        <v>0.85277161199999996</v>
      </c>
      <c r="L811">
        <v>2</v>
      </c>
    </row>
    <row r="812" spans="1:15" x14ac:dyDescent="0.35">
      <c r="A812" t="s">
        <v>147</v>
      </c>
      <c r="B812">
        <v>11</v>
      </c>
      <c r="C812">
        <v>1</v>
      </c>
      <c r="D812" t="s">
        <v>14</v>
      </c>
      <c r="E812" t="s">
        <v>35</v>
      </c>
      <c r="F812" t="s">
        <v>120</v>
      </c>
      <c r="G812">
        <v>26.5</v>
      </c>
      <c r="H812" s="17">
        <f t="shared" si="12"/>
        <v>1.1030943</v>
      </c>
      <c r="L812">
        <v>4</v>
      </c>
    </row>
    <row r="813" spans="1:15" x14ac:dyDescent="0.35">
      <c r="A813" t="s">
        <v>147</v>
      </c>
      <c r="B813">
        <v>11</v>
      </c>
      <c r="C813">
        <v>12</v>
      </c>
      <c r="D813" t="s">
        <v>14</v>
      </c>
      <c r="E813" t="s">
        <v>36</v>
      </c>
      <c r="F813" t="s">
        <v>120</v>
      </c>
      <c r="G813">
        <v>39</v>
      </c>
      <c r="H813" s="17">
        <f t="shared" si="12"/>
        <v>2.3891868000000001</v>
      </c>
      <c r="L813">
        <v>2</v>
      </c>
    </row>
    <row r="814" spans="1:15" x14ac:dyDescent="0.35">
      <c r="A814" t="s">
        <v>147</v>
      </c>
      <c r="B814">
        <v>11</v>
      </c>
      <c r="C814">
        <v>25</v>
      </c>
      <c r="D814" t="s">
        <v>14</v>
      </c>
      <c r="E814" t="s">
        <v>36</v>
      </c>
      <c r="F814" t="s">
        <v>120</v>
      </c>
      <c r="G814">
        <v>42.5</v>
      </c>
      <c r="H814" s="17">
        <f t="shared" si="12"/>
        <v>2.8372575000000002</v>
      </c>
      <c r="L814">
        <v>5</v>
      </c>
    </row>
    <row r="815" spans="1:15" x14ac:dyDescent="0.35">
      <c r="A815" t="s">
        <v>147</v>
      </c>
      <c r="B815">
        <v>11</v>
      </c>
      <c r="C815">
        <v>11</v>
      </c>
      <c r="D815" t="s">
        <v>14</v>
      </c>
      <c r="E815" t="s">
        <v>36</v>
      </c>
      <c r="F815" t="s">
        <v>120</v>
      </c>
      <c r="G815">
        <v>43.7</v>
      </c>
      <c r="H815" s="17">
        <f t="shared" si="12"/>
        <v>2.9997410520000005</v>
      </c>
      <c r="L815">
        <v>2</v>
      </c>
    </row>
    <row r="816" spans="1:15" x14ac:dyDescent="0.35">
      <c r="A816" t="s">
        <v>147</v>
      </c>
      <c r="B816">
        <v>11</v>
      </c>
      <c r="C816">
        <v>23</v>
      </c>
      <c r="D816" t="s">
        <v>14</v>
      </c>
      <c r="E816" t="s">
        <v>36</v>
      </c>
      <c r="F816" t="s">
        <v>120</v>
      </c>
      <c r="G816">
        <v>62.7</v>
      </c>
      <c r="H816" s="17">
        <f t="shared" si="12"/>
        <v>6.1752703320000011</v>
      </c>
      <c r="L816">
        <v>3</v>
      </c>
    </row>
    <row r="817" spans="1:15" x14ac:dyDescent="0.35">
      <c r="A817" t="s">
        <v>147</v>
      </c>
      <c r="B817">
        <v>11</v>
      </c>
      <c r="C817">
        <v>19</v>
      </c>
      <c r="D817" t="s">
        <v>14</v>
      </c>
      <c r="E817" t="s">
        <v>36</v>
      </c>
      <c r="F817" t="s">
        <v>120</v>
      </c>
      <c r="G817">
        <v>68</v>
      </c>
      <c r="H817" s="17">
        <f t="shared" si="12"/>
        <v>7.2633792000000001</v>
      </c>
      <c r="L817">
        <v>1</v>
      </c>
    </row>
    <row r="818" spans="1:15" x14ac:dyDescent="0.35">
      <c r="A818" t="s">
        <v>147</v>
      </c>
      <c r="B818">
        <v>11</v>
      </c>
      <c r="C818">
        <v>5</v>
      </c>
      <c r="D818" t="s">
        <v>14</v>
      </c>
      <c r="E818" t="s">
        <v>36</v>
      </c>
      <c r="F818" t="s">
        <v>119</v>
      </c>
      <c r="G818">
        <v>30.3</v>
      </c>
      <c r="H818" s="17">
        <f t="shared" si="12"/>
        <v>1.4421357720000001</v>
      </c>
    </row>
    <row r="819" spans="1:15" x14ac:dyDescent="0.35">
      <c r="A819" t="s">
        <v>147</v>
      </c>
      <c r="B819">
        <v>11</v>
      </c>
      <c r="C819">
        <v>14</v>
      </c>
      <c r="D819" t="s">
        <v>14</v>
      </c>
      <c r="E819" t="s">
        <v>36</v>
      </c>
      <c r="F819" t="s">
        <v>119</v>
      </c>
      <c r="G819">
        <v>30.6</v>
      </c>
      <c r="H819" s="17">
        <f t="shared" si="12"/>
        <v>1.4708342880000003</v>
      </c>
      <c r="M819">
        <v>2</v>
      </c>
      <c r="N819" t="s">
        <v>418</v>
      </c>
      <c r="O819">
        <v>84</v>
      </c>
    </row>
    <row r="820" spans="1:15" x14ac:dyDescent="0.35">
      <c r="A820" t="s">
        <v>147</v>
      </c>
      <c r="B820">
        <v>11</v>
      </c>
      <c r="C820">
        <v>7</v>
      </c>
      <c r="D820" t="s">
        <v>14</v>
      </c>
      <c r="E820" t="s">
        <v>36</v>
      </c>
      <c r="F820" t="s">
        <v>119</v>
      </c>
      <c r="G820">
        <v>34</v>
      </c>
      <c r="H820" s="17">
        <f t="shared" si="12"/>
        <v>1.8158448</v>
      </c>
    </row>
    <row r="821" spans="1:15" x14ac:dyDescent="0.35">
      <c r="A821" t="s">
        <v>147</v>
      </c>
      <c r="B821">
        <v>11</v>
      </c>
      <c r="C821">
        <v>15</v>
      </c>
      <c r="D821" t="s">
        <v>14</v>
      </c>
      <c r="E821" t="s">
        <v>21</v>
      </c>
      <c r="F821" t="s">
        <v>119</v>
      </c>
      <c r="G821">
        <v>35</v>
      </c>
      <c r="H821" s="17">
        <f t="shared" si="12"/>
        <v>1.9242300000000001</v>
      </c>
    </row>
    <row r="822" spans="1:15" x14ac:dyDescent="0.35">
      <c r="A822" t="s">
        <v>147</v>
      </c>
      <c r="B822">
        <v>11</v>
      </c>
      <c r="C822">
        <v>4</v>
      </c>
      <c r="D822" t="s">
        <v>14</v>
      </c>
      <c r="E822" t="s">
        <v>36</v>
      </c>
      <c r="F822" t="s">
        <v>119</v>
      </c>
      <c r="G822">
        <v>38.4</v>
      </c>
      <c r="H822" s="17">
        <f t="shared" si="12"/>
        <v>2.3162388479999998</v>
      </c>
    </row>
    <row r="823" spans="1:15" x14ac:dyDescent="0.35">
      <c r="A823" t="s">
        <v>147</v>
      </c>
      <c r="B823">
        <v>11</v>
      </c>
      <c r="C823">
        <v>6</v>
      </c>
      <c r="D823" t="s">
        <v>14</v>
      </c>
      <c r="E823" t="s">
        <v>36</v>
      </c>
      <c r="F823" t="s">
        <v>119</v>
      </c>
      <c r="G823">
        <v>44.4</v>
      </c>
      <c r="H823" s="17">
        <f t="shared" si="12"/>
        <v>3.0966122879999998</v>
      </c>
    </row>
    <row r="824" spans="1:15" x14ac:dyDescent="0.35">
      <c r="A824" t="s">
        <v>147</v>
      </c>
      <c r="B824">
        <v>11</v>
      </c>
      <c r="C824">
        <v>10</v>
      </c>
      <c r="D824" t="s">
        <v>14</v>
      </c>
      <c r="E824" t="s">
        <v>36</v>
      </c>
      <c r="F824" t="s">
        <v>119</v>
      </c>
      <c r="G824">
        <v>47.1</v>
      </c>
      <c r="H824" s="17">
        <f t="shared" si="12"/>
        <v>3.4846784280000005</v>
      </c>
    </row>
    <row r="825" spans="1:15" x14ac:dyDescent="0.35">
      <c r="A825" t="s">
        <v>147</v>
      </c>
      <c r="B825">
        <v>11</v>
      </c>
      <c r="C825">
        <v>13</v>
      </c>
      <c r="D825" t="s">
        <v>14</v>
      </c>
      <c r="E825" t="s">
        <v>35</v>
      </c>
      <c r="F825" t="s">
        <v>119</v>
      </c>
      <c r="G825">
        <v>47.9</v>
      </c>
      <c r="H825" s="17">
        <f t="shared" si="12"/>
        <v>3.6040592279999997</v>
      </c>
    </row>
    <row r="826" spans="1:15" x14ac:dyDescent="0.35">
      <c r="A826" t="s">
        <v>147</v>
      </c>
      <c r="B826">
        <v>11</v>
      </c>
      <c r="C826">
        <v>16</v>
      </c>
      <c r="D826" t="s">
        <v>14</v>
      </c>
      <c r="E826" t="s">
        <v>21</v>
      </c>
      <c r="F826" t="s">
        <v>119</v>
      </c>
      <c r="G826">
        <v>50.2</v>
      </c>
      <c r="H826" s="17">
        <f t="shared" si="12"/>
        <v>3.9584788320000008</v>
      </c>
    </row>
    <row r="827" spans="1:15" x14ac:dyDescent="0.35">
      <c r="A827" t="s">
        <v>147</v>
      </c>
      <c r="B827">
        <v>11</v>
      </c>
      <c r="C827">
        <v>24</v>
      </c>
      <c r="D827" t="s">
        <v>14</v>
      </c>
      <c r="E827" t="s">
        <v>36</v>
      </c>
      <c r="F827" t="s">
        <v>119</v>
      </c>
      <c r="G827">
        <v>54.2</v>
      </c>
      <c r="H827" s="17">
        <f t="shared" si="12"/>
        <v>4.6144449120000006</v>
      </c>
      <c r="M827">
        <v>3</v>
      </c>
      <c r="N827" t="s">
        <v>419</v>
      </c>
      <c r="O827">
        <v>188</v>
      </c>
    </row>
    <row r="828" spans="1:15" x14ac:dyDescent="0.35">
      <c r="A828" t="s">
        <v>147</v>
      </c>
      <c r="B828">
        <v>11</v>
      </c>
      <c r="C828">
        <v>17</v>
      </c>
      <c r="D828" t="s">
        <v>14</v>
      </c>
      <c r="E828" t="s">
        <v>36</v>
      </c>
      <c r="F828" t="s">
        <v>119</v>
      </c>
      <c r="G828">
        <v>62</v>
      </c>
      <c r="H828" s="17">
        <f t="shared" si="12"/>
        <v>6.0381552000000003</v>
      </c>
    </row>
    <row r="829" spans="1:15" x14ac:dyDescent="0.35">
      <c r="A829" t="s">
        <v>147</v>
      </c>
      <c r="B829">
        <v>11</v>
      </c>
      <c r="C829">
        <v>3</v>
      </c>
      <c r="D829" t="s">
        <v>14</v>
      </c>
      <c r="E829" t="s">
        <v>43</v>
      </c>
      <c r="F829" t="s">
        <v>119</v>
      </c>
      <c r="G829">
        <v>79.599999999999994</v>
      </c>
      <c r="H829" s="17">
        <f t="shared" si="12"/>
        <v>9.9528401279999983</v>
      </c>
    </row>
    <row r="830" spans="1:15" x14ac:dyDescent="0.35">
      <c r="A830" t="s">
        <v>147</v>
      </c>
      <c r="B830">
        <v>11</v>
      </c>
      <c r="C830">
        <v>2</v>
      </c>
      <c r="D830" t="s">
        <v>14</v>
      </c>
      <c r="E830" t="s">
        <v>35</v>
      </c>
      <c r="F830" t="s">
        <v>119</v>
      </c>
      <c r="G830">
        <v>86.5</v>
      </c>
      <c r="H830" s="17">
        <f t="shared" si="12"/>
        <v>11.753118300000001</v>
      </c>
      <c r="M830">
        <v>1</v>
      </c>
      <c r="N830" t="s">
        <v>417</v>
      </c>
      <c r="O830">
        <v>244</v>
      </c>
    </row>
    <row r="831" spans="1:15" x14ac:dyDescent="0.35">
      <c r="A831" t="s">
        <v>147</v>
      </c>
      <c r="B831">
        <v>12</v>
      </c>
      <c r="C831">
        <v>19</v>
      </c>
      <c r="D831" t="s">
        <v>14</v>
      </c>
      <c r="E831" t="s">
        <v>95</v>
      </c>
      <c r="F831" t="s">
        <v>119</v>
      </c>
      <c r="G831">
        <v>7.6</v>
      </c>
      <c r="H831" s="17">
        <f t="shared" si="12"/>
        <v>9.0729407999999998E-2</v>
      </c>
    </row>
    <row r="832" spans="1:15" x14ac:dyDescent="0.35">
      <c r="A832" t="s">
        <v>147</v>
      </c>
      <c r="B832">
        <v>12</v>
      </c>
      <c r="C832">
        <v>4</v>
      </c>
      <c r="D832" t="s">
        <v>14</v>
      </c>
      <c r="E832" t="s">
        <v>36</v>
      </c>
      <c r="F832" t="s">
        <v>119</v>
      </c>
      <c r="G832">
        <v>7.6</v>
      </c>
      <c r="H832" s="17">
        <f t="shared" si="12"/>
        <v>9.0729407999999998E-2</v>
      </c>
    </row>
    <row r="833" spans="1:15" x14ac:dyDescent="0.35">
      <c r="A833" t="s">
        <v>147</v>
      </c>
      <c r="B833">
        <v>12</v>
      </c>
      <c r="C833">
        <v>9</v>
      </c>
      <c r="D833" t="s">
        <v>14</v>
      </c>
      <c r="E833" t="s">
        <v>36</v>
      </c>
      <c r="F833" t="s">
        <v>119</v>
      </c>
      <c r="G833">
        <v>7.6</v>
      </c>
      <c r="H833" s="17">
        <f t="shared" si="12"/>
        <v>9.0729407999999998E-2</v>
      </c>
    </row>
    <row r="834" spans="1:15" x14ac:dyDescent="0.35">
      <c r="A834" t="s">
        <v>147</v>
      </c>
      <c r="B834">
        <v>12</v>
      </c>
      <c r="C834">
        <v>28</v>
      </c>
      <c r="D834" t="s">
        <v>14</v>
      </c>
      <c r="E834" t="s">
        <v>95</v>
      </c>
      <c r="F834" t="s">
        <v>119</v>
      </c>
      <c r="G834">
        <v>7.9</v>
      </c>
      <c r="H834" s="17">
        <f t="shared" ref="H834:H897" si="13">(((G834/2)^2)*3.1416)/500</f>
        <v>9.8033628000000012E-2</v>
      </c>
    </row>
    <row r="835" spans="1:15" x14ac:dyDescent="0.35">
      <c r="A835" t="s">
        <v>147</v>
      </c>
      <c r="B835">
        <v>12</v>
      </c>
      <c r="C835">
        <v>25</v>
      </c>
      <c r="D835" t="s">
        <v>14</v>
      </c>
      <c r="E835" t="s">
        <v>95</v>
      </c>
      <c r="F835" t="s">
        <v>119</v>
      </c>
      <c r="G835">
        <v>8.1</v>
      </c>
      <c r="H835" s="17">
        <f t="shared" si="13"/>
        <v>0.103060188</v>
      </c>
    </row>
    <row r="836" spans="1:15" x14ac:dyDescent="0.35">
      <c r="A836" t="s">
        <v>147</v>
      </c>
      <c r="B836">
        <v>12</v>
      </c>
      <c r="C836">
        <v>16</v>
      </c>
      <c r="D836" t="s">
        <v>14</v>
      </c>
      <c r="E836" t="s">
        <v>36</v>
      </c>
      <c r="F836" t="s">
        <v>119</v>
      </c>
      <c r="G836">
        <v>8.1</v>
      </c>
      <c r="H836" s="17">
        <f t="shared" si="13"/>
        <v>0.103060188</v>
      </c>
    </row>
    <row r="837" spans="1:15" x14ac:dyDescent="0.35">
      <c r="A837" t="s">
        <v>147</v>
      </c>
      <c r="B837">
        <v>12</v>
      </c>
      <c r="C837">
        <v>13</v>
      </c>
      <c r="D837" t="s">
        <v>14</v>
      </c>
      <c r="E837" t="s">
        <v>21</v>
      </c>
      <c r="F837" t="s">
        <v>119</v>
      </c>
      <c r="G837">
        <v>8.4</v>
      </c>
      <c r="H837" s="17">
        <f t="shared" si="13"/>
        <v>0.11083564800000001</v>
      </c>
    </row>
    <row r="838" spans="1:15" x14ac:dyDescent="0.35">
      <c r="A838" t="s">
        <v>147</v>
      </c>
      <c r="B838">
        <v>12</v>
      </c>
      <c r="C838">
        <v>2</v>
      </c>
      <c r="D838" t="s">
        <v>14</v>
      </c>
      <c r="E838" t="s">
        <v>36</v>
      </c>
      <c r="F838" t="s">
        <v>119</v>
      </c>
      <c r="G838">
        <v>8.5</v>
      </c>
      <c r="H838" s="17">
        <f t="shared" si="13"/>
        <v>0.1134903</v>
      </c>
      <c r="M838">
        <v>1</v>
      </c>
      <c r="N838" t="s">
        <v>378</v>
      </c>
      <c r="O838">
        <v>210</v>
      </c>
    </row>
    <row r="839" spans="1:15" x14ac:dyDescent="0.35">
      <c r="A839" t="s">
        <v>147</v>
      </c>
      <c r="B839">
        <v>12</v>
      </c>
      <c r="C839">
        <v>15</v>
      </c>
      <c r="D839" t="s">
        <v>14</v>
      </c>
      <c r="E839" t="s">
        <v>36</v>
      </c>
      <c r="F839" t="s">
        <v>119</v>
      </c>
      <c r="G839">
        <v>8.5</v>
      </c>
      <c r="H839" s="17">
        <f t="shared" si="13"/>
        <v>0.1134903</v>
      </c>
    </row>
    <row r="840" spans="1:15" x14ac:dyDescent="0.35">
      <c r="A840" t="s">
        <v>147</v>
      </c>
      <c r="B840">
        <v>12</v>
      </c>
      <c r="C840">
        <v>10</v>
      </c>
      <c r="D840" t="s">
        <v>14</v>
      </c>
      <c r="E840" t="s">
        <v>21</v>
      </c>
      <c r="F840" t="s">
        <v>119</v>
      </c>
      <c r="G840">
        <v>8.9</v>
      </c>
      <c r="H840" s="17">
        <f t="shared" si="13"/>
        <v>0.12442306800000001</v>
      </c>
      <c r="M840">
        <v>2</v>
      </c>
      <c r="N840" t="s">
        <v>379</v>
      </c>
      <c r="O840">
        <v>311</v>
      </c>
    </row>
    <row r="841" spans="1:15" x14ac:dyDescent="0.35">
      <c r="A841" t="s">
        <v>147</v>
      </c>
      <c r="B841">
        <v>12</v>
      </c>
      <c r="C841">
        <v>27</v>
      </c>
      <c r="D841" t="s">
        <v>14</v>
      </c>
      <c r="E841" t="s">
        <v>95</v>
      </c>
      <c r="F841" t="s">
        <v>119</v>
      </c>
      <c r="G841">
        <v>9.4</v>
      </c>
      <c r="H841" s="17">
        <f t="shared" si="13"/>
        <v>0.13879588800000001</v>
      </c>
    </row>
    <row r="842" spans="1:15" x14ac:dyDescent="0.35">
      <c r="A842" t="s">
        <v>147</v>
      </c>
      <c r="B842">
        <v>12</v>
      </c>
      <c r="C842">
        <v>26</v>
      </c>
      <c r="D842" t="s">
        <v>14</v>
      </c>
      <c r="E842" t="s">
        <v>95</v>
      </c>
      <c r="F842" t="s">
        <v>119</v>
      </c>
      <c r="G842">
        <v>9.6</v>
      </c>
      <c r="H842" s="17">
        <f t="shared" si="13"/>
        <v>0.14476492799999999</v>
      </c>
    </row>
    <row r="843" spans="1:15" x14ac:dyDescent="0.35">
      <c r="A843" t="s">
        <v>147</v>
      </c>
      <c r="B843">
        <v>12</v>
      </c>
      <c r="C843">
        <v>3</v>
      </c>
      <c r="D843" t="s">
        <v>14</v>
      </c>
      <c r="E843" t="s">
        <v>36</v>
      </c>
      <c r="F843" t="s">
        <v>119</v>
      </c>
      <c r="G843">
        <v>9.6</v>
      </c>
      <c r="H843" s="17">
        <f t="shared" si="13"/>
        <v>0.14476492799999999</v>
      </c>
    </row>
    <row r="844" spans="1:15" x14ac:dyDescent="0.35">
      <c r="A844" t="s">
        <v>147</v>
      </c>
      <c r="B844">
        <v>12</v>
      </c>
      <c r="C844">
        <v>17</v>
      </c>
      <c r="D844" t="s">
        <v>14</v>
      </c>
      <c r="E844" t="s">
        <v>36</v>
      </c>
      <c r="F844" t="s">
        <v>119</v>
      </c>
      <c r="G844">
        <v>9.9</v>
      </c>
      <c r="H844" s="17">
        <f t="shared" si="13"/>
        <v>0.15395410800000001</v>
      </c>
    </row>
    <row r="845" spans="1:15" x14ac:dyDescent="0.35">
      <c r="A845" t="s">
        <v>147</v>
      </c>
      <c r="B845">
        <v>12</v>
      </c>
      <c r="C845">
        <v>18</v>
      </c>
      <c r="D845" t="s">
        <v>14</v>
      </c>
      <c r="E845" t="s">
        <v>95</v>
      </c>
      <c r="F845" t="s">
        <v>119</v>
      </c>
      <c r="G845">
        <v>10.3</v>
      </c>
      <c r="H845" s="17">
        <f t="shared" si="13"/>
        <v>0.16664617200000004</v>
      </c>
    </row>
    <row r="846" spans="1:15" x14ac:dyDescent="0.35">
      <c r="A846" t="s">
        <v>147</v>
      </c>
      <c r="B846">
        <v>12</v>
      </c>
      <c r="C846">
        <v>1</v>
      </c>
      <c r="D846" t="s">
        <v>14</v>
      </c>
      <c r="E846" t="s">
        <v>95</v>
      </c>
      <c r="F846" t="s">
        <v>119</v>
      </c>
      <c r="G846">
        <v>10.5</v>
      </c>
      <c r="H846" s="17">
        <f t="shared" si="13"/>
        <v>0.17318069999999999</v>
      </c>
    </row>
    <row r="847" spans="1:15" x14ac:dyDescent="0.35">
      <c r="A847" t="s">
        <v>147</v>
      </c>
      <c r="B847">
        <v>12</v>
      </c>
      <c r="C847">
        <v>22</v>
      </c>
      <c r="D847" t="s">
        <v>14</v>
      </c>
      <c r="E847" t="s">
        <v>36</v>
      </c>
      <c r="F847" t="s">
        <v>119</v>
      </c>
      <c r="G847">
        <v>10.8</v>
      </c>
      <c r="H847" s="17">
        <f t="shared" si="13"/>
        <v>0.18321811200000002</v>
      </c>
    </row>
    <row r="848" spans="1:15" x14ac:dyDescent="0.35">
      <c r="A848" t="s">
        <v>147</v>
      </c>
      <c r="B848">
        <v>12</v>
      </c>
      <c r="C848">
        <v>5</v>
      </c>
      <c r="D848" t="s">
        <v>14</v>
      </c>
      <c r="E848" t="s">
        <v>21</v>
      </c>
      <c r="F848" t="s">
        <v>119</v>
      </c>
      <c r="G848">
        <v>12.1</v>
      </c>
      <c r="H848" s="17">
        <f t="shared" si="13"/>
        <v>0.229980828</v>
      </c>
    </row>
    <row r="849" spans="1:15" x14ac:dyDescent="0.35">
      <c r="A849" t="s">
        <v>147</v>
      </c>
      <c r="B849">
        <v>12</v>
      </c>
      <c r="C849">
        <v>14</v>
      </c>
      <c r="D849" t="s">
        <v>14</v>
      </c>
      <c r="E849" t="s">
        <v>36</v>
      </c>
      <c r="F849" t="s">
        <v>119</v>
      </c>
      <c r="G849">
        <v>13.4</v>
      </c>
      <c r="H849" s="17">
        <f t="shared" si="13"/>
        <v>0.28205284799999997</v>
      </c>
    </row>
    <row r="850" spans="1:15" x14ac:dyDescent="0.35">
      <c r="A850" t="s">
        <v>147</v>
      </c>
      <c r="B850">
        <v>12</v>
      </c>
      <c r="C850">
        <v>29</v>
      </c>
      <c r="D850" t="s">
        <v>14</v>
      </c>
      <c r="E850" t="s">
        <v>35</v>
      </c>
      <c r="F850" t="s">
        <v>119</v>
      </c>
      <c r="G850">
        <v>14.4</v>
      </c>
      <c r="H850" s="17">
        <f t="shared" si="13"/>
        <v>0.32572108799999999</v>
      </c>
    </row>
    <row r="851" spans="1:15" x14ac:dyDescent="0.35">
      <c r="A851" t="s">
        <v>147</v>
      </c>
      <c r="B851">
        <v>12</v>
      </c>
      <c r="C851">
        <v>7</v>
      </c>
      <c r="D851" t="s">
        <v>14</v>
      </c>
      <c r="E851" t="s">
        <v>21</v>
      </c>
      <c r="F851" t="s">
        <v>119</v>
      </c>
      <c r="G851">
        <v>14.5</v>
      </c>
      <c r="H851" s="17">
        <f t="shared" si="13"/>
        <v>0.33026069999999996</v>
      </c>
    </row>
    <row r="852" spans="1:15" x14ac:dyDescent="0.35">
      <c r="A852" t="s">
        <v>147</v>
      </c>
      <c r="B852">
        <v>12</v>
      </c>
      <c r="C852">
        <v>24</v>
      </c>
      <c r="D852" t="s">
        <v>14</v>
      </c>
      <c r="E852" t="s">
        <v>35</v>
      </c>
      <c r="F852" t="s">
        <v>119</v>
      </c>
      <c r="G852">
        <v>16.100000000000001</v>
      </c>
      <c r="H852" s="17">
        <f t="shared" si="13"/>
        <v>0.40716706800000002</v>
      </c>
    </row>
    <row r="853" spans="1:15" x14ac:dyDescent="0.35">
      <c r="A853" t="s">
        <v>147</v>
      </c>
      <c r="B853">
        <v>12</v>
      </c>
      <c r="C853">
        <v>8</v>
      </c>
      <c r="D853" t="s">
        <v>14</v>
      </c>
      <c r="E853" t="s">
        <v>21</v>
      </c>
      <c r="F853" t="s">
        <v>119</v>
      </c>
      <c r="G853">
        <v>21</v>
      </c>
      <c r="H853" s="17">
        <f t="shared" si="13"/>
        <v>0.69272279999999997</v>
      </c>
    </row>
    <row r="854" spans="1:15" x14ac:dyDescent="0.35">
      <c r="A854" t="s">
        <v>147</v>
      </c>
      <c r="B854">
        <v>12</v>
      </c>
      <c r="C854">
        <v>21</v>
      </c>
      <c r="D854" t="s">
        <v>14</v>
      </c>
      <c r="E854" t="s">
        <v>21</v>
      </c>
      <c r="F854" t="s">
        <v>119</v>
      </c>
      <c r="G854">
        <v>25.9</v>
      </c>
      <c r="H854" s="17">
        <f t="shared" si="13"/>
        <v>1.0537083479999998</v>
      </c>
    </row>
    <row r="855" spans="1:15" x14ac:dyDescent="0.35">
      <c r="A855" t="s">
        <v>147</v>
      </c>
      <c r="B855">
        <v>12</v>
      </c>
      <c r="C855">
        <v>12</v>
      </c>
      <c r="D855" t="s">
        <v>14</v>
      </c>
      <c r="E855" t="s">
        <v>35</v>
      </c>
      <c r="F855" t="s">
        <v>119</v>
      </c>
      <c r="G855">
        <v>34.1</v>
      </c>
      <c r="H855" s="17">
        <f t="shared" si="13"/>
        <v>1.8265419480000002</v>
      </c>
    </row>
    <row r="856" spans="1:15" x14ac:dyDescent="0.35">
      <c r="A856" t="s">
        <v>147</v>
      </c>
      <c r="B856">
        <v>12</v>
      </c>
      <c r="C856">
        <v>31</v>
      </c>
      <c r="D856" t="s">
        <v>14</v>
      </c>
      <c r="E856" t="s">
        <v>35</v>
      </c>
      <c r="F856" t="s">
        <v>119</v>
      </c>
      <c r="G856">
        <v>34.6</v>
      </c>
      <c r="H856" s="17">
        <f t="shared" si="13"/>
        <v>1.8804989280000002</v>
      </c>
    </row>
    <row r="857" spans="1:15" x14ac:dyDescent="0.35">
      <c r="A857" t="s">
        <v>147</v>
      </c>
      <c r="B857">
        <v>12</v>
      </c>
      <c r="C857">
        <v>30</v>
      </c>
      <c r="D857" t="s">
        <v>14</v>
      </c>
      <c r="E857" t="s">
        <v>35</v>
      </c>
      <c r="F857" t="s">
        <v>119</v>
      </c>
      <c r="G857">
        <v>41.4</v>
      </c>
      <c r="H857" s="17">
        <f t="shared" si="13"/>
        <v>2.6922883679999994</v>
      </c>
    </row>
    <row r="858" spans="1:15" x14ac:dyDescent="0.35">
      <c r="A858" t="s">
        <v>147</v>
      </c>
      <c r="B858">
        <v>12</v>
      </c>
      <c r="C858">
        <v>11</v>
      </c>
      <c r="D858" t="s">
        <v>14</v>
      </c>
      <c r="E858" t="s">
        <v>35</v>
      </c>
      <c r="F858" t="s">
        <v>119</v>
      </c>
      <c r="G858">
        <v>41.9</v>
      </c>
      <c r="H858" s="17">
        <f t="shared" si="13"/>
        <v>2.7577121880000002</v>
      </c>
    </row>
    <row r="859" spans="1:15" x14ac:dyDescent="0.35">
      <c r="A859" t="s">
        <v>147</v>
      </c>
      <c r="B859">
        <v>12</v>
      </c>
      <c r="C859">
        <v>23</v>
      </c>
      <c r="D859" t="s">
        <v>14</v>
      </c>
      <c r="E859" t="s">
        <v>35</v>
      </c>
      <c r="F859" t="s">
        <v>119</v>
      </c>
      <c r="G859">
        <v>44.5</v>
      </c>
      <c r="H859" s="17">
        <f t="shared" si="13"/>
        <v>3.1105767000000002</v>
      </c>
      <c r="M859">
        <v>3</v>
      </c>
      <c r="N859" t="s">
        <v>380</v>
      </c>
      <c r="O859">
        <v>45</v>
      </c>
    </row>
    <row r="860" spans="1:15" x14ac:dyDescent="0.35">
      <c r="A860" t="s">
        <v>147</v>
      </c>
      <c r="B860">
        <v>12</v>
      </c>
      <c r="C860">
        <v>20</v>
      </c>
      <c r="D860" t="s">
        <v>14</v>
      </c>
      <c r="E860" t="s">
        <v>21</v>
      </c>
      <c r="F860" t="s">
        <v>119</v>
      </c>
      <c r="G860">
        <v>47.4</v>
      </c>
      <c r="H860" s="17">
        <f t="shared" si="13"/>
        <v>3.5292106079999992</v>
      </c>
    </row>
    <row r="861" spans="1:15" x14ac:dyDescent="0.35">
      <c r="A861" t="s">
        <v>147</v>
      </c>
      <c r="B861">
        <v>12</v>
      </c>
      <c r="C861">
        <v>6</v>
      </c>
      <c r="D861" t="s">
        <v>14</v>
      </c>
      <c r="E861" t="s">
        <v>35</v>
      </c>
      <c r="F861" t="s">
        <v>119</v>
      </c>
      <c r="G861">
        <v>52.5</v>
      </c>
      <c r="H861" s="17">
        <f t="shared" si="13"/>
        <v>4.3295174999999997</v>
      </c>
    </row>
    <row r="862" spans="1:15" x14ac:dyDescent="0.35">
      <c r="A862" t="s">
        <v>147</v>
      </c>
      <c r="B862">
        <v>13</v>
      </c>
      <c r="C862">
        <v>12</v>
      </c>
      <c r="D862" t="s">
        <v>14</v>
      </c>
      <c r="E862" t="s">
        <v>21</v>
      </c>
      <c r="F862" t="s">
        <v>120</v>
      </c>
      <c r="G862">
        <v>9.1</v>
      </c>
      <c r="H862" s="17">
        <f t="shared" si="13"/>
        <v>0.130077948</v>
      </c>
      <c r="L862">
        <v>3</v>
      </c>
    </row>
    <row r="863" spans="1:15" x14ac:dyDescent="0.35">
      <c r="A863" t="s">
        <v>147</v>
      </c>
      <c r="B863">
        <v>13</v>
      </c>
      <c r="C863">
        <v>13</v>
      </c>
      <c r="D863" t="s">
        <v>14</v>
      </c>
      <c r="E863" t="s">
        <v>36</v>
      </c>
      <c r="F863" t="s">
        <v>120</v>
      </c>
      <c r="G863">
        <v>14.4</v>
      </c>
      <c r="H863" s="17">
        <f t="shared" si="13"/>
        <v>0.32572108799999999</v>
      </c>
      <c r="L863">
        <v>2</v>
      </c>
    </row>
    <row r="864" spans="1:15" x14ac:dyDescent="0.35">
      <c r="A864" t="s">
        <v>147</v>
      </c>
      <c r="B864">
        <v>13</v>
      </c>
      <c r="C864">
        <v>8</v>
      </c>
      <c r="D864" t="s">
        <v>14</v>
      </c>
      <c r="E864" t="s">
        <v>21</v>
      </c>
      <c r="F864" t="s">
        <v>120</v>
      </c>
      <c r="G864">
        <v>30.6</v>
      </c>
      <c r="H864" s="17">
        <f t="shared" si="13"/>
        <v>1.4708342880000003</v>
      </c>
      <c r="L864">
        <v>1</v>
      </c>
    </row>
    <row r="865" spans="1:15" x14ac:dyDescent="0.35">
      <c r="A865" t="s">
        <v>147</v>
      </c>
      <c r="B865">
        <v>13</v>
      </c>
      <c r="C865">
        <v>2</v>
      </c>
      <c r="D865" t="s">
        <v>14</v>
      </c>
      <c r="E865" t="s">
        <v>21</v>
      </c>
      <c r="F865" t="s">
        <v>120</v>
      </c>
      <c r="G865">
        <v>37.9</v>
      </c>
      <c r="H865" s="17">
        <f t="shared" si="13"/>
        <v>2.2563128279999995</v>
      </c>
      <c r="L865">
        <v>2</v>
      </c>
    </row>
    <row r="866" spans="1:15" x14ac:dyDescent="0.35">
      <c r="A866" t="s">
        <v>147</v>
      </c>
      <c r="B866">
        <v>13</v>
      </c>
      <c r="C866">
        <v>5</v>
      </c>
      <c r="D866" t="s">
        <v>14</v>
      </c>
      <c r="E866" t="s">
        <v>34</v>
      </c>
      <c r="F866" t="s">
        <v>120</v>
      </c>
      <c r="G866">
        <v>38</v>
      </c>
      <c r="H866" s="17">
        <f t="shared" si="13"/>
        <v>2.2682351999999999</v>
      </c>
      <c r="L866">
        <v>2</v>
      </c>
    </row>
    <row r="867" spans="1:15" x14ac:dyDescent="0.35">
      <c r="A867" t="s">
        <v>147</v>
      </c>
      <c r="B867">
        <v>13</v>
      </c>
      <c r="C867">
        <v>4</v>
      </c>
      <c r="D867" t="s">
        <v>14</v>
      </c>
      <c r="E867" t="s">
        <v>21</v>
      </c>
      <c r="F867" t="s">
        <v>120</v>
      </c>
      <c r="G867">
        <v>46.3</v>
      </c>
      <c r="H867" s="17">
        <f t="shared" si="13"/>
        <v>3.3673082519999995</v>
      </c>
      <c r="L867">
        <v>1</v>
      </c>
    </row>
    <row r="868" spans="1:15" x14ac:dyDescent="0.35">
      <c r="A868" t="s">
        <v>147</v>
      </c>
      <c r="B868">
        <v>13</v>
      </c>
      <c r="C868">
        <v>3</v>
      </c>
      <c r="D868" t="s">
        <v>14</v>
      </c>
      <c r="E868" t="s">
        <v>21</v>
      </c>
      <c r="F868" t="s">
        <v>120</v>
      </c>
      <c r="G868">
        <v>50.2</v>
      </c>
      <c r="H868" s="17">
        <f t="shared" si="13"/>
        <v>3.9584788320000008</v>
      </c>
      <c r="L868">
        <v>2</v>
      </c>
    </row>
    <row r="869" spans="1:15" x14ac:dyDescent="0.35">
      <c r="A869" t="s">
        <v>147</v>
      </c>
      <c r="B869">
        <v>13</v>
      </c>
      <c r="C869">
        <v>10</v>
      </c>
      <c r="D869" t="s">
        <v>14</v>
      </c>
      <c r="E869" t="s">
        <v>21</v>
      </c>
      <c r="F869" t="s">
        <v>120</v>
      </c>
      <c r="G869">
        <v>50.5</v>
      </c>
      <c r="H869" s="17">
        <f t="shared" si="13"/>
        <v>4.0059326999999998</v>
      </c>
      <c r="L869">
        <v>1</v>
      </c>
    </row>
    <row r="870" spans="1:15" x14ac:dyDescent="0.35">
      <c r="A870" t="s">
        <v>147</v>
      </c>
      <c r="B870">
        <v>13</v>
      </c>
      <c r="C870">
        <v>7</v>
      </c>
      <c r="D870" t="s">
        <v>14</v>
      </c>
      <c r="E870" t="s">
        <v>21</v>
      </c>
      <c r="F870" t="s">
        <v>120</v>
      </c>
      <c r="G870">
        <v>50.6</v>
      </c>
      <c r="H870" s="17">
        <f t="shared" si="13"/>
        <v>4.0218134880000003</v>
      </c>
      <c r="L870">
        <v>1</v>
      </c>
      <c r="M870">
        <v>7</v>
      </c>
      <c r="N870" t="s">
        <v>378</v>
      </c>
      <c r="O870">
        <v>349</v>
      </c>
    </row>
    <row r="871" spans="1:15" x14ac:dyDescent="0.35">
      <c r="A871" t="s">
        <v>147</v>
      </c>
      <c r="B871">
        <v>13</v>
      </c>
      <c r="C871">
        <v>9</v>
      </c>
      <c r="D871" t="s">
        <v>14</v>
      </c>
      <c r="E871" t="s">
        <v>21</v>
      </c>
      <c r="F871" t="s">
        <v>120</v>
      </c>
      <c r="G871">
        <v>57.9</v>
      </c>
      <c r="H871" s="17">
        <f t="shared" si="13"/>
        <v>5.265965628</v>
      </c>
      <c r="L871">
        <v>1</v>
      </c>
      <c r="M871">
        <v>9</v>
      </c>
      <c r="N871" t="s">
        <v>380</v>
      </c>
      <c r="O871">
        <v>68</v>
      </c>
    </row>
    <row r="872" spans="1:15" x14ac:dyDescent="0.35">
      <c r="A872" t="s">
        <v>147</v>
      </c>
      <c r="B872">
        <v>13</v>
      </c>
      <c r="C872">
        <v>11</v>
      </c>
      <c r="D872" t="s">
        <v>14</v>
      </c>
      <c r="E872" t="s">
        <v>21</v>
      </c>
      <c r="F872" t="s">
        <v>120</v>
      </c>
      <c r="G872">
        <v>58</v>
      </c>
      <c r="H872" s="17">
        <f t="shared" si="13"/>
        <v>5.2841711999999994</v>
      </c>
      <c r="L872">
        <v>5</v>
      </c>
    </row>
    <row r="873" spans="1:15" x14ac:dyDescent="0.35">
      <c r="A873" t="s">
        <v>147</v>
      </c>
      <c r="B873">
        <v>13</v>
      </c>
      <c r="C873">
        <v>1</v>
      </c>
      <c r="D873" t="s">
        <v>14</v>
      </c>
      <c r="E873" t="s">
        <v>21</v>
      </c>
      <c r="F873" t="s">
        <v>120</v>
      </c>
      <c r="G873">
        <v>65.8</v>
      </c>
      <c r="H873" s="17">
        <f t="shared" si="13"/>
        <v>6.8009985119999996</v>
      </c>
      <c r="L873">
        <v>1</v>
      </c>
      <c r="M873">
        <v>1</v>
      </c>
      <c r="N873" t="s">
        <v>413</v>
      </c>
      <c r="O873">
        <v>196</v>
      </c>
    </row>
    <row r="874" spans="1:15" x14ac:dyDescent="0.35">
      <c r="A874" t="s">
        <v>147</v>
      </c>
      <c r="B874">
        <v>13</v>
      </c>
      <c r="C874">
        <v>6</v>
      </c>
      <c r="D874" t="s">
        <v>14</v>
      </c>
      <c r="E874" t="s">
        <v>21</v>
      </c>
      <c r="F874" t="s">
        <v>120</v>
      </c>
      <c r="G874">
        <v>72.5</v>
      </c>
      <c r="H874" s="17">
        <f t="shared" si="13"/>
        <v>8.2565174999999993</v>
      </c>
      <c r="L874">
        <v>1</v>
      </c>
    </row>
    <row r="875" spans="1:15" x14ac:dyDescent="0.35">
      <c r="A875" t="s">
        <v>147</v>
      </c>
      <c r="B875">
        <v>15</v>
      </c>
      <c r="C875">
        <v>4</v>
      </c>
      <c r="D875" t="s">
        <v>14</v>
      </c>
      <c r="E875" t="s">
        <v>36</v>
      </c>
      <c r="F875" t="s">
        <v>120</v>
      </c>
      <c r="G875">
        <v>9.6999999999999993</v>
      </c>
      <c r="H875" s="17">
        <f t="shared" si="13"/>
        <v>0.14779657199999996</v>
      </c>
      <c r="L875">
        <v>2</v>
      </c>
    </row>
    <row r="876" spans="1:15" x14ac:dyDescent="0.35">
      <c r="A876" t="s">
        <v>147</v>
      </c>
      <c r="B876">
        <v>15</v>
      </c>
      <c r="C876">
        <v>7</v>
      </c>
      <c r="D876" t="s">
        <v>14</v>
      </c>
      <c r="E876" t="s">
        <v>21</v>
      </c>
      <c r="F876" t="s">
        <v>120</v>
      </c>
      <c r="G876">
        <v>9.9</v>
      </c>
      <c r="H876" s="17">
        <f t="shared" si="13"/>
        <v>0.15395410800000001</v>
      </c>
      <c r="L876">
        <v>3</v>
      </c>
    </row>
    <row r="877" spans="1:15" x14ac:dyDescent="0.35">
      <c r="A877" t="s">
        <v>147</v>
      </c>
      <c r="B877">
        <v>15</v>
      </c>
      <c r="C877">
        <v>16</v>
      </c>
      <c r="D877" t="s">
        <v>14</v>
      </c>
      <c r="E877" t="s">
        <v>21</v>
      </c>
      <c r="F877" t="s">
        <v>120</v>
      </c>
      <c r="G877">
        <v>12</v>
      </c>
      <c r="H877" s="17">
        <f t="shared" si="13"/>
        <v>0.22619520000000001</v>
      </c>
      <c r="L877">
        <v>1</v>
      </c>
    </row>
    <row r="878" spans="1:15" x14ac:dyDescent="0.35">
      <c r="A878" t="s">
        <v>147</v>
      </c>
      <c r="B878">
        <v>15</v>
      </c>
      <c r="C878">
        <v>27</v>
      </c>
      <c r="D878" t="s">
        <v>14</v>
      </c>
      <c r="E878" t="s">
        <v>36</v>
      </c>
      <c r="F878" t="s">
        <v>120</v>
      </c>
      <c r="G878">
        <v>16.100000000000001</v>
      </c>
      <c r="H878" s="17">
        <f t="shared" si="13"/>
        <v>0.40716706800000002</v>
      </c>
      <c r="L878">
        <v>1</v>
      </c>
    </row>
    <row r="879" spans="1:15" x14ac:dyDescent="0.35">
      <c r="A879" t="s">
        <v>147</v>
      </c>
      <c r="B879">
        <v>15</v>
      </c>
      <c r="C879">
        <v>8</v>
      </c>
      <c r="D879" t="s">
        <v>14</v>
      </c>
      <c r="E879" t="s">
        <v>36</v>
      </c>
      <c r="F879" t="s">
        <v>120</v>
      </c>
      <c r="G879">
        <v>17.2</v>
      </c>
      <c r="H879" s="17">
        <f t="shared" si="13"/>
        <v>0.46470547199999995</v>
      </c>
      <c r="L879">
        <v>2</v>
      </c>
    </row>
    <row r="880" spans="1:15" x14ac:dyDescent="0.35">
      <c r="A880" t="s">
        <v>147</v>
      </c>
      <c r="B880">
        <v>15</v>
      </c>
      <c r="C880">
        <v>10</v>
      </c>
      <c r="D880" t="s">
        <v>14</v>
      </c>
      <c r="E880" t="s">
        <v>36</v>
      </c>
      <c r="F880" t="s">
        <v>120</v>
      </c>
      <c r="G880">
        <v>19.3</v>
      </c>
      <c r="H880" s="17">
        <f t="shared" si="13"/>
        <v>0.585107292</v>
      </c>
      <c r="L880">
        <v>2</v>
      </c>
    </row>
    <row r="881" spans="1:15" x14ac:dyDescent="0.35">
      <c r="A881" t="s">
        <v>147</v>
      </c>
      <c r="B881">
        <v>15</v>
      </c>
      <c r="C881">
        <v>30</v>
      </c>
      <c r="D881" t="s">
        <v>14</v>
      </c>
      <c r="E881" t="s">
        <v>36</v>
      </c>
      <c r="F881" t="s">
        <v>120</v>
      </c>
      <c r="G881">
        <v>25.8</v>
      </c>
      <c r="H881" s="17">
        <f t="shared" si="13"/>
        <v>1.0455873119999999</v>
      </c>
      <c r="L881">
        <v>2</v>
      </c>
    </row>
    <row r="882" spans="1:15" x14ac:dyDescent="0.35">
      <c r="A882" t="s">
        <v>147</v>
      </c>
      <c r="B882">
        <v>15</v>
      </c>
      <c r="C882">
        <v>13</v>
      </c>
      <c r="D882" t="s">
        <v>14</v>
      </c>
      <c r="E882" t="s">
        <v>36</v>
      </c>
      <c r="F882" t="s">
        <v>120</v>
      </c>
      <c r="G882">
        <v>39.6</v>
      </c>
      <c r="H882" s="17">
        <f t="shared" si="13"/>
        <v>2.4632657280000001</v>
      </c>
      <c r="L882">
        <v>2</v>
      </c>
    </row>
    <row r="883" spans="1:15" x14ac:dyDescent="0.35">
      <c r="A883" t="s">
        <v>147</v>
      </c>
      <c r="B883">
        <v>15</v>
      </c>
      <c r="C883">
        <v>12</v>
      </c>
      <c r="D883" t="s">
        <v>14</v>
      </c>
      <c r="E883" t="s">
        <v>43</v>
      </c>
      <c r="F883" t="s">
        <v>120</v>
      </c>
      <c r="G883">
        <v>79</v>
      </c>
      <c r="H883" s="17">
        <f t="shared" si="13"/>
        <v>9.8033627999999986</v>
      </c>
      <c r="K883" t="s">
        <v>144</v>
      </c>
      <c r="L883">
        <v>2</v>
      </c>
    </row>
    <row r="884" spans="1:15" x14ac:dyDescent="0.35">
      <c r="A884" t="s">
        <v>147</v>
      </c>
      <c r="B884">
        <v>15</v>
      </c>
      <c r="C884">
        <v>18</v>
      </c>
      <c r="D884" t="s">
        <v>14</v>
      </c>
      <c r="E884" t="s">
        <v>21</v>
      </c>
      <c r="F884" t="s">
        <v>119</v>
      </c>
      <c r="G884">
        <v>9.1</v>
      </c>
      <c r="H884" s="17">
        <f t="shared" si="13"/>
        <v>0.130077948</v>
      </c>
    </row>
    <row r="885" spans="1:15" x14ac:dyDescent="0.35">
      <c r="A885" t="s">
        <v>147</v>
      </c>
      <c r="B885">
        <v>15</v>
      </c>
      <c r="C885">
        <v>14</v>
      </c>
      <c r="D885" t="s">
        <v>14</v>
      </c>
      <c r="E885" t="s">
        <v>21</v>
      </c>
      <c r="F885" t="s">
        <v>119</v>
      </c>
      <c r="G885">
        <v>14.3</v>
      </c>
      <c r="H885" s="17">
        <f t="shared" si="13"/>
        <v>0.32121289200000003</v>
      </c>
    </row>
    <row r="886" spans="1:15" x14ac:dyDescent="0.35">
      <c r="A886" t="s">
        <v>147</v>
      </c>
      <c r="B886">
        <v>15</v>
      </c>
      <c r="C886">
        <v>3</v>
      </c>
      <c r="D886" t="s">
        <v>14</v>
      </c>
      <c r="E886" t="s">
        <v>36</v>
      </c>
      <c r="F886" t="s">
        <v>119</v>
      </c>
      <c r="G886">
        <v>14.6</v>
      </c>
      <c r="H886" s="17">
        <f t="shared" si="13"/>
        <v>0.334831728</v>
      </c>
    </row>
    <row r="887" spans="1:15" x14ac:dyDescent="0.35">
      <c r="A887" t="s">
        <v>147</v>
      </c>
      <c r="B887">
        <v>15</v>
      </c>
      <c r="C887">
        <v>17</v>
      </c>
      <c r="D887" t="s">
        <v>14</v>
      </c>
      <c r="E887" t="s">
        <v>21</v>
      </c>
      <c r="F887" t="s">
        <v>119</v>
      </c>
      <c r="G887">
        <v>17</v>
      </c>
      <c r="H887" s="17">
        <f t="shared" si="13"/>
        <v>0.45396120000000001</v>
      </c>
    </row>
    <row r="888" spans="1:15" x14ac:dyDescent="0.35">
      <c r="A888" t="s">
        <v>147</v>
      </c>
      <c r="B888">
        <v>15</v>
      </c>
      <c r="C888">
        <v>22</v>
      </c>
      <c r="D888" t="s">
        <v>14</v>
      </c>
      <c r="E888" t="s">
        <v>36</v>
      </c>
      <c r="F888" t="s">
        <v>119</v>
      </c>
      <c r="G888">
        <v>18.100000000000001</v>
      </c>
      <c r="H888" s="17">
        <f t="shared" si="13"/>
        <v>0.51460978800000012</v>
      </c>
    </row>
    <row r="889" spans="1:15" x14ac:dyDescent="0.35">
      <c r="A889" t="s">
        <v>147</v>
      </c>
      <c r="B889">
        <v>15</v>
      </c>
      <c r="C889">
        <v>21</v>
      </c>
      <c r="D889" t="s">
        <v>14</v>
      </c>
      <c r="E889" t="s">
        <v>21</v>
      </c>
      <c r="F889" t="s">
        <v>119</v>
      </c>
      <c r="G889">
        <v>21.2</v>
      </c>
      <c r="H889" s="17">
        <f t="shared" si="13"/>
        <v>0.70598035200000009</v>
      </c>
    </row>
    <row r="890" spans="1:15" x14ac:dyDescent="0.35">
      <c r="A890" t="s">
        <v>147</v>
      </c>
      <c r="B890">
        <v>15</v>
      </c>
      <c r="C890">
        <v>26</v>
      </c>
      <c r="D890" t="s">
        <v>14</v>
      </c>
      <c r="E890" t="s">
        <v>36</v>
      </c>
      <c r="F890" t="s">
        <v>119</v>
      </c>
      <c r="G890">
        <v>21.2</v>
      </c>
      <c r="H890" s="17">
        <f t="shared" si="13"/>
        <v>0.70598035200000009</v>
      </c>
    </row>
    <row r="891" spans="1:15" x14ac:dyDescent="0.35">
      <c r="A891" t="s">
        <v>147</v>
      </c>
      <c r="B891">
        <v>15</v>
      </c>
      <c r="C891">
        <v>2</v>
      </c>
      <c r="D891" t="s">
        <v>14</v>
      </c>
      <c r="E891" t="s">
        <v>36</v>
      </c>
      <c r="F891" t="s">
        <v>119</v>
      </c>
      <c r="G891">
        <v>23.9</v>
      </c>
      <c r="H891" s="17">
        <f t="shared" si="13"/>
        <v>0.89725666799999992</v>
      </c>
    </row>
    <row r="892" spans="1:15" x14ac:dyDescent="0.35">
      <c r="A892" t="s">
        <v>147</v>
      </c>
      <c r="B892">
        <v>15</v>
      </c>
      <c r="C892">
        <v>25</v>
      </c>
      <c r="D892" t="s">
        <v>14</v>
      </c>
      <c r="E892" t="s">
        <v>36</v>
      </c>
      <c r="F892" t="s">
        <v>119</v>
      </c>
      <c r="G892">
        <v>26.8</v>
      </c>
      <c r="H892" s="17">
        <f t="shared" si="13"/>
        <v>1.1282113919999999</v>
      </c>
    </row>
    <row r="893" spans="1:15" x14ac:dyDescent="0.35">
      <c r="A893" t="s">
        <v>147</v>
      </c>
      <c r="B893">
        <v>15</v>
      </c>
      <c r="C893">
        <v>29</v>
      </c>
      <c r="D893" t="s">
        <v>14</v>
      </c>
      <c r="E893" t="s">
        <v>36</v>
      </c>
      <c r="F893" t="s">
        <v>119</v>
      </c>
      <c r="G893">
        <v>27.1</v>
      </c>
      <c r="H893" s="17">
        <f t="shared" si="13"/>
        <v>1.1536112280000002</v>
      </c>
      <c r="N893" t="s">
        <v>366</v>
      </c>
      <c r="O893">
        <v>155</v>
      </c>
    </row>
    <row r="894" spans="1:15" x14ac:dyDescent="0.35">
      <c r="A894" t="s">
        <v>147</v>
      </c>
      <c r="B894">
        <v>15</v>
      </c>
      <c r="C894">
        <v>9</v>
      </c>
      <c r="D894" t="s">
        <v>14</v>
      </c>
      <c r="E894" t="s">
        <v>36</v>
      </c>
      <c r="F894" t="s">
        <v>119</v>
      </c>
      <c r="G894">
        <v>27.6</v>
      </c>
      <c r="H894" s="17">
        <f t="shared" si="13"/>
        <v>1.1965726080000001</v>
      </c>
      <c r="M894">
        <v>1</v>
      </c>
      <c r="N894" t="s">
        <v>388</v>
      </c>
      <c r="O894">
        <v>331</v>
      </c>
    </row>
    <row r="895" spans="1:15" x14ac:dyDescent="0.35">
      <c r="A895" t="s">
        <v>147</v>
      </c>
      <c r="B895">
        <v>15</v>
      </c>
      <c r="C895">
        <v>19</v>
      </c>
      <c r="D895" t="s">
        <v>14</v>
      </c>
      <c r="E895" t="s">
        <v>21</v>
      </c>
      <c r="F895" t="s">
        <v>119</v>
      </c>
      <c r="G895">
        <v>27.8</v>
      </c>
      <c r="H895" s="17">
        <f t="shared" si="13"/>
        <v>1.213977072</v>
      </c>
    </row>
    <row r="896" spans="1:15" x14ac:dyDescent="0.35">
      <c r="A896" t="s">
        <v>147</v>
      </c>
      <c r="B896">
        <v>15</v>
      </c>
      <c r="C896">
        <v>11</v>
      </c>
      <c r="D896" t="s">
        <v>14</v>
      </c>
      <c r="E896" t="s">
        <v>21</v>
      </c>
      <c r="F896" t="s">
        <v>119</v>
      </c>
      <c r="G896">
        <v>28.2</v>
      </c>
      <c r="H896" s="17">
        <f t="shared" si="13"/>
        <v>1.249162992</v>
      </c>
    </row>
    <row r="897" spans="1:15" x14ac:dyDescent="0.35">
      <c r="A897" t="s">
        <v>147</v>
      </c>
      <c r="B897">
        <v>15</v>
      </c>
      <c r="C897">
        <v>23</v>
      </c>
      <c r="D897" t="s">
        <v>14</v>
      </c>
      <c r="E897" t="s">
        <v>36</v>
      </c>
      <c r="F897" t="s">
        <v>119</v>
      </c>
      <c r="G897">
        <v>32</v>
      </c>
      <c r="H897" s="17">
        <f t="shared" si="13"/>
        <v>1.6084992</v>
      </c>
    </row>
    <row r="898" spans="1:15" x14ac:dyDescent="0.35">
      <c r="A898" t="s">
        <v>147</v>
      </c>
      <c r="B898">
        <v>15</v>
      </c>
      <c r="C898">
        <v>24</v>
      </c>
      <c r="D898" t="s">
        <v>14</v>
      </c>
      <c r="E898" t="s">
        <v>36</v>
      </c>
      <c r="F898" t="s">
        <v>119</v>
      </c>
      <c r="G898">
        <v>32.1</v>
      </c>
      <c r="H898" s="17">
        <f t="shared" ref="H898:H905" si="14">(((G898/2)^2)*3.1416)/500</f>
        <v>1.6185680280000001</v>
      </c>
    </row>
    <row r="899" spans="1:15" x14ac:dyDescent="0.35">
      <c r="A899" t="s">
        <v>147</v>
      </c>
      <c r="B899">
        <v>15</v>
      </c>
      <c r="C899">
        <v>20</v>
      </c>
      <c r="D899" t="s">
        <v>14</v>
      </c>
      <c r="E899" t="s">
        <v>36</v>
      </c>
      <c r="F899" t="s">
        <v>119</v>
      </c>
      <c r="G899">
        <v>32.200000000000003</v>
      </c>
      <c r="H899" s="17">
        <f t="shared" si="14"/>
        <v>1.6286682720000001</v>
      </c>
      <c r="M899">
        <v>2</v>
      </c>
      <c r="N899" t="s">
        <v>388</v>
      </c>
      <c r="O899">
        <v>78</v>
      </c>
    </row>
    <row r="900" spans="1:15" x14ac:dyDescent="0.35">
      <c r="A900" t="s">
        <v>147</v>
      </c>
      <c r="B900">
        <v>15</v>
      </c>
      <c r="C900">
        <v>15</v>
      </c>
      <c r="D900" t="s">
        <v>14</v>
      </c>
      <c r="E900" t="s">
        <v>36</v>
      </c>
      <c r="F900" t="s">
        <v>119</v>
      </c>
      <c r="G900">
        <v>33.200000000000003</v>
      </c>
      <c r="H900" s="17">
        <f t="shared" si="14"/>
        <v>1.7313985920000001</v>
      </c>
    </row>
    <row r="901" spans="1:15" x14ac:dyDescent="0.35">
      <c r="A901" t="s">
        <v>147</v>
      </c>
      <c r="B901">
        <v>15</v>
      </c>
      <c r="C901">
        <v>5</v>
      </c>
      <c r="D901" t="s">
        <v>14</v>
      </c>
      <c r="E901" t="s">
        <v>21</v>
      </c>
      <c r="F901" t="s">
        <v>119</v>
      </c>
      <c r="G901">
        <v>36</v>
      </c>
      <c r="H901" s="17">
        <f t="shared" si="14"/>
        <v>2.0357567999999997</v>
      </c>
    </row>
    <row r="902" spans="1:15" x14ac:dyDescent="0.35">
      <c r="A902" t="s">
        <v>147</v>
      </c>
      <c r="B902">
        <v>15</v>
      </c>
      <c r="C902">
        <v>31</v>
      </c>
      <c r="D902" t="s">
        <v>14</v>
      </c>
      <c r="E902" t="s">
        <v>36</v>
      </c>
      <c r="F902" t="s">
        <v>119</v>
      </c>
      <c r="G902">
        <v>40.5</v>
      </c>
      <c r="H902" s="17">
        <f t="shared" si="14"/>
        <v>2.5765047000000001</v>
      </c>
    </row>
    <row r="903" spans="1:15" x14ac:dyDescent="0.35">
      <c r="A903" t="s">
        <v>147</v>
      </c>
      <c r="B903">
        <v>15</v>
      </c>
      <c r="C903">
        <v>6</v>
      </c>
      <c r="D903" t="s">
        <v>14</v>
      </c>
      <c r="E903" t="s">
        <v>21</v>
      </c>
      <c r="F903" t="s">
        <v>119</v>
      </c>
      <c r="G903">
        <v>51.5</v>
      </c>
      <c r="H903" s="17">
        <f t="shared" si="14"/>
        <v>4.1661543000000005</v>
      </c>
    </row>
    <row r="904" spans="1:15" x14ac:dyDescent="0.35">
      <c r="A904" t="s">
        <v>147</v>
      </c>
      <c r="B904">
        <v>15</v>
      </c>
      <c r="C904">
        <v>1</v>
      </c>
      <c r="D904" t="s">
        <v>14</v>
      </c>
      <c r="E904" t="s">
        <v>21</v>
      </c>
      <c r="F904" t="s">
        <v>119</v>
      </c>
      <c r="G904">
        <v>53.4</v>
      </c>
      <c r="H904" s="17">
        <f t="shared" si="14"/>
        <v>4.479230448</v>
      </c>
    </row>
    <row r="905" spans="1:15" x14ac:dyDescent="0.35">
      <c r="A905" t="s">
        <v>147</v>
      </c>
      <c r="B905">
        <v>15</v>
      </c>
      <c r="C905">
        <v>28</v>
      </c>
      <c r="D905" t="s">
        <v>14</v>
      </c>
      <c r="E905" t="s">
        <v>21</v>
      </c>
      <c r="F905" t="s">
        <v>119</v>
      </c>
      <c r="G905">
        <v>85.7</v>
      </c>
      <c r="H905" s="17">
        <f t="shared" si="14"/>
        <v>11.536724892000001</v>
      </c>
    </row>
  </sheetData>
  <sortState xmlns:xlrd2="http://schemas.microsoft.com/office/spreadsheetml/2017/richdata2" ref="A2:P905">
    <sortCondition ref="A2:A905"/>
    <sortCondition ref="B2:B905"/>
    <sortCondition ref="F2:F905"/>
    <sortCondition ref="G2:G905"/>
    <sortCondition descending="1" ref="E2:E905"/>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91E99EB1-3A03-4BAA-9304-218755218733}">
          <x14:formula1>
            <xm:f>Notes!$J$21:$J$22</xm:f>
          </x14:formula1>
          <xm:sqref>F2:F5500</xm:sqref>
        </x14:dataValidation>
        <x14:dataValidation type="list" allowBlank="1" showInputMessage="1" showErrorMessage="1" xr:uid="{3FC7BEDB-4C89-4A23-A91B-1C259DA870CF}">
          <x14:formula1>
            <xm:f>Notes!$L$21:$L$22</xm:f>
          </x14:formula1>
          <xm:sqref>D2:D5500</xm:sqref>
        </x14:dataValidation>
        <x14:dataValidation type="list" allowBlank="1" showInputMessage="1" showErrorMessage="1" xr:uid="{499AED82-E3DF-4A78-8E98-EBD620BAEA2B}">
          <x14:formula1>
            <xm:f>Notes!$C$21:$C$31</xm:f>
          </x14:formula1>
          <xm:sqref>E2:E5500</xm:sqref>
        </x14:dataValidation>
        <x14:dataValidation type="list" allowBlank="1" showInputMessage="1" showErrorMessage="1" xr:uid="{D934FA23-295C-4C27-8A1F-07E6E258A153}">
          <x14:formula1>
            <xm:f>Notes!$N$21:$N$25</xm:f>
          </x14:formula1>
          <xm:sqref>L2:L5500</xm:sqref>
        </x14:dataValidation>
        <x14:dataValidation type="list" allowBlank="1" showInputMessage="1" showErrorMessage="1" xr:uid="{2BC89C56-113A-4C5A-8919-F34AF9099FD0}">
          <x14:formula1>
            <xm:f>Notes!$M$21:$M$32</xm:f>
          </x14:formula1>
          <xm:sqref>K2:K5500</xm:sqref>
        </x14:dataValidation>
        <x14:dataValidation type="list" allowBlank="1" showInputMessage="1" showErrorMessage="1" xr:uid="{20D1BF4B-74CA-40F3-B3D4-DA0B688DB069}">
          <x14:formula1>
            <xm:f>Notes!$A$21:$A$26</xm:f>
          </x14:formula1>
          <xm:sqref>A2:A13000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190C-387A-40D1-ADAE-BE15491C8F98}">
  <dimension ref="A1:Y228"/>
  <sheetViews>
    <sheetView tabSelected="1" workbookViewId="0">
      <pane ySplit="1" topLeftCell="A206" activePane="bottomLeft" state="frozen"/>
      <selection activeCell="I1" sqref="I1"/>
      <selection pane="bottomLeft" activeCell="D1" sqref="D1:D1048576"/>
    </sheetView>
  </sheetViews>
  <sheetFormatPr defaultRowHeight="14.5" x14ac:dyDescent="0.35"/>
  <cols>
    <col min="1" max="1" width="12.54296875" bestFit="1" customWidth="1"/>
    <col min="2" max="2" width="13.1796875" bestFit="1" customWidth="1"/>
    <col min="3" max="3" width="11.81640625" bestFit="1" customWidth="1"/>
    <col min="4" max="4" width="10.6328125" customWidth="1"/>
    <col min="5" max="6" width="11.81640625" customWidth="1"/>
    <col min="7" max="7" width="10" bestFit="1" customWidth="1"/>
    <col min="8" max="8" width="13.54296875" bestFit="1" customWidth="1"/>
    <col min="9" max="9" width="12.54296875" bestFit="1" customWidth="1"/>
    <col min="10" max="11" width="11.81640625" bestFit="1" customWidth="1"/>
    <col min="12" max="12" width="8.6328125" customWidth="1"/>
    <col min="13" max="13" width="9.81640625" bestFit="1" customWidth="1"/>
    <col min="14" max="14" width="10.90625" bestFit="1" customWidth="1"/>
    <col min="15" max="15" width="11" bestFit="1" customWidth="1"/>
    <col min="16" max="16" width="13.81640625" bestFit="1" customWidth="1"/>
    <col min="18" max="18" width="6.1796875" bestFit="1" customWidth="1"/>
    <col min="19" max="19" width="10.453125" bestFit="1" customWidth="1"/>
    <col min="20" max="20" width="15.6328125" bestFit="1" customWidth="1"/>
    <col min="21" max="21" width="12.36328125" bestFit="1" customWidth="1"/>
  </cols>
  <sheetData>
    <row r="1" spans="1:25" x14ac:dyDescent="0.35">
      <c r="A1" t="s">
        <v>0</v>
      </c>
      <c r="B1" t="s">
        <v>178</v>
      </c>
      <c r="C1" t="s">
        <v>45</v>
      </c>
      <c r="D1" t="s">
        <v>3</v>
      </c>
      <c r="E1" t="s">
        <v>4</v>
      </c>
      <c r="F1" t="s">
        <v>531</v>
      </c>
      <c r="G1" t="s">
        <v>537</v>
      </c>
      <c r="H1" t="s">
        <v>161</v>
      </c>
      <c r="I1" t="s">
        <v>160</v>
      </c>
      <c r="J1" t="s">
        <v>536</v>
      </c>
      <c r="K1" t="s">
        <v>179</v>
      </c>
      <c r="L1" t="s">
        <v>17</v>
      </c>
      <c r="M1" t="s">
        <v>149</v>
      </c>
      <c r="N1" t="s">
        <v>150</v>
      </c>
      <c r="O1" t="s">
        <v>398</v>
      </c>
      <c r="P1" t="s">
        <v>162</v>
      </c>
      <c r="Q1" t="s">
        <v>48</v>
      </c>
      <c r="R1" t="s">
        <v>47</v>
      </c>
      <c r="S1" t="s">
        <v>49</v>
      </c>
      <c r="T1" t="s">
        <v>151</v>
      </c>
      <c r="U1" t="s">
        <v>64</v>
      </c>
      <c r="V1" t="s">
        <v>8</v>
      </c>
      <c r="W1" t="s">
        <v>560</v>
      </c>
      <c r="X1" t="s">
        <v>561</v>
      </c>
      <c r="Y1" t="s">
        <v>557</v>
      </c>
    </row>
    <row r="2" spans="1:25" x14ac:dyDescent="0.35">
      <c r="A2" t="s">
        <v>494</v>
      </c>
      <c r="B2">
        <v>1</v>
      </c>
      <c r="C2">
        <v>1</v>
      </c>
      <c r="D2">
        <v>363448</v>
      </c>
      <c r="E2">
        <v>4001833</v>
      </c>
      <c r="F2">
        <v>217</v>
      </c>
      <c r="G2" t="s">
        <v>75</v>
      </c>
      <c r="H2" t="s">
        <v>119</v>
      </c>
      <c r="I2" t="s">
        <v>119</v>
      </c>
      <c r="J2" t="s">
        <v>75</v>
      </c>
      <c r="K2" t="s">
        <v>75</v>
      </c>
      <c r="L2">
        <v>339.5</v>
      </c>
      <c r="M2">
        <v>100</v>
      </c>
      <c r="N2">
        <v>0</v>
      </c>
      <c r="O2">
        <v>26.3</v>
      </c>
      <c r="P2">
        <v>36.1</v>
      </c>
      <c r="Q2" t="s">
        <v>38</v>
      </c>
      <c r="R2" t="s">
        <v>14</v>
      </c>
      <c r="S2" t="s">
        <v>13</v>
      </c>
      <c r="T2" t="s">
        <v>127</v>
      </c>
      <c r="W2">
        <v>15</v>
      </c>
      <c r="X2">
        <v>0</v>
      </c>
      <c r="Y2" t="s">
        <v>559</v>
      </c>
    </row>
    <row r="3" spans="1:25" x14ac:dyDescent="0.35">
      <c r="A3" t="s">
        <v>494</v>
      </c>
      <c r="B3">
        <v>1</v>
      </c>
      <c r="C3">
        <v>2</v>
      </c>
      <c r="D3">
        <v>363443</v>
      </c>
      <c r="E3">
        <v>4001814</v>
      </c>
      <c r="F3">
        <v>261</v>
      </c>
      <c r="G3" t="s">
        <v>75</v>
      </c>
      <c r="H3" t="s">
        <v>119</v>
      </c>
      <c r="I3" t="s">
        <v>119</v>
      </c>
      <c r="J3" t="s">
        <v>75</v>
      </c>
      <c r="K3" t="s">
        <v>75</v>
      </c>
      <c r="L3">
        <v>409.3</v>
      </c>
      <c r="M3">
        <v>100</v>
      </c>
      <c r="N3">
        <v>0</v>
      </c>
      <c r="O3">
        <v>20.2</v>
      </c>
      <c r="P3">
        <v>31.1</v>
      </c>
      <c r="Q3" t="s">
        <v>14</v>
      </c>
      <c r="R3" t="s">
        <v>14</v>
      </c>
      <c r="S3" t="s">
        <v>13</v>
      </c>
      <c r="T3" t="s">
        <v>127</v>
      </c>
      <c r="W3">
        <v>15</v>
      </c>
      <c r="X3">
        <v>0</v>
      </c>
      <c r="Y3" t="s">
        <v>559</v>
      </c>
    </row>
    <row r="4" spans="1:25" x14ac:dyDescent="0.35">
      <c r="A4" t="s">
        <v>494</v>
      </c>
      <c r="B4">
        <v>1</v>
      </c>
      <c r="C4">
        <v>3</v>
      </c>
      <c r="D4">
        <v>363441</v>
      </c>
      <c r="E4">
        <v>4001810</v>
      </c>
      <c r="F4">
        <v>261</v>
      </c>
      <c r="G4" t="s">
        <v>75</v>
      </c>
      <c r="H4" t="s">
        <v>119</v>
      </c>
      <c r="I4" t="s">
        <v>119</v>
      </c>
      <c r="J4" t="s">
        <v>75</v>
      </c>
      <c r="K4" t="s">
        <v>75</v>
      </c>
      <c r="L4">
        <v>209.7</v>
      </c>
      <c r="M4">
        <v>100</v>
      </c>
      <c r="N4">
        <v>5</v>
      </c>
      <c r="O4">
        <v>17.5</v>
      </c>
      <c r="P4">
        <v>29.4</v>
      </c>
      <c r="Q4" t="s">
        <v>38</v>
      </c>
      <c r="R4" t="s">
        <v>14</v>
      </c>
      <c r="S4" t="s">
        <v>13</v>
      </c>
      <c r="T4" t="s">
        <v>127</v>
      </c>
      <c r="W4">
        <v>15</v>
      </c>
      <c r="X4">
        <v>0</v>
      </c>
      <c r="Y4" t="s">
        <v>559</v>
      </c>
    </row>
    <row r="5" spans="1:25" x14ac:dyDescent="0.35">
      <c r="A5" t="s">
        <v>494</v>
      </c>
      <c r="B5">
        <v>1</v>
      </c>
      <c r="C5">
        <v>4</v>
      </c>
      <c r="D5">
        <v>363376</v>
      </c>
      <c r="E5">
        <v>4001778</v>
      </c>
      <c r="F5">
        <v>299</v>
      </c>
      <c r="G5" t="s">
        <v>75</v>
      </c>
      <c r="H5" t="s">
        <v>119</v>
      </c>
      <c r="I5" t="s">
        <v>119</v>
      </c>
      <c r="J5" t="s">
        <v>75</v>
      </c>
      <c r="K5" t="s">
        <v>181</v>
      </c>
      <c r="L5">
        <v>194.4</v>
      </c>
      <c r="M5">
        <v>100</v>
      </c>
      <c r="N5">
        <v>0</v>
      </c>
      <c r="O5">
        <v>6.9</v>
      </c>
      <c r="P5">
        <v>31.6</v>
      </c>
      <c r="Q5" t="s">
        <v>38</v>
      </c>
      <c r="R5" t="s">
        <v>14</v>
      </c>
      <c r="S5" t="s">
        <v>13</v>
      </c>
      <c r="T5" t="s">
        <v>127</v>
      </c>
      <c r="W5">
        <v>15</v>
      </c>
      <c r="X5">
        <v>0</v>
      </c>
      <c r="Y5" t="s">
        <v>559</v>
      </c>
    </row>
    <row r="6" spans="1:25" x14ac:dyDescent="0.35">
      <c r="A6" t="s">
        <v>494</v>
      </c>
      <c r="B6">
        <v>1</v>
      </c>
      <c r="C6">
        <v>5</v>
      </c>
      <c r="D6">
        <v>363395</v>
      </c>
      <c r="E6">
        <v>4001836</v>
      </c>
      <c r="F6">
        <v>185</v>
      </c>
      <c r="G6" t="s">
        <v>75</v>
      </c>
      <c r="H6" t="s">
        <v>119</v>
      </c>
      <c r="I6" t="s">
        <v>119</v>
      </c>
      <c r="J6" t="s">
        <v>75</v>
      </c>
      <c r="K6" t="s">
        <v>75</v>
      </c>
      <c r="L6">
        <v>130.6</v>
      </c>
      <c r="M6">
        <v>100</v>
      </c>
      <c r="N6">
        <v>0</v>
      </c>
      <c r="O6">
        <v>10.6</v>
      </c>
      <c r="P6">
        <v>30.2</v>
      </c>
      <c r="Q6" t="s">
        <v>38</v>
      </c>
      <c r="R6" t="s">
        <v>14</v>
      </c>
      <c r="S6" t="s">
        <v>13</v>
      </c>
      <c r="T6" t="s">
        <v>127</v>
      </c>
      <c r="W6">
        <v>15</v>
      </c>
      <c r="X6">
        <v>0</v>
      </c>
      <c r="Y6" t="s">
        <v>559</v>
      </c>
    </row>
    <row r="7" spans="1:25" x14ac:dyDescent="0.35">
      <c r="A7" t="s">
        <v>494</v>
      </c>
      <c r="B7">
        <v>1</v>
      </c>
      <c r="C7">
        <v>6</v>
      </c>
      <c r="D7">
        <v>363399</v>
      </c>
      <c r="E7">
        <v>4001872</v>
      </c>
      <c r="F7">
        <v>254</v>
      </c>
      <c r="G7" t="s">
        <v>75</v>
      </c>
      <c r="H7" t="s">
        <v>119</v>
      </c>
      <c r="I7" t="s">
        <v>119</v>
      </c>
      <c r="J7" t="s">
        <v>75</v>
      </c>
      <c r="K7" t="s">
        <v>181</v>
      </c>
      <c r="L7">
        <v>210.1</v>
      </c>
      <c r="M7">
        <v>100</v>
      </c>
      <c r="N7">
        <v>0</v>
      </c>
      <c r="O7">
        <v>15.3</v>
      </c>
      <c r="P7">
        <v>35.1</v>
      </c>
      <c r="Q7" t="s">
        <v>38</v>
      </c>
      <c r="R7" t="s">
        <v>14</v>
      </c>
      <c r="S7" t="s">
        <v>13</v>
      </c>
      <c r="T7" t="s">
        <v>127</v>
      </c>
      <c r="W7">
        <v>15</v>
      </c>
      <c r="X7">
        <v>0</v>
      </c>
      <c r="Y7" t="s">
        <v>559</v>
      </c>
    </row>
    <row r="8" spans="1:25" x14ac:dyDescent="0.35">
      <c r="A8" t="s">
        <v>494</v>
      </c>
      <c r="B8">
        <v>2</v>
      </c>
      <c r="C8">
        <v>1</v>
      </c>
      <c r="D8">
        <v>363627</v>
      </c>
      <c r="E8">
        <v>4001785</v>
      </c>
      <c r="F8">
        <v>414</v>
      </c>
      <c r="G8" t="s">
        <v>77</v>
      </c>
      <c r="H8" t="s">
        <v>119</v>
      </c>
      <c r="I8" t="s">
        <v>119</v>
      </c>
      <c r="J8" t="s">
        <v>75</v>
      </c>
      <c r="K8" t="s">
        <v>181</v>
      </c>
      <c r="L8">
        <v>518.4</v>
      </c>
      <c r="M8">
        <v>95</v>
      </c>
      <c r="N8">
        <v>5</v>
      </c>
      <c r="O8">
        <v>18.8</v>
      </c>
      <c r="P8">
        <v>27.9</v>
      </c>
      <c r="Q8" t="s">
        <v>14</v>
      </c>
      <c r="R8" t="s">
        <v>14</v>
      </c>
      <c r="S8" t="s">
        <v>13</v>
      </c>
      <c r="T8" t="s">
        <v>127</v>
      </c>
      <c r="U8" t="s">
        <v>123</v>
      </c>
      <c r="W8">
        <v>15</v>
      </c>
      <c r="X8">
        <v>0</v>
      </c>
      <c r="Y8" t="s">
        <v>559</v>
      </c>
    </row>
    <row r="9" spans="1:25" x14ac:dyDescent="0.35">
      <c r="A9" t="s">
        <v>494</v>
      </c>
      <c r="B9">
        <v>2</v>
      </c>
      <c r="C9">
        <v>2</v>
      </c>
      <c r="D9">
        <v>363560</v>
      </c>
      <c r="E9">
        <v>4001770</v>
      </c>
      <c r="F9">
        <v>200</v>
      </c>
      <c r="G9" t="s">
        <v>75</v>
      </c>
      <c r="H9" t="s">
        <v>119</v>
      </c>
      <c r="I9" t="s">
        <v>119</v>
      </c>
      <c r="J9" t="s">
        <v>75</v>
      </c>
      <c r="K9" t="s">
        <v>75</v>
      </c>
      <c r="L9">
        <v>336.5</v>
      </c>
      <c r="M9">
        <v>95</v>
      </c>
      <c r="N9">
        <v>5</v>
      </c>
      <c r="O9">
        <v>16.8</v>
      </c>
      <c r="P9">
        <v>22</v>
      </c>
      <c r="Q9" t="s">
        <v>38</v>
      </c>
      <c r="R9" t="s">
        <v>14</v>
      </c>
      <c r="S9" t="s">
        <v>13</v>
      </c>
      <c r="T9" t="s">
        <v>127</v>
      </c>
      <c r="W9">
        <v>15</v>
      </c>
      <c r="X9">
        <v>0</v>
      </c>
      <c r="Y9" t="s">
        <v>559</v>
      </c>
    </row>
    <row r="10" spans="1:25" x14ac:dyDescent="0.35">
      <c r="A10" t="s">
        <v>494</v>
      </c>
      <c r="B10">
        <v>2</v>
      </c>
      <c r="C10">
        <v>3</v>
      </c>
      <c r="D10">
        <v>363577</v>
      </c>
      <c r="E10">
        <v>4001805</v>
      </c>
      <c r="F10">
        <v>330</v>
      </c>
      <c r="G10" t="s">
        <v>77</v>
      </c>
      <c r="H10" t="s">
        <v>119</v>
      </c>
      <c r="I10" t="s">
        <v>119</v>
      </c>
      <c r="J10" t="s">
        <v>75</v>
      </c>
      <c r="K10" t="s">
        <v>181</v>
      </c>
      <c r="L10">
        <v>363.3</v>
      </c>
      <c r="M10">
        <v>95</v>
      </c>
      <c r="N10">
        <v>5</v>
      </c>
      <c r="O10">
        <v>10.5</v>
      </c>
      <c r="P10">
        <v>27.4</v>
      </c>
      <c r="Q10" t="s">
        <v>14</v>
      </c>
      <c r="R10" t="s">
        <v>14</v>
      </c>
      <c r="S10" t="s">
        <v>13</v>
      </c>
      <c r="T10" t="s">
        <v>127</v>
      </c>
      <c r="U10" t="s">
        <v>123</v>
      </c>
      <c r="W10">
        <v>15</v>
      </c>
      <c r="X10">
        <v>0</v>
      </c>
      <c r="Y10" t="s">
        <v>559</v>
      </c>
    </row>
    <row r="11" spans="1:25" x14ac:dyDescent="0.35">
      <c r="A11" t="s">
        <v>494</v>
      </c>
      <c r="B11">
        <v>3</v>
      </c>
      <c r="C11">
        <v>1</v>
      </c>
      <c r="D11">
        <v>363907</v>
      </c>
      <c r="E11">
        <v>4001822</v>
      </c>
      <c r="F11">
        <v>184</v>
      </c>
      <c r="G11" t="s">
        <v>75</v>
      </c>
      <c r="H11" t="s">
        <v>119</v>
      </c>
      <c r="I11" t="s">
        <v>119</v>
      </c>
      <c r="J11" t="s">
        <v>75</v>
      </c>
      <c r="K11" t="s">
        <v>75</v>
      </c>
      <c r="L11">
        <v>158.6</v>
      </c>
      <c r="M11">
        <v>70</v>
      </c>
      <c r="N11">
        <v>30</v>
      </c>
      <c r="O11">
        <v>7.1</v>
      </c>
      <c r="P11">
        <v>21.8</v>
      </c>
      <c r="Q11" t="s">
        <v>38</v>
      </c>
      <c r="R11" t="s">
        <v>14</v>
      </c>
      <c r="S11" t="s">
        <v>13</v>
      </c>
      <c r="T11" t="s">
        <v>127</v>
      </c>
      <c r="W11">
        <v>15</v>
      </c>
      <c r="X11">
        <v>0</v>
      </c>
      <c r="Y11" t="s">
        <v>559</v>
      </c>
    </row>
    <row r="12" spans="1:25" x14ac:dyDescent="0.35">
      <c r="A12" t="s">
        <v>494</v>
      </c>
      <c r="B12">
        <v>3</v>
      </c>
      <c r="C12">
        <v>2</v>
      </c>
      <c r="D12">
        <v>363926</v>
      </c>
      <c r="E12">
        <v>4001828</v>
      </c>
      <c r="F12">
        <v>141</v>
      </c>
      <c r="G12" t="s">
        <v>75</v>
      </c>
      <c r="H12" t="s">
        <v>119</v>
      </c>
      <c r="I12" t="s">
        <v>119</v>
      </c>
      <c r="J12" t="s">
        <v>75</v>
      </c>
      <c r="K12" t="s">
        <v>75</v>
      </c>
      <c r="L12">
        <v>114.3</v>
      </c>
      <c r="M12">
        <v>65</v>
      </c>
      <c r="N12">
        <v>35</v>
      </c>
      <c r="O12">
        <v>5.8</v>
      </c>
      <c r="P12">
        <v>29.4</v>
      </c>
      <c r="Q12" t="s">
        <v>38</v>
      </c>
      <c r="R12" t="s">
        <v>14</v>
      </c>
      <c r="S12" t="s">
        <v>13</v>
      </c>
      <c r="T12" t="s">
        <v>127</v>
      </c>
      <c r="W12">
        <v>15</v>
      </c>
      <c r="X12">
        <v>0</v>
      </c>
      <c r="Y12" t="s">
        <v>559</v>
      </c>
    </row>
    <row r="13" spans="1:25" x14ac:dyDescent="0.35">
      <c r="A13" t="s">
        <v>494</v>
      </c>
      <c r="B13">
        <v>3</v>
      </c>
      <c r="C13">
        <v>3</v>
      </c>
      <c r="D13">
        <v>363927</v>
      </c>
      <c r="E13">
        <v>4001845</v>
      </c>
      <c r="F13">
        <v>228</v>
      </c>
      <c r="G13" t="s">
        <v>75</v>
      </c>
      <c r="H13" t="s">
        <v>119</v>
      </c>
      <c r="I13" t="s">
        <v>119</v>
      </c>
      <c r="J13" t="s">
        <v>75</v>
      </c>
      <c r="K13" t="s">
        <v>75</v>
      </c>
      <c r="L13">
        <v>500</v>
      </c>
      <c r="M13">
        <v>100</v>
      </c>
      <c r="N13">
        <v>0</v>
      </c>
      <c r="O13">
        <v>17.7</v>
      </c>
      <c r="P13">
        <v>26.5</v>
      </c>
      <c r="Q13" t="s">
        <v>14</v>
      </c>
      <c r="R13" t="s">
        <v>14</v>
      </c>
      <c r="S13" t="s">
        <v>13</v>
      </c>
      <c r="T13" t="s">
        <v>127</v>
      </c>
      <c r="U13" t="s">
        <v>124</v>
      </c>
      <c r="W13">
        <v>15</v>
      </c>
      <c r="X13">
        <v>0</v>
      </c>
      <c r="Y13" t="s">
        <v>559</v>
      </c>
    </row>
    <row r="14" spans="1:25" x14ac:dyDescent="0.35">
      <c r="A14" t="s">
        <v>494</v>
      </c>
      <c r="B14">
        <v>3</v>
      </c>
      <c r="C14">
        <v>4</v>
      </c>
      <c r="D14">
        <v>363893</v>
      </c>
      <c r="E14">
        <v>4001792</v>
      </c>
      <c r="F14">
        <v>375</v>
      </c>
      <c r="G14" t="s">
        <v>77</v>
      </c>
      <c r="H14" t="s">
        <v>120</v>
      </c>
      <c r="I14" t="s">
        <v>119</v>
      </c>
      <c r="J14" t="s">
        <v>79</v>
      </c>
      <c r="K14" t="s">
        <v>75</v>
      </c>
      <c r="L14">
        <v>138.4</v>
      </c>
      <c r="M14">
        <v>0</v>
      </c>
      <c r="N14">
        <v>100</v>
      </c>
      <c r="O14">
        <v>40.6</v>
      </c>
      <c r="Q14" t="s">
        <v>38</v>
      </c>
      <c r="R14" t="s">
        <v>14</v>
      </c>
      <c r="S14" t="s">
        <v>13</v>
      </c>
      <c r="T14" t="s">
        <v>127</v>
      </c>
      <c r="W14">
        <v>15</v>
      </c>
      <c r="X14">
        <v>0</v>
      </c>
      <c r="Y14" t="s">
        <v>559</v>
      </c>
    </row>
    <row r="15" spans="1:25" x14ac:dyDescent="0.35">
      <c r="A15" t="s">
        <v>494</v>
      </c>
      <c r="B15">
        <v>3</v>
      </c>
      <c r="C15">
        <v>5</v>
      </c>
      <c r="D15">
        <v>363873</v>
      </c>
      <c r="E15">
        <v>4001769</v>
      </c>
      <c r="F15">
        <v>556</v>
      </c>
      <c r="G15" t="s">
        <v>77</v>
      </c>
      <c r="H15" t="s">
        <v>120</v>
      </c>
      <c r="I15" t="s">
        <v>119</v>
      </c>
      <c r="J15" t="s">
        <v>79</v>
      </c>
      <c r="K15" t="s">
        <v>75</v>
      </c>
      <c r="L15">
        <v>134.5</v>
      </c>
      <c r="M15">
        <v>0</v>
      </c>
      <c r="N15">
        <v>100</v>
      </c>
      <c r="O15">
        <v>11.6</v>
      </c>
      <c r="Q15" t="s">
        <v>38</v>
      </c>
      <c r="R15" t="s">
        <v>14</v>
      </c>
      <c r="S15" t="s">
        <v>13</v>
      </c>
      <c r="T15" t="s">
        <v>127</v>
      </c>
      <c r="W15">
        <v>15</v>
      </c>
      <c r="X15">
        <v>0</v>
      </c>
      <c r="Y15" t="s">
        <v>559</v>
      </c>
    </row>
    <row r="16" spans="1:25" x14ac:dyDescent="0.35">
      <c r="A16" t="s">
        <v>494</v>
      </c>
      <c r="B16">
        <v>3</v>
      </c>
      <c r="C16">
        <v>6</v>
      </c>
      <c r="D16">
        <v>363883</v>
      </c>
      <c r="E16">
        <v>4001786</v>
      </c>
      <c r="F16">
        <v>499</v>
      </c>
      <c r="G16" t="s">
        <v>77</v>
      </c>
      <c r="H16" t="s">
        <v>119</v>
      </c>
      <c r="I16" t="s">
        <v>119</v>
      </c>
      <c r="J16" t="s">
        <v>75</v>
      </c>
      <c r="K16" t="s">
        <v>75</v>
      </c>
      <c r="L16">
        <v>155.5</v>
      </c>
      <c r="M16">
        <v>70</v>
      </c>
      <c r="N16">
        <v>30</v>
      </c>
      <c r="O16">
        <v>14.1</v>
      </c>
      <c r="P16">
        <v>26.7</v>
      </c>
      <c r="Q16" t="s">
        <v>38</v>
      </c>
      <c r="R16" t="s">
        <v>14</v>
      </c>
      <c r="S16" t="s">
        <v>13</v>
      </c>
      <c r="T16" t="s">
        <v>127</v>
      </c>
      <c r="U16" t="s">
        <v>123</v>
      </c>
      <c r="W16">
        <v>15</v>
      </c>
      <c r="X16">
        <v>0</v>
      </c>
      <c r="Y16" t="s">
        <v>559</v>
      </c>
    </row>
    <row r="17" spans="1:25" x14ac:dyDescent="0.35">
      <c r="A17" t="s">
        <v>494</v>
      </c>
      <c r="B17">
        <v>3</v>
      </c>
      <c r="C17">
        <v>7</v>
      </c>
      <c r="D17">
        <v>363892</v>
      </c>
      <c r="E17">
        <v>4001812</v>
      </c>
      <c r="F17">
        <v>184</v>
      </c>
      <c r="G17" t="s">
        <v>75</v>
      </c>
      <c r="H17" t="s">
        <v>119</v>
      </c>
      <c r="I17" t="s">
        <v>119</v>
      </c>
      <c r="J17" t="s">
        <v>75</v>
      </c>
      <c r="K17" t="s">
        <v>75</v>
      </c>
      <c r="L17">
        <v>186.7</v>
      </c>
      <c r="M17">
        <v>60</v>
      </c>
      <c r="N17">
        <v>40</v>
      </c>
      <c r="O17">
        <v>10.8</v>
      </c>
      <c r="P17">
        <v>27.9</v>
      </c>
      <c r="Q17" t="s">
        <v>14</v>
      </c>
      <c r="R17" t="s">
        <v>14</v>
      </c>
      <c r="S17" t="s">
        <v>13</v>
      </c>
      <c r="T17" t="s">
        <v>127</v>
      </c>
      <c r="U17" t="s">
        <v>134</v>
      </c>
      <c r="W17">
        <v>15</v>
      </c>
      <c r="X17">
        <v>0</v>
      </c>
      <c r="Y17" t="s">
        <v>559</v>
      </c>
    </row>
    <row r="18" spans="1:25" x14ac:dyDescent="0.35">
      <c r="A18" t="s">
        <v>494</v>
      </c>
      <c r="B18">
        <v>3</v>
      </c>
      <c r="C18">
        <v>8</v>
      </c>
      <c r="D18">
        <v>363874</v>
      </c>
      <c r="E18">
        <v>4001812</v>
      </c>
      <c r="F18">
        <v>415</v>
      </c>
      <c r="G18" t="s">
        <v>77</v>
      </c>
      <c r="H18" t="s">
        <v>119</v>
      </c>
      <c r="I18" t="s">
        <v>119</v>
      </c>
      <c r="J18" t="s">
        <v>75</v>
      </c>
      <c r="K18" t="s">
        <v>75</v>
      </c>
      <c r="L18">
        <v>168.5</v>
      </c>
      <c r="M18">
        <v>100</v>
      </c>
      <c r="N18">
        <v>0</v>
      </c>
      <c r="O18">
        <v>6.4</v>
      </c>
      <c r="P18">
        <v>28.8</v>
      </c>
      <c r="Q18" t="s">
        <v>38</v>
      </c>
      <c r="R18" t="s">
        <v>14</v>
      </c>
      <c r="S18" t="s">
        <v>13</v>
      </c>
      <c r="T18" t="s">
        <v>127</v>
      </c>
      <c r="W18">
        <v>15</v>
      </c>
      <c r="X18">
        <v>0</v>
      </c>
      <c r="Y18" t="s">
        <v>559</v>
      </c>
    </row>
    <row r="19" spans="1:25" x14ac:dyDescent="0.35">
      <c r="A19" t="s">
        <v>494</v>
      </c>
      <c r="B19">
        <v>3</v>
      </c>
      <c r="C19">
        <v>9</v>
      </c>
      <c r="D19">
        <v>363888</v>
      </c>
      <c r="E19">
        <v>4001817</v>
      </c>
      <c r="F19">
        <v>184</v>
      </c>
      <c r="G19" t="s">
        <v>75</v>
      </c>
      <c r="H19" t="s">
        <v>119</v>
      </c>
      <c r="I19" t="s">
        <v>119</v>
      </c>
      <c r="J19" t="s">
        <v>75</v>
      </c>
      <c r="K19" t="s">
        <v>75</v>
      </c>
      <c r="L19">
        <v>133.6</v>
      </c>
      <c r="M19">
        <v>100</v>
      </c>
      <c r="N19">
        <v>0</v>
      </c>
      <c r="O19">
        <v>8.3000000000000007</v>
      </c>
      <c r="P19">
        <v>20</v>
      </c>
      <c r="Q19" t="s">
        <v>38</v>
      </c>
      <c r="R19" t="s">
        <v>14</v>
      </c>
      <c r="S19" t="s">
        <v>13</v>
      </c>
      <c r="T19" t="s">
        <v>127</v>
      </c>
      <c r="W19">
        <v>15</v>
      </c>
      <c r="X19">
        <v>0</v>
      </c>
      <c r="Y19" t="s">
        <v>559</v>
      </c>
    </row>
    <row r="20" spans="1:25" x14ac:dyDescent="0.35">
      <c r="A20" t="s">
        <v>494</v>
      </c>
      <c r="B20">
        <v>3</v>
      </c>
      <c r="C20">
        <v>10</v>
      </c>
      <c r="D20">
        <v>363884</v>
      </c>
      <c r="E20">
        <v>4001825</v>
      </c>
      <c r="F20">
        <v>184</v>
      </c>
      <c r="G20" t="s">
        <v>75</v>
      </c>
      <c r="H20" t="s">
        <v>119</v>
      </c>
      <c r="I20" t="s">
        <v>119</v>
      </c>
      <c r="J20" t="s">
        <v>75</v>
      </c>
      <c r="K20" t="s">
        <v>75</v>
      </c>
      <c r="L20">
        <v>126</v>
      </c>
      <c r="M20">
        <v>100</v>
      </c>
      <c r="N20">
        <v>0</v>
      </c>
      <c r="O20">
        <v>10.6</v>
      </c>
      <c r="P20">
        <v>36.700000000000003</v>
      </c>
      <c r="Q20" t="s">
        <v>38</v>
      </c>
      <c r="R20" t="s">
        <v>14</v>
      </c>
      <c r="S20" t="s">
        <v>13</v>
      </c>
      <c r="T20" t="s">
        <v>127</v>
      </c>
      <c r="W20">
        <v>15</v>
      </c>
      <c r="X20">
        <v>0</v>
      </c>
      <c r="Y20" t="s">
        <v>559</v>
      </c>
    </row>
    <row r="21" spans="1:25" x14ac:dyDescent="0.35">
      <c r="A21" t="s">
        <v>494</v>
      </c>
      <c r="B21">
        <v>3</v>
      </c>
      <c r="C21">
        <v>11</v>
      </c>
      <c r="D21">
        <v>363885</v>
      </c>
      <c r="E21">
        <v>4001834</v>
      </c>
      <c r="F21">
        <v>170</v>
      </c>
      <c r="G21" t="s">
        <v>75</v>
      </c>
      <c r="H21" t="s">
        <v>119</v>
      </c>
      <c r="I21" t="s">
        <v>119</v>
      </c>
      <c r="J21" t="s">
        <v>75</v>
      </c>
      <c r="K21" t="s">
        <v>75</v>
      </c>
      <c r="L21">
        <v>140.69999999999999</v>
      </c>
      <c r="M21">
        <v>100</v>
      </c>
      <c r="N21">
        <v>0</v>
      </c>
      <c r="O21">
        <v>7.1</v>
      </c>
      <c r="P21">
        <v>33.1</v>
      </c>
      <c r="Q21" t="s">
        <v>38</v>
      </c>
      <c r="R21" t="s">
        <v>14</v>
      </c>
      <c r="S21" t="s">
        <v>13</v>
      </c>
      <c r="T21" t="s">
        <v>127</v>
      </c>
      <c r="W21">
        <v>15</v>
      </c>
      <c r="X21">
        <v>0</v>
      </c>
      <c r="Y21" t="s">
        <v>559</v>
      </c>
    </row>
    <row r="22" spans="1:25" x14ac:dyDescent="0.35">
      <c r="A22" t="s">
        <v>494</v>
      </c>
      <c r="B22">
        <v>3</v>
      </c>
      <c r="C22">
        <v>12</v>
      </c>
      <c r="D22">
        <v>363891</v>
      </c>
      <c r="E22">
        <v>4001828</v>
      </c>
      <c r="F22">
        <v>184</v>
      </c>
      <c r="G22" t="s">
        <v>75</v>
      </c>
      <c r="H22" t="s">
        <v>119</v>
      </c>
      <c r="I22" t="s">
        <v>119</v>
      </c>
      <c r="J22" t="s">
        <v>75</v>
      </c>
      <c r="K22" t="s">
        <v>75</v>
      </c>
      <c r="L22">
        <v>131.6</v>
      </c>
      <c r="M22">
        <v>100</v>
      </c>
      <c r="N22">
        <v>0</v>
      </c>
      <c r="O22">
        <v>11.3</v>
      </c>
      <c r="P22">
        <v>36.6</v>
      </c>
      <c r="Q22" t="s">
        <v>38</v>
      </c>
      <c r="R22" t="s">
        <v>14</v>
      </c>
      <c r="S22" t="s">
        <v>13</v>
      </c>
      <c r="T22" t="s">
        <v>127</v>
      </c>
      <c r="W22">
        <v>15</v>
      </c>
      <c r="X22">
        <v>0</v>
      </c>
      <c r="Y22" t="s">
        <v>559</v>
      </c>
    </row>
    <row r="23" spans="1:25" x14ac:dyDescent="0.35">
      <c r="A23" t="s">
        <v>494</v>
      </c>
      <c r="B23">
        <v>3</v>
      </c>
      <c r="C23">
        <v>13</v>
      </c>
      <c r="D23">
        <v>363899</v>
      </c>
      <c r="E23">
        <v>4001830</v>
      </c>
      <c r="F23">
        <v>184</v>
      </c>
      <c r="G23" t="s">
        <v>75</v>
      </c>
      <c r="H23" t="s">
        <v>119</v>
      </c>
      <c r="I23" t="s">
        <v>119</v>
      </c>
      <c r="J23" t="s">
        <v>75</v>
      </c>
      <c r="K23" t="s">
        <v>75</v>
      </c>
      <c r="L23">
        <v>128.80000000000001</v>
      </c>
      <c r="M23">
        <v>100</v>
      </c>
      <c r="N23">
        <v>0</v>
      </c>
      <c r="O23">
        <v>9.6</v>
      </c>
      <c r="P23">
        <v>32.799999999999997</v>
      </c>
      <c r="Q23" t="s">
        <v>38</v>
      </c>
      <c r="R23" t="s">
        <v>14</v>
      </c>
      <c r="S23" t="s">
        <v>13</v>
      </c>
      <c r="T23" t="s">
        <v>127</v>
      </c>
      <c r="W23">
        <v>15</v>
      </c>
      <c r="X23">
        <v>0</v>
      </c>
      <c r="Y23" t="s">
        <v>559</v>
      </c>
    </row>
    <row r="24" spans="1:25" x14ac:dyDescent="0.35">
      <c r="A24" t="s">
        <v>494</v>
      </c>
      <c r="B24">
        <v>3</v>
      </c>
      <c r="C24">
        <v>14</v>
      </c>
      <c r="D24">
        <v>363900</v>
      </c>
      <c r="E24">
        <v>4001813</v>
      </c>
      <c r="F24">
        <v>184</v>
      </c>
      <c r="G24" t="s">
        <v>75</v>
      </c>
      <c r="H24" t="s">
        <v>119</v>
      </c>
      <c r="I24" t="s">
        <v>119</v>
      </c>
      <c r="J24" t="s">
        <v>75</v>
      </c>
      <c r="K24" t="s">
        <v>75</v>
      </c>
      <c r="L24">
        <v>166.5</v>
      </c>
      <c r="M24">
        <v>100</v>
      </c>
      <c r="N24">
        <v>0</v>
      </c>
      <c r="O24">
        <v>11.9</v>
      </c>
      <c r="P24">
        <v>31.8</v>
      </c>
      <c r="Q24" t="s">
        <v>38</v>
      </c>
      <c r="R24" t="s">
        <v>14</v>
      </c>
      <c r="S24" t="s">
        <v>13</v>
      </c>
      <c r="T24" t="s">
        <v>127</v>
      </c>
      <c r="W24">
        <v>15</v>
      </c>
      <c r="X24">
        <v>0</v>
      </c>
      <c r="Y24" t="s">
        <v>559</v>
      </c>
    </row>
    <row r="25" spans="1:25" x14ac:dyDescent="0.35">
      <c r="A25" t="s">
        <v>494</v>
      </c>
      <c r="B25">
        <v>3</v>
      </c>
      <c r="C25">
        <v>15</v>
      </c>
      <c r="D25">
        <v>363899</v>
      </c>
      <c r="E25">
        <v>4001826</v>
      </c>
      <c r="F25">
        <v>184</v>
      </c>
      <c r="G25" t="s">
        <v>75</v>
      </c>
      <c r="H25" t="s">
        <v>119</v>
      </c>
      <c r="I25" t="s">
        <v>119</v>
      </c>
      <c r="J25" t="s">
        <v>75</v>
      </c>
      <c r="K25" t="s">
        <v>75</v>
      </c>
      <c r="L25">
        <v>116.8</v>
      </c>
      <c r="M25">
        <v>100</v>
      </c>
      <c r="N25">
        <v>0</v>
      </c>
      <c r="O25">
        <v>26.2</v>
      </c>
      <c r="P25">
        <v>33.1</v>
      </c>
      <c r="Q25" t="s">
        <v>38</v>
      </c>
      <c r="R25" t="s">
        <v>14</v>
      </c>
      <c r="S25" t="s">
        <v>13</v>
      </c>
      <c r="T25" t="s">
        <v>127</v>
      </c>
      <c r="W25">
        <v>15</v>
      </c>
      <c r="X25">
        <v>0</v>
      </c>
      <c r="Y25" t="s">
        <v>559</v>
      </c>
    </row>
    <row r="26" spans="1:25" x14ac:dyDescent="0.35">
      <c r="A26" t="s">
        <v>494</v>
      </c>
      <c r="B26">
        <v>3</v>
      </c>
      <c r="C26">
        <v>16</v>
      </c>
      <c r="D26">
        <v>363894</v>
      </c>
      <c r="E26">
        <v>4001834</v>
      </c>
      <c r="F26">
        <v>170</v>
      </c>
      <c r="G26" t="s">
        <v>75</v>
      </c>
      <c r="H26" t="s">
        <v>119</v>
      </c>
      <c r="I26" t="s">
        <v>119</v>
      </c>
      <c r="J26" t="s">
        <v>75</v>
      </c>
      <c r="K26" t="s">
        <v>75</v>
      </c>
      <c r="L26">
        <v>113.8</v>
      </c>
      <c r="M26">
        <v>100</v>
      </c>
      <c r="N26">
        <v>0</v>
      </c>
      <c r="O26">
        <v>25.7</v>
      </c>
      <c r="P26">
        <v>33.9</v>
      </c>
      <c r="Q26" t="s">
        <v>38</v>
      </c>
      <c r="R26" t="s">
        <v>14</v>
      </c>
      <c r="S26" t="s">
        <v>13</v>
      </c>
      <c r="T26" t="s">
        <v>127</v>
      </c>
      <c r="W26">
        <v>15</v>
      </c>
      <c r="X26">
        <v>0</v>
      </c>
      <c r="Y26" t="s">
        <v>559</v>
      </c>
    </row>
    <row r="27" spans="1:25" x14ac:dyDescent="0.35">
      <c r="A27" t="s">
        <v>494</v>
      </c>
      <c r="B27">
        <v>4</v>
      </c>
      <c r="C27">
        <v>1</v>
      </c>
      <c r="D27">
        <v>364231</v>
      </c>
      <c r="E27">
        <v>4001809</v>
      </c>
      <c r="F27">
        <v>386</v>
      </c>
      <c r="G27" t="s">
        <v>77</v>
      </c>
      <c r="H27" t="s">
        <v>119</v>
      </c>
      <c r="I27" t="s">
        <v>119</v>
      </c>
      <c r="J27" t="s">
        <v>75</v>
      </c>
      <c r="K27" t="s">
        <v>75</v>
      </c>
      <c r="L27">
        <v>141</v>
      </c>
      <c r="M27">
        <v>90</v>
      </c>
      <c r="N27">
        <v>10</v>
      </c>
      <c r="O27">
        <v>7.5</v>
      </c>
      <c r="P27">
        <v>13</v>
      </c>
      <c r="Q27" t="s">
        <v>38</v>
      </c>
      <c r="R27" t="s">
        <v>14</v>
      </c>
      <c r="S27" t="s">
        <v>13</v>
      </c>
      <c r="T27" t="s">
        <v>127</v>
      </c>
      <c r="W27">
        <v>15</v>
      </c>
      <c r="X27">
        <v>0</v>
      </c>
      <c r="Y27" t="s">
        <v>559</v>
      </c>
    </row>
    <row r="28" spans="1:25" x14ac:dyDescent="0.35">
      <c r="A28" t="s">
        <v>494</v>
      </c>
      <c r="B28">
        <v>4</v>
      </c>
      <c r="C28">
        <v>2</v>
      </c>
      <c r="D28">
        <v>364069</v>
      </c>
      <c r="E28">
        <v>4001836</v>
      </c>
      <c r="F28">
        <v>766</v>
      </c>
      <c r="G28" t="s">
        <v>79</v>
      </c>
      <c r="H28" t="s">
        <v>119</v>
      </c>
      <c r="I28" t="s">
        <v>119</v>
      </c>
      <c r="J28" t="s">
        <v>75</v>
      </c>
      <c r="K28" t="s">
        <v>75</v>
      </c>
      <c r="L28">
        <v>160.30000000000001</v>
      </c>
      <c r="M28">
        <v>100</v>
      </c>
      <c r="N28">
        <v>0</v>
      </c>
      <c r="O28">
        <v>3.1</v>
      </c>
      <c r="P28">
        <v>9.1999999999999993</v>
      </c>
      <c r="Q28" t="s">
        <v>38</v>
      </c>
      <c r="R28" t="s">
        <v>14</v>
      </c>
      <c r="S28" t="s">
        <v>13</v>
      </c>
      <c r="T28" t="s">
        <v>127</v>
      </c>
      <c r="U28" t="s">
        <v>123</v>
      </c>
      <c r="W28">
        <v>15</v>
      </c>
      <c r="X28">
        <v>0</v>
      </c>
      <c r="Y28" t="s">
        <v>559</v>
      </c>
    </row>
    <row r="29" spans="1:25" x14ac:dyDescent="0.35">
      <c r="A29" t="s">
        <v>494</v>
      </c>
      <c r="B29">
        <v>5</v>
      </c>
      <c r="C29">
        <v>1</v>
      </c>
      <c r="D29">
        <v>363196</v>
      </c>
      <c r="E29">
        <v>4001593</v>
      </c>
      <c r="F29">
        <v>1145</v>
      </c>
      <c r="G29" t="s">
        <v>532</v>
      </c>
      <c r="H29" t="s">
        <v>120</v>
      </c>
      <c r="I29" t="s">
        <v>119</v>
      </c>
      <c r="J29" t="s">
        <v>79</v>
      </c>
      <c r="K29" t="s">
        <v>75</v>
      </c>
      <c r="L29">
        <v>102.9</v>
      </c>
      <c r="M29">
        <v>0</v>
      </c>
      <c r="N29">
        <v>100</v>
      </c>
      <c r="O29">
        <v>33</v>
      </c>
      <c r="Q29" t="s">
        <v>38</v>
      </c>
      <c r="R29" t="s">
        <v>14</v>
      </c>
      <c r="S29" t="s">
        <v>11</v>
      </c>
      <c r="T29" t="s">
        <v>127</v>
      </c>
      <c r="W29">
        <v>15</v>
      </c>
      <c r="X29">
        <v>0</v>
      </c>
      <c r="Y29" t="s">
        <v>559</v>
      </c>
    </row>
    <row r="30" spans="1:25" x14ac:dyDescent="0.35">
      <c r="A30" t="s">
        <v>494</v>
      </c>
      <c r="B30">
        <v>5</v>
      </c>
      <c r="C30">
        <v>2</v>
      </c>
      <c r="D30">
        <v>363205</v>
      </c>
      <c r="E30">
        <v>4001620</v>
      </c>
      <c r="F30">
        <v>1145</v>
      </c>
      <c r="G30" t="s">
        <v>532</v>
      </c>
      <c r="H30" t="s">
        <v>120</v>
      </c>
      <c r="I30" t="s">
        <v>119</v>
      </c>
      <c r="J30" t="s">
        <v>79</v>
      </c>
      <c r="K30" t="s">
        <v>75</v>
      </c>
      <c r="L30">
        <v>478.9</v>
      </c>
      <c r="M30">
        <v>0</v>
      </c>
      <c r="N30">
        <v>100</v>
      </c>
      <c r="O30">
        <v>74.900000000000006</v>
      </c>
      <c r="Q30" t="s">
        <v>14</v>
      </c>
      <c r="R30" t="s">
        <v>14</v>
      </c>
      <c r="S30" t="s">
        <v>11</v>
      </c>
      <c r="T30" t="s">
        <v>127</v>
      </c>
      <c r="W30">
        <v>15</v>
      </c>
      <c r="X30">
        <v>0</v>
      </c>
      <c r="Y30" t="s">
        <v>559</v>
      </c>
    </row>
    <row r="31" spans="1:25" x14ac:dyDescent="0.35">
      <c r="A31" t="s">
        <v>494</v>
      </c>
      <c r="B31">
        <v>5</v>
      </c>
      <c r="C31">
        <v>3</v>
      </c>
      <c r="D31">
        <v>363238</v>
      </c>
      <c r="E31">
        <v>4001586</v>
      </c>
      <c r="F31">
        <v>1163</v>
      </c>
      <c r="G31" t="s">
        <v>532</v>
      </c>
      <c r="H31" t="s">
        <v>120</v>
      </c>
      <c r="I31" t="s">
        <v>119</v>
      </c>
      <c r="J31" t="s">
        <v>79</v>
      </c>
      <c r="K31" t="s">
        <v>75</v>
      </c>
      <c r="L31">
        <v>208.6</v>
      </c>
      <c r="M31">
        <v>0</v>
      </c>
      <c r="N31">
        <v>100</v>
      </c>
      <c r="O31">
        <v>56.7</v>
      </c>
      <c r="Q31" t="s">
        <v>38</v>
      </c>
      <c r="R31" t="s">
        <v>14</v>
      </c>
      <c r="S31" t="s">
        <v>11</v>
      </c>
      <c r="T31" t="s">
        <v>127</v>
      </c>
      <c r="W31">
        <v>15</v>
      </c>
      <c r="X31">
        <v>0</v>
      </c>
      <c r="Y31" t="s">
        <v>559</v>
      </c>
    </row>
    <row r="32" spans="1:25" x14ac:dyDescent="0.35">
      <c r="A32" t="s">
        <v>494</v>
      </c>
      <c r="B32">
        <v>5</v>
      </c>
      <c r="C32">
        <v>4</v>
      </c>
      <c r="D32">
        <v>363216</v>
      </c>
      <c r="E32">
        <v>4001571</v>
      </c>
      <c r="F32">
        <v>1204</v>
      </c>
      <c r="G32" t="s">
        <v>532</v>
      </c>
      <c r="H32" t="s">
        <v>120</v>
      </c>
      <c r="I32" t="s">
        <v>119</v>
      </c>
      <c r="J32" t="s">
        <v>79</v>
      </c>
      <c r="K32" t="s">
        <v>75</v>
      </c>
      <c r="L32">
        <v>242.4</v>
      </c>
      <c r="M32">
        <v>0</v>
      </c>
      <c r="N32">
        <v>100</v>
      </c>
      <c r="O32">
        <v>70.099999999999994</v>
      </c>
      <c r="Q32" t="s">
        <v>14</v>
      </c>
      <c r="R32" t="s">
        <v>14</v>
      </c>
      <c r="S32" t="s">
        <v>11</v>
      </c>
      <c r="T32" t="s">
        <v>127</v>
      </c>
      <c r="W32">
        <v>15</v>
      </c>
      <c r="X32">
        <v>0</v>
      </c>
      <c r="Y32" t="s">
        <v>559</v>
      </c>
    </row>
    <row r="33" spans="1:25" x14ac:dyDescent="0.35">
      <c r="A33" t="s">
        <v>494</v>
      </c>
      <c r="B33">
        <v>5</v>
      </c>
      <c r="C33">
        <v>5</v>
      </c>
      <c r="D33">
        <v>363161</v>
      </c>
      <c r="E33">
        <v>4001590</v>
      </c>
      <c r="F33">
        <v>1142</v>
      </c>
      <c r="G33" t="s">
        <v>532</v>
      </c>
      <c r="H33" t="s">
        <v>120</v>
      </c>
      <c r="I33" t="s">
        <v>119</v>
      </c>
      <c r="J33" t="s">
        <v>79</v>
      </c>
      <c r="K33" t="s">
        <v>75</v>
      </c>
      <c r="L33">
        <v>351.4</v>
      </c>
      <c r="M33">
        <v>0</v>
      </c>
      <c r="N33">
        <v>100</v>
      </c>
      <c r="O33">
        <v>60.2</v>
      </c>
      <c r="Q33" t="s">
        <v>38</v>
      </c>
      <c r="R33" t="s">
        <v>14</v>
      </c>
      <c r="S33" t="s">
        <v>11</v>
      </c>
      <c r="T33" t="s">
        <v>127</v>
      </c>
      <c r="W33">
        <v>15</v>
      </c>
      <c r="X33">
        <v>0</v>
      </c>
      <c r="Y33" t="s">
        <v>559</v>
      </c>
    </row>
    <row r="34" spans="1:25" x14ac:dyDescent="0.35">
      <c r="A34" t="s">
        <v>494</v>
      </c>
      <c r="B34">
        <v>5</v>
      </c>
      <c r="C34">
        <v>6</v>
      </c>
      <c r="D34">
        <v>363167</v>
      </c>
      <c r="E34">
        <v>4001596</v>
      </c>
      <c r="F34">
        <v>1142</v>
      </c>
      <c r="G34" t="s">
        <v>532</v>
      </c>
      <c r="H34" t="s">
        <v>120</v>
      </c>
      <c r="I34" t="s">
        <v>119</v>
      </c>
      <c r="J34" t="s">
        <v>79</v>
      </c>
      <c r="K34" t="s">
        <v>75</v>
      </c>
      <c r="L34">
        <v>456.1</v>
      </c>
      <c r="M34">
        <v>0</v>
      </c>
      <c r="N34">
        <v>100</v>
      </c>
      <c r="O34">
        <v>85.3</v>
      </c>
      <c r="Q34" t="s">
        <v>14</v>
      </c>
      <c r="R34" t="s">
        <v>14</v>
      </c>
      <c r="S34" t="s">
        <v>11</v>
      </c>
      <c r="T34" t="s">
        <v>127</v>
      </c>
      <c r="W34">
        <v>15</v>
      </c>
      <c r="X34">
        <v>0</v>
      </c>
      <c r="Y34" t="s">
        <v>559</v>
      </c>
    </row>
    <row r="35" spans="1:25" x14ac:dyDescent="0.35">
      <c r="A35" t="s">
        <v>494</v>
      </c>
      <c r="B35">
        <v>6</v>
      </c>
      <c r="C35">
        <v>1</v>
      </c>
      <c r="D35">
        <v>363317</v>
      </c>
      <c r="E35">
        <v>4001675</v>
      </c>
      <c r="F35">
        <v>288</v>
      </c>
      <c r="G35" t="s">
        <v>75</v>
      </c>
      <c r="H35" t="s">
        <v>119</v>
      </c>
      <c r="I35" t="s">
        <v>119</v>
      </c>
      <c r="J35" t="s">
        <v>77</v>
      </c>
      <c r="K35" t="s">
        <v>182</v>
      </c>
      <c r="L35">
        <v>455.4</v>
      </c>
      <c r="M35">
        <v>100</v>
      </c>
      <c r="N35">
        <v>0</v>
      </c>
      <c r="O35">
        <v>17.2</v>
      </c>
      <c r="P35">
        <v>26.5</v>
      </c>
      <c r="Q35" t="s">
        <v>14</v>
      </c>
      <c r="R35" t="s">
        <v>14</v>
      </c>
      <c r="S35" t="s">
        <v>9</v>
      </c>
      <c r="T35" t="s">
        <v>127</v>
      </c>
      <c r="U35" t="s">
        <v>134</v>
      </c>
      <c r="V35" t="s">
        <v>486</v>
      </c>
      <c r="W35">
        <v>15</v>
      </c>
      <c r="X35">
        <v>0</v>
      </c>
      <c r="Y35" t="s">
        <v>559</v>
      </c>
    </row>
    <row r="36" spans="1:25" x14ac:dyDescent="0.35">
      <c r="A36" t="s">
        <v>494</v>
      </c>
      <c r="B36">
        <v>6</v>
      </c>
      <c r="C36">
        <v>2</v>
      </c>
      <c r="D36">
        <v>363340</v>
      </c>
      <c r="E36">
        <v>4001671</v>
      </c>
      <c r="F36">
        <v>714</v>
      </c>
      <c r="G36" t="s">
        <v>79</v>
      </c>
      <c r="H36" t="s">
        <v>120</v>
      </c>
      <c r="I36" t="s">
        <v>119</v>
      </c>
      <c r="J36" t="s">
        <v>79</v>
      </c>
      <c r="K36" t="s">
        <v>182</v>
      </c>
      <c r="L36">
        <v>253.4</v>
      </c>
      <c r="M36">
        <v>0</v>
      </c>
      <c r="N36">
        <v>100</v>
      </c>
      <c r="O36">
        <v>17.7</v>
      </c>
      <c r="Q36" t="s">
        <v>14</v>
      </c>
      <c r="R36" t="s">
        <v>14</v>
      </c>
      <c r="S36" t="s">
        <v>13</v>
      </c>
      <c r="T36" t="s">
        <v>127</v>
      </c>
      <c r="W36">
        <v>15</v>
      </c>
      <c r="X36">
        <v>0</v>
      </c>
      <c r="Y36" t="s">
        <v>559</v>
      </c>
    </row>
    <row r="37" spans="1:25" x14ac:dyDescent="0.35">
      <c r="A37" t="s">
        <v>494</v>
      </c>
      <c r="B37">
        <v>8</v>
      </c>
      <c r="C37">
        <v>1</v>
      </c>
      <c r="D37">
        <v>363812</v>
      </c>
      <c r="E37">
        <v>4001642</v>
      </c>
      <c r="F37">
        <v>273</v>
      </c>
      <c r="G37" t="s">
        <v>75</v>
      </c>
      <c r="H37" t="s">
        <v>119</v>
      </c>
      <c r="I37" t="s">
        <v>119</v>
      </c>
      <c r="J37" t="s">
        <v>75</v>
      </c>
      <c r="K37" t="s">
        <v>75</v>
      </c>
      <c r="L37">
        <v>207.3</v>
      </c>
      <c r="M37">
        <v>100</v>
      </c>
      <c r="N37">
        <v>0</v>
      </c>
      <c r="O37">
        <v>2</v>
      </c>
      <c r="P37">
        <v>2.7</v>
      </c>
      <c r="Q37" t="s">
        <v>38</v>
      </c>
      <c r="R37" t="s">
        <v>14</v>
      </c>
      <c r="S37" t="s">
        <v>13</v>
      </c>
      <c r="T37" t="s">
        <v>127</v>
      </c>
      <c r="W37">
        <v>15</v>
      </c>
      <c r="X37">
        <v>0</v>
      </c>
      <c r="Y37" t="s">
        <v>559</v>
      </c>
    </row>
    <row r="38" spans="1:25" x14ac:dyDescent="0.35">
      <c r="A38" t="s">
        <v>494</v>
      </c>
      <c r="B38">
        <v>8</v>
      </c>
      <c r="C38">
        <v>2</v>
      </c>
      <c r="D38">
        <v>363812</v>
      </c>
      <c r="E38">
        <v>4001637</v>
      </c>
      <c r="F38">
        <v>238</v>
      </c>
      <c r="G38" t="s">
        <v>75</v>
      </c>
      <c r="H38" t="s">
        <v>119</v>
      </c>
      <c r="I38" t="s">
        <v>119</v>
      </c>
      <c r="J38" t="s">
        <v>75</v>
      </c>
      <c r="K38" t="s">
        <v>75</v>
      </c>
      <c r="L38">
        <v>402.6</v>
      </c>
      <c r="M38">
        <v>100</v>
      </c>
      <c r="N38">
        <v>0</v>
      </c>
      <c r="O38">
        <v>18.899999999999999</v>
      </c>
      <c r="P38">
        <v>30.2</v>
      </c>
      <c r="Q38" t="s">
        <v>38</v>
      </c>
      <c r="R38" t="s">
        <v>14</v>
      </c>
      <c r="S38" t="s">
        <v>13</v>
      </c>
      <c r="T38" t="s">
        <v>127</v>
      </c>
      <c r="W38">
        <v>15</v>
      </c>
      <c r="X38">
        <v>0</v>
      </c>
      <c r="Y38" t="s">
        <v>559</v>
      </c>
    </row>
    <row r="39" spans="1:25" x14ac:dyDescent="0.35">
      <c r="A39" t="s">
        <v>494</v>
      </c>
      <c r="B39">
        <v>8</v>
      </c>
      <c r="C39">
        <v>3</v>
      </c>
      <c r="D39">
        <v>363824</v>
      </c>
      <c r="E39">
        <v>4001640</v>
      </c>
      <c r="F39">
        <v>238</v>
      </c>
      <c r="G39" t="s">
        <v>75</v>
      </c>
      <c r="H39" t="s">
        <v>119</v>
      </c>
      <c r="I39" t="s">
        <v>119</v>
      </c>
      <c r="J39" t="s">
        <v>75</v>
      </c>
      <c r="K39" t="s">
        <v>75</v>
      </c>
      <c r="L39">
        <v>227.3</v>
      </c>
      <c r="M39">
        <v>100</v>
      </c>
      <c r="N39">
        <v>0</v>
      </c>
      <c r="O39">
        <v>16.399999999999999</v>
      </c>
      <c r="P39">
        <v>32.4</v>
      </c>
      <c r="Q39" t="s">
        <v>38</v>
      </c>
      <c r="R39" t="s">
        <v>14</v>
      </c>
      <c r="S39" t="s">
        <v>13</v>
      </c>
      <c r="T39" t="s">
        <v>127</v>
      </c>
      <c r="W39">
        <v>15</v>
      </c>
      <c r="X39">
        <v>0</v>
      </c>
      <c r="Y39" t="s">
        <v>559</v>
      </c>
    </row>
    <row r="40" spans="1:25" x14ac:dyDescent="0.35">
      <c r="A40" t="s">
        <v>494</v>
      </c>
      <c r="B40">
        <v>8</v>
      </c>
      <c r="C40">
        <v>4</v>
      </c>
      <c r="D40">
        <v>363807</v>
      </c>
      <c r="E40">
        <v>4001594</v>
      </c>
      <c r="F40">
        <v>231</v>
      </c>
      <c r="G40" t="s">
        <v>75</v>
      </c>
      <c r="H40" t="s">
        <v>119</v>
      </c>
      <c r="I40" t="s">
        <v>119</v>
      </c>
      <c r="J40" t="s">
        <v>75</v>
      </c>
      <c r="K40" t="s">
        <v>75</v>
      </c>
      <c r="L40">
        <v>112.1</v>
      </c>
      <c r="M40">
        <v>60</v>
      </c>
      <c r="N40">
        <v>40</v>
      </c>
      <c r="O40">
        <v>10.1</v>
      </c>
      <c r="P40">
        <v>34.9</v>
      </c>
      <c r="Q40" t="s">
        <v>38</v>
      </c>
      <c r="R40" t="s">
        <v>14</v>
      </c>
      <c r="S40" t="s">
        <v>13</v>
      </c>
      <c r="T40" t="s">
        <v>127</v>
      </c>
      <c r="V40" t="s">
        <v>487</v>
      </c>
      <c r="W40">
        <v>15</v>
      </c>
      <c r="X40">
        <v>0</v>
      </c>
      <c r="Y40" t="s">
        <v>559</v>
      </c>
    </row>
    <row r="41" spans="1:25" x14ac:dyDescent="0.35">
      <c r="A41" t="s">
        <v>494</v>
      </c>
      <c r="B41">
        <v>8</v>
      </c>
      <c r="C41">
        <v>5</v>
      </c>
      <c r="D41">
        <v>363807</v>
      </c>
      <c r="E41">
        <v>4001594</v>
      </c>
      <c r="F41">
        <v>231</v>
      </c>
      <c r="G41" t="s">
        <v>75</v>
      </c>
      <c r="H41" t="s">
        <v>119</v>
      </c>
      <c r="I41" t="s">
        <v>119</v>
      </c>
      <c r="J41" t="s">
        <v>75</v>
      </c>
      <c r="K41" t="s">
        <v>75</v>
      </c>
      <c r="L41">
        <v>129.30000000000001</v>
      </c>
      <c r="M41">
        <v>100</v>
      </c>
      <c r="N41">
        <v>0</v>
      </c>
      <c r="O41">
        <v>9.6</v>
      </c>
      <c r="P41">
        <v>29.8</v>
      </c>
      <c r="Q41" t="s">
        <v>38</v>
      </c>
      <c r="R41" t="s">
        <v>14</v>
      </c>
      <c r="S41" t="s">
        <v>13</v>
      </c>
      <c r="T41" t="s">
        <v>127</v>
      </c>
      <c r="V41" t="s">
        <v>488</v>
      </c>
      <c r="W41">
        <v>15</v>
      </c>
      <c r="X41">
        <v>0</v>
      </c>
      <c r="Y41" t="s">
        <v>559</v>
      </c>
    </row>
    <row r="42" spans="1:25" x14ac:dyDescent="0.35">
      <c r="A42" t="s">
        <v>494</v>
      </c>
      <c r="B42">
        <v>8</v>
      </c>
      <c r="C42">
        <v>6</v>
      </c>
      <c r="D42">
        <v>363805</v>
      </c>
      <c r="E42">
        <v>4001583</v>
      </c>
      <c r="F42">
        <v>231</v>
      </c>
      <c r="G42" t="s">
        <v>75</v>
      </c>
      <c r="H42" t="s">
        <v>119</v>
      </c>
      <c r="I42" t="s">
        <v>119</v>
      </c>
      <c r="J42" t="s">
        <v>75</v>
      </c>
      <c r="K42" t="s">
        <v>75</v>
      </c>
      <c r="L42">
        <v>158.6</v>
      </c>
      <c r="M42">
        <v>100</v>
      </c>
      <c r="N42">
        <v>0</v>
      </c>
      <c r="O42">
        <v>8.6999999999999993</v>
      </c>
      <c r="P42">
        <v>30</v>
      </c>
      <c r="Q42" t="s">
        <v>38</v>
      </c>
      <c r="R42" t="s">
        <v>14</v>
      </c>
      <c r="S42" t="s">
        <v>13</v>
      </c>
      <c r="T42" t="s">
        <v>127</v>
      </c>
      <c r="W42">
        <v>15</v>
      </c>
      <c r="X42">
        <v>0</v>
      </c>
      <c r="Y42" t="s">
        <v>559</v>
      </c>
    </row>
    <row r="43" spans="1:25" x14ac:dyDescent="0.35">
      <c r="A43" t="s">
        <v>494</v>
      </c>
      <c r="B43">
        <v>8</v>
      </c>
      <c r="C43">
        <v>7</v>
      </c>
      <c r="D43">
        <v>363809</v>
      </c>
      <c r="E43">
        <v>4001574</v>
      </c>
      <c r="F43">
        <v>284</v>
      </c>
      <c r="G43" t="s">
        <v>75</v>
      </c>
      <c r="H43" t="s">
        <v>119</v>
      </c>
      <c r="I43" t="s">
        <v>119</v>
      </c>
      <c r="J43" t="s">
        <v>75</v>
      </c>
      <c r="K43" t="s">
        <v>75</v>
      </c>
      <c r="L43">
        <v>163.80000000000001</v>
      </c>
      <c r="M43">
        <v>70</v>
      </c>
      <c r="N43">
        <v>30</v>
      </c>
      <c r="O43">
        <v>21</v>
      </c>
      <c r="P43">
        <v>36.4</v>
      </c>
      <c r="Q43" t="s">
        <v>38</v>
      </c>
      <c r="R43" t="s">
        <v>14</v>
      </c>
      <c r="S43" t="s">
        <v>13</v>
      </c>
      <c r="T43" t="s">
        <v>127</v>
      </c>
      <c r="W43">
        <v>15</v>
      </c>
      <c r="X43">
        <v>0</v>
      </c>
      <c r="Y43" t="s">
        <v>559</v>
      </c>
    </row>
    <row r="44" spans="1:25" x14ac:dyDescent="0.35">
      <c r="A44" t="s">
        <v>494</v>
      </c>
      <c r="B44">
        <v>8</v>
      </c>
      <c r="C44">
        <v>8</v>
      </c>
      <c r="D44">
        <v>363804</v>
      </c>
      <c r="E44">
        <v>4001564</v>
      </c>
      <c r="F44">
        <v>337</v>
      </c>
      <c r="G44" t="s">
        <v>77</v>
      </c>
      <c r="H44" t="s">
        <v>119</v>
      </c>
      <c r="I44" t="s">
        <v>119</v>
      </c>
      <c r="J44" t="s">
        <v>77</v>
      </c>
      <c r="K44" t="s">
        <v>75</v>
      </c>
      <c r="L44">
        <v>122.6</v>
      </c>
      <c r="M44">
        <v>30</v>
      </c>
      <c r="N44">
        <v>70</v>
      </c>
      <c r="O44">
        <v>27.4</v>
      </c>
      <c r="P44">
        <v>43.4</v>
      </c>
      <c r="Q44" t="s">
        <v>38</v>
      </c>
      <c r="R44" t="s">
        <v>14</v>
      </c>
      <c r="S44" t="s">
        <v>13</v>
      </c>
      <c r="T44" t="s">
        <v>127</v>
      </c>
      <c r="W44">
        <v>15</v>
      </c>
      <c r="X44">
        <v>0</v>
      </c>
      <c r="Y44" t="s">
        <v>559</v>
      </c>
    </row>
    <row r="45" spans="1:25" x14ac:dyDescent="0.35">
      <c r="A45" t="s">
        <v>494</v>
      </c>
      <c r="B45">
        <v>8</v>
      </c>
      <c r="C45">
        <v>9</v>
      </c>
      <c r="D45">
        <v>363777</v>
      </c>
      <c r="E45">
        <v>4001571</v>
      </c>
      <c r="F45">
        <v>596</v>
      </c>
      <c r="G45" t="s">
        <v>77</v>
      </c>
      <c r="H45" t="s">
        <v>120</v>
      </c>
      <c r="I45" t="s">
        <v>119</v>
      </c>
      <c r="J45" t="s">
        <v>79</v>
      </c>
      <c r="K45" t="s">
        <v>75</v>
      </c>
      <c r="L45">
        <v>148.9</v>
      </c>
      <c r="M45">
        <v>0</v>
      </c>
      <c r="N45">
        <v>100</v>
      </c>
      <c r="O45">
        <v>31.1</v>
      </c>
      <c r="Q45" t="s">
        <v>38</v>
      </c>
      <c r="R45" t="s">
        <v>14</v>
      </c>
      <c r="S45" t="s">
        <v>13</v>
      </c>
      <c r="T45" t="s">
        <v>127</v>
      </c>
      <c r="W45">
        <v>15</v>
      </c>
      <c r="X45">
        <v>0</v>
      </c>
      <c r="Y45" t="s">
        <v>559</v>
      </c>
    </row>
    <row r="46" spans="1:25" x14ac:dyDescent="0.35">
      <c r="A46" t="s">
        <v>494</v>
      </c>
      <c r="B46">
        <v>8</v>
      </c>
      <c r="C46">
        <v>10</v>
      </c>
      <c r="D46">
        <v>363780</v>
      </c>
      <c r="E46">
        <v>4001600</v>
      </c>
      <c r="F46">
        <v>322</v>
      </c>
      <c r="G46" t="s">
        <v>77</v>
      </c>
      <c r="H46" t="s">
        <v>119</v>
      </c>
      <c r="I46" t="s">
        <v>119</v>
      </c>
      <c r="J46" t="s">
        <v>75</v>
      </c>
      <c r="K46" t="s">
        <v>75</v>
      </c>
      <c r="L46">
        <v>132.5</v>
      </c>
      <c r="M46">
        <v>80</v>
      </c>
      <c r="N46">
        <v>20</v>
      </c>
      <c r="O46">
        <v>23.2</v>
      </c>
      <c r="P46">
        <v>31.1</v>
      </c>
      <c r="Q46" t="s">
        <v>38</v>
      </c>
      <c r="R46" t="s">
        <v>14</v>
      </c>
      <c r="S46" t="s">
        <v>13</v>
      </c>
      <c r="T46" t="s">
        <v>127</v>
      </c>
      <c r="W46">
        <v>15</v>
      </c>
      <c r="X46">
        <v>0</v>
      </c>
      <c r="Y46" t="s">
        <v>559</v>
      </c>
    </row>
    <row r="47" spans="1:25" x14ac:dyDescent="0.35">
      <c r="A47" t="s">
        <v>494</v>
      </c>
      <c r="B47">
        <v>9</v>
      </c>
      <c r="C47">
        <v>1</v>
      </c>
      <c r="D47">
        <v>364015</v>
      </c>
      <c r="E47">
        <v>4001659</v>
      </c>
      <c r="F47">
        <v>213</v>
      </c>
      <c r="G47" t="s">
        <v>75</v>
      </c>
      <c r="H47" t="s">
        <v>119</v>
      </c>
      <c r="I47" t="s">
        <v>119</v>
      </c>
      <c r="J47" t="s">
        <v>75</v>
      </c>
      <c r="K47" t="s">
        <v>75</v>
      </c>
      <c r="L47">
        <v>132.4</v>
      </c>
      <c r="M47">
        <v>90</v>
      </c>
      <c r="N47">
        <v>10</v>
      </c>
      <c r="O47">
        <v>14.5</v>
      </c>
      <c r="P47">
        <v>28.7</v>
      </c>
      <c r="Q47" t="s">
        <v>38</v>
      </c>
      <c r="R47" t="s">
        <v>14</v>
      </c>
      <c r="S47" t="s">
        <v>13</v>
      </c>
      <c r="T47" t="s">
        <v>127</v>
      </c>
      <c r="W47">
        <v>15</v>
      </c>
      <c r="X47">
        <v>0</v>
      </c>
      <c r="Y47" t="s">
        <v>559</v>
      </c>
    </row>
    <row r="48" spans="1:25" x14ac:dyDescent="0.35">
      <c r="A48" t="s">
        <v>494</v>
      </c>
      <c r="B48">
        <v>9</v>
      </c>
      <c r="C48">
        <v>2</v>
      </c>
      <c r="D48">
        <v>364032</v>
      </c>
      <c r="E48">
        <v>4001643</v>
      </c>
      <c r="F48">
        <v>219</v>
      </c>
      <c r="G48" t="s">
        <v>75</v>
      </c>
      <c r="H48" t="s">
        <v>119</v>
      </c>
      <c r="I48" t="s">
        <v>119</v>
      </c>
      <c r="J48" t="s">
        <v>75</v>
      </c>
      <c r="K48" t="s">
        <v>75</v>
      </c>
      <c r="L48">
        <v>276</v>
      </c>
      <c r="M48">
        <v>70</v>
      </c>
      <c r="N48">
        <v>30</v>
      </c>
      <c r="O48">
        <v>12.4</v>
      </c>
      <c r="P48">
        <v>29.3</v>
      </c>
      <c r="Q48" t="s">
        <v>14</v>
      </c>
      <c r="R48" t="s">
        <v>14</v>
      </c>
      <c r="S48" t="s">
        <v>13</v>
      </c>
      <c r="T48" t="s">
        <v>127</v>
      </c>
      <c r="U48" t="s">
        <v>134</v>
      </c>
      <c r="W48">
        <v>15</v>
      </c>
      <c r="X48">
        <v>0</v>
      </c>
      <c r="Y48" t="s">
        <v>559</v>
      </c>
    </row>
    <row r="49" spans="1:25" x14ac:dyDescent="0.35">
      <c r="A49" t="s">
        <v>494</v>
      </c>
      <c r="B49">
        <v>9</v>
      </c>
      <c r="C49">
        <v>3</v>
      </c>
      <c r="D49">
        <v>364044</v>
      </c>
      <c r="E49">
        <v>4001635</v>
      </c>
      <c r="F49">
        <v>219</v>
      </c>
      <c r="G49" t="s">
        <v>75</v>
      </c>
      <c r="H49" t="s">
        <v>119</v>
      </c>
      <c r="I49" t="s">
        <v>119</v>
      </c>
      <c r="J49" t="s">
        <v>75</v>
      </c>
      <c r="K49" t="s">
        <v>75</v>
      </c>
      <c r="L49">
        <v>471.1</v>
      </c>
      <c r="M49">
        <v>100</v>
      </c>
      <c r="N49">
        <v>0</v>
      </c>
      <c r="O49">
        <v>15.3</v>
      </c>
      <c r="P49">
        <v>39.1</v>
      </c>
      <c r="Q49" t="s">
        <v>14</v>
      </c>
      <c r="R49" t="s">
        <v>14</v>
      </c>
      <c r="S49" t="s">
        <v>13</v>
      </c>
      <c r="T49" t="s">
        <v>127</v>
      </c>
      <c r="U49" t="s">
        <v>123</v>
      </c>
      <c r="W49">
        <v>15</v>
      </c>
      <c r="X49">
        <v>0</v>
      </c>
      <c r="Y49" t="s">
        <v>559</v>
      </c>
    </row>
    <row r="50" spans="1:25" x14ac:dyDescent="0.35">
      <c r="A50" t="s">
        <v>494</v>
      </c>
      <c r="B50">
        <v>9</v>
      </c>
      <c r="C50">
        <v>4</v>
      </c>
      <c r="D50">
        <v>364002</v>
      </c>
      <c r="E50">
        <v>4001576</v>
      </c>
      <c r="F50">
        <v>129</v>
      </c>
      <c r="G50" t="s">
        <v>75</v>
      </c>
      <c r="H50" t="s">
        <v>119</v>
      </c>
      <c r="I50" t="s">
        <v>119</v>
      </c>
      <c r="J50" t="s">
        <v>75</v>
      </c>
      <c r="K50" t="s">
        <v>75</v>
      </c>
      <c r="L50">
        <v>265.39999999999998</v>
      </c>
      <c r="M50">
        <v>100</v>
      </c>
      <c r="N50">
        <v>0</v>
      </c>
      <c r="O50">
        <v>5.4</v>
      </c>
      <c r="P50">
        <v>29.1</v>
      </c>
      <c r="Q50" t="s">
        <v>38</v>
      </c>
      <c r="R50" t="s">
        <v>14</v>
      </c>
      <c r="S50" t="s">
        <v>13</v>
      </c>
      <c r="T50" t="s">
        <v>127</v>
      </c>
      <c r="W50">
        <v>15</v>
      </c>
      <c r="X50">
        <v>0</v>
      </c>
      <c r="Y50" t="s">
        <v>559</v>
      </c>
    </row>
    <row r="51" spans="1:25" x14ac:dyDescent="0.35">
      <c r="A51" t="s">
        <v>494</v>
      </c>
      <c r="B51">
        <v>9</v>
      </c>
      <c r="C51">
        <v>5</v>
      </c>
      <c r="D51">
        <v>364004</v>
      </c>
      <c r="E51">
        <v>4001575</v>
      </c>
      <c r="F51">
        <v>129</v>
      </c>
      <c r="G51" t="s">
        <v>75</v>
      </c>
      <c r="H51" t="s">
        <v>119</v>
      </c>
      <c r="I51" t="s">
        <v>119</v>
      </c>
      <c r="J51" t="s">
        <v>75</v>
      </c>
      <c r="K51" t="s">
        <v>75</v>
      </c>
      <c r="L51">
        <v>224</v>
      </c>
      <c r="M51">
        <v>100</v>
      </c>
      <c r="N51">
        <v>0</v>
      </c>
      <c r="O51">
        <v>5.9</v>
      </c>
      <c r="P51">
        <v>15.1</v>
      </c>
      <c r="Q51" t="s">
        <v>38</v>
      </c>
      <c r="R51" t="s">
        <v>14</v>
      </c>
      <c r="S51" t="s">
        <v>13</v>
      </c>
      <c r="T51" t="s">
        <v>127</v>
      </c>
      <c r="W51">
        <v>15</v>
      </c>
      <c r="X51">
        <v>0</v>
      </c>
      <c r="Y51" t="s">
        <v>559</v>
      </c>
    </row>
    <row r="52" spans="1:25" x14ac:dyDescent="0.35">
      <c r="A52" t="s">
        <v>494</v>
      </c>
      <c r="B52">
        <v>9</v>
      </c>
      <c r="C52">
        <v>6</v>
      </c>
      <c r="D52">
        <v>363998</v>
      </c>
      <c r="E52">
        <v>4001574</v>
      </c>
      <c r="F52">
        <v>128</v>
      </c>
      <c r="G52" t="s">
        <v>75</v>
      </c>
      <c r="H52" t="s">
        <v>119</v>
      </c>
      <c r="I52" t="s">
        <v>119</v>
      </c>
      <c r="J52" t="s">
        <v>75</v>
      </c>
      <c r="K52" t="s">
        <v>75</v>
      </c>
      <c r="L52">
        <v>234</v>
      </c>
      <c r="M52">
        <v>95</v>
      </c>
      <c r="N52">
        <v>5</v>
      </c>
      <c r="O52">
        <v>8.5</v>
      </c>
      <c r="P52">
        <v>22.8</v>
      </c>
      <c r="Q52" t="s">
        <v>38</v>
      </c>
      <c r="R52" t="s">
        <v>14</v>
      </c>
      <c r="S52" t="s">
        <v>13</v>
      </c>
      <c r="T52" t="s">
        <v>127</v>
      </c>
      <c r="W52">
        <v>15</v>
      </c>
      <c r="X52">
        <v>0</v>
      </c>
      <c r="Y52" t="s">
        <v>559</v>
      </c>
    </row>
    <row r="53" spans="1:25" x14ac:dyDescent="0.35">
      <c r="A53" t="s">
        <v>494</v>
      </c>
      <c r="B53">
        <v>9</v>
      </c>
      <c r="C53">
        <v>7</v>
      </c>
      <c r="D53">
        <v>363980</v>
      </c>
      <c r="E53">
        <v>4001559</v>
      </c>
      <c r="F53">
        <v>128</v>
      </c>
      <c r="G53" t="s">
        <v>75</v>
      </c>
      <c r="H53" t="s">
        <v>119</v>
      </c>
      <c r="I53" t="s">
        <v>119</v>
      </c>
      <c r="J53" t="s">
        <v>75</v>
      </c>
      <c r="K53" t="s">
        <v>75</v>
      </c>
      <c r="L53">
        <v>331</v>
      </c>
      <c r="M53">
        <v>80</v>
      </c>
      <c r="N53">
        <v>20</v>
      </c>
      <c r="O53">
        <v>8.8000000000000007</v>
      </c>
      <c r="P53">
        <v>37.4</v>
      </c>
      <c r="Q53" t="s">
        <v>14</v>
      </c>
      <c r="R53" t="s">
        <v>14</v>
      </c>
      <c r="S53" t="s">
        <v>13</v>
      </c>
      <c r="T53" t="s">
        <v>127</v>
      </c>
      <c r="U53" t="s">
        <v>123</v>
      </c>
      <c r="W53">
        <v>15</v>
      </c>
      <c r="X53">
        <v>0</v>
      </c>
      <c r="Y53" t="s">
        <v>559</v>
      </c>
    </row>
    <row r="54" spans="1:25" x14ac:dyDescent="0.35">
      <c r="A54" t="s">
        <v>494</v>
      </c>
      <c r="B54">
        <v>9</v>
      </c>
      <c r="C54">
        <v>8</v>
      </c>
      <c r="D54">
        <v>363947</v>
      </c>
      <c r="E54">
        <v>4001589</v>
      </c>
      <c r="F54">
        <v>212</v>
      </c>
      <c r="G54" t="s">
        <v>75</v>
      </c>
      <c r="H54" t="s">
        <v>119</v>
      </c>
      <c r="I54" t="s">
        <v>119</v>
      </c>
      <c r="J54" t="s">
        <v>75</v>
      </c>
      <c r="K54" t="s">
        <v>75</v>
      </c>
      <c r="L54">
        <v>237.3</v>
      </c>
      <c r="M54">
        <v>90</v>
      </c>
      <c r="N54">
        <v>10</v>
      </c>
      <c r="O54">
        <v>4.5</v>
      </c>
      <c r="P54">
        <v>25.4</v>
      </c>
      <c r="Q54" t="s">
        <v>14</v>
      </c>
      <c r="R54" t="s">
        <v>14</v>
      </c>
      <c r="S54" t="s">
        <v>13</v>
      </c>
      <c r="T54" t="s">
        <v>127</v>
      </c>
      <c r="U54" t="s">
        <v>123</v>
      </c>
      <c r="W54">
        <v>15</v>
      </c>
      <c r="X54">
        <v>0</v>
      </c>
      <c r="Y54" t="s">
        <v>559</v>
      </c>
    </row>
    <row r="55" spans="1:25" x14ac:dyDescent="0.35">
      <c r="A55" t="s">
        <v>494</v>
      </c>
      <c r="B55">
        <v>9</v>
      </c>
      <c r="C55">
        <v>9</v>
      </c>
      <c r="D55">
        <v>363942</v>
      </c>
      <c r="E55">
        <v>4001586</v>
      </c>
      <c r="F55">
        <v>212</v>
      </c>
      <c r="G55" t="s">
        <v>75</v>
      </c>
      <c r="H55" t="s">
        <v>119</v>
      </c>
      <c r="I55" t="s">
        <v>119</v>
      </c>
      <c r="J55" t="s">
        <v>75</v>
      </c>
      <c r="K55" t="s">
        <v>75</v>
      </c>
      <c r="L55">
        <v>257.8</v>
      </c>
      <c r="M55">
        <v>95</v>
      </c>
      <c r="N55">
        <v>5</v>
      </c>
      <c r="O55">
        <v>6.8</v>
      </c>
      <c r="P55">
        <v>32.9</v>
      </c>
      <c r="Q55" t="s">
        <v>38</v>
      </c>
      <c r="R55" t="s">
        <v>14</v>
      </c>
      <c r="S55" t="s">
        <v>13</v>
      </c>
      <c r="T55" t="s">
        <v>127</v>
      </c>
      <c r="W55">
        <v>15</v>
      </c>
      <c r="X55">
        <v>0</v>
      </c>
      <c r="Y55" t="s">
        <v>559</v>
      </c>
    </row>
    <row r="56" spans="1:25" x14ac:dyDescent="0.35">
      <c r="A56" t="s">
        <v>494</v>
      </c>
      <c r="B56">
        <v>9</v>
      </c>
      <c r="C56">
        <v>10</v>
      </c>
      <c r="D56">
        <v>363989</v>
      </c>
      <c r="E56">
        <v>4001639</v>
      </c>
      <c r="F56">
        <v>168</v>
      </c>
      <c r="G56" t="s">
        <v>75</v>
      </c>
      <c r="H56" t="s">
        <v>119</v>
      </c>
      <c r="I56" t="s">
        <v>119</v>
      </c>
      <c r="J56" t="s">
        <v>75</v>
      </c>
      <c r="K56" t="s">
        <v>75</v>
      </c>
      <c r="L56">
        <v>142.80000000000001</v>
      </c>
      <c r="M56">
        <v>95</v>
      </c>
      <c r="N56">
        <v>5</v>
      </c>
      <c r="O56">
        <v>3.5</v>
      </c>
      <c r="P56">
        <v>20.6</v>
      </c>
      <c r="Q56" t="s">
        <v>38</v>
      </c>
      <c r="R56" t="s">
        <v>14</v>
      </c>
      <c r="S56" t="s">
        <v>13</v>
      </c>
      <c r="T56" t="s">
        <v>127</v>
      </c>
      <c r="W56">
        <v>15</v>
      </c>
      <c r="X56">
        <v>0</v>
      </c>
      <c r="Y56" t="s">
        <v>559</v>
      </c>
    </row>
    <row r="57" spans="1:25" x14ac:dyDescent="0.35">
      <c r="A57" t="s">
        <v>494</v>
      </c>
      <c r="B57">
        <v>9</v>
      </c>
      <c r="C57">
        <v>11</v>
      </c>
      <c r="D57">
        <v>364006</v>
      </c>
      <c r="E57">
        <v>4001653</v>
      </c>
      <c r="F57">
        <v>233</v>
      </c>
      <c r="G57" t="s">
        <v>75</v>
      </c>
      <c r="H57" t="s">
        <v>119</v>
      </c>
      <c r="I57" t="s">
        <v>119</v>
      </c>
      <c r="J57" t="s">
        <v>75</v>
      </c>
      <c r="K57" t="s">
        <v>75</v>
      </c>
      <c r="L57">
        <v>160.80000000000001</v>
      </c>
      <c r="M57">
        <v>50</v>
      </c>
      <c r="N57">
        <v>50</v>
      </c>
      <c r="O57">
        <v>22.5</v>
      </c>
      <c r="P57">
        <v>35.6</v>
      </c>
      <c r="Q57" t="s">
        <v>38</v>
      </c>
      <c r="R57" t="s">
        <v>14</v>
      </c>
      <c r="S57" t="s">
        <v>13</v>
      </c>
      <c r="T57" t="s">
        <v>127</v>
      </c>
      <c r="W57">
        <v>15</v>
      </c>
      <c r="X57">
        <v>0</v>
      </c>
      <c r="Y57" t="s">
        <v>559</v>
      </c>
    </row>
    <row r="58" spans="1:25" x14ac:dyDescent="0.35">
      <c r="A58" t="s">
        <v>494</v>
      </c>
      <c r="B58">
        <v>10</v>
      </c>
      <c r="C58">
        <v>1</v>
      </c>
      <c r="D58">
        <v>364210</v>
      </c>
      <c r="E58">
        <v>4001554</v>
      </c>
      <c r="F58">
        <v>203</v>
      </c>
      <c r="G58" t="s">
        <v>75</v>
      </c>
      <c r="H58" t="s">
        <v>119</v>
      </c>
      <c r="I58" t="s">
        <v>119</v>
      </c>
      <c r="J58" t="s">
        <v>75</v>
      </c>
      <c r="K58" t="s">
        <v>75</v>
      </c>
      <c r="L58">
        <v>295.8</v>
      </c>
      <c r="M58">
        <v>100</v>
      </c>
      <c r="N58">
        <v>0</v>
      </c>
      <c r="O58">
        <v>3.8</v>
      </c>
      <c r="P58">
        <v>24.7</v>
      </c>
      <c r="Q58" t="s">
        <v>38</v>
      </c>
      <c r="R58" t="s">
        <v>14</v>
      </c>
      <c r="S58" t="s">
        <v>13</v>
      </c>
      <c r="T58" t="s">
        <v>127</v>
      </c>
      <c r="W58">
        <v>15</v>
      </c>
      <c r="X58">
        <v>0</v>
      </c>
      <c r="Y58" t="s">
        <v>559</v>
      </c>
    </row>
    <row r="59" spans="1:25" x14ac:dyDescent="0.35">
      <c r="A59" t="s">
        <v>494</v>
      </c>
      <c r="B59">
        <v>10</v>
      </c>
      <c r="C59">
        <v>2</v>
      </c>
      <c r="D59">
        <v>364199</v>
      </c>
      <c r="E59">
        <v>4001604</v>
      </c>
      <c r="F59">
        <v>210</v>
      </c>
      <c r="G59" t="s">
        <v>75</v>
      </c>
      <c r="H59" t="s">
        <v>119</v>
      </c>
      <c r="I59" t="s">
        <v>119</v>
      </c>
      <c r="J59" t="s">
        <v>75</v>
      </c>
      <c r="K59" t="s">
        <v>75</v>
      </c>
      <c r="L59">
        <v>101.5</v>
      </c>
      <c r="M59">
        <v>100</v>
      </c>
      <c r="N59">
        <v>0</v>
      </c>
      <c r="O59">
        <v>4.7</v>
      </c>
      <c r="P59">
        <v>15.1</v>
      </c>
      <c r="Q59" t="s">
        <v>38</v>
      </c>
      <c r="R59" t="s">
        <v>14</v>
      </c>
      <c r="S59" t="s">
        <v>9</v>
      </c>
      <c r="T59" t="s">
        <v>127</v>
      </c>
      <c r="W59">
        <v>15</v>
      </c>
      <c r="X59">
        <v>0</v>
      </c>
      <c r="Y59" t="s">
        <v>559</v>
      </c>
    </row>
    <row r="60" spans="1:25" x14ac:dyDescent="0.35">
      <c r="A60" t="s">
        <v>494</v>
      </c>
      <c r="B60">
        <v>10</v>
      </c>
      <c r="C60">
        <v>3</v>
      </c>
      <c r="D60">
        <v>364165</v>
      </c>
      <c r="E60">
        <v>4001599</v>
      </c>
      <c r="F60">
        <v>140</v>
      </c>
      <c r="G60" t="s">
        <v>75</v>
      </c>
      <c r="H60" t="s">
        <v>119</v>
      </c>
      <c r="I60" t="s">
        <v>119</v>
      </c>
      <c r="J60" t="s">
        <v>75</v>
      </c>
      <c r="K60" t="s">
        <v>75</v>
      </c>
      <c r="L60">
        <v>204.6</v>
      </c>
      <c r="M60">
        <v>100</v>
      </c>
      <c r="N60">
        <v>0</v>
      </c>
      <c r="O60">
        <v>8</v>
      </c>
      <c r="P60">
        <v>24</v>
      </c>
      <c r="Q60" t="s">
        <v>38</v>
      </c>
      <c r="R60" t="s">
        <v>14</v>
      </c>
      <c r="S60" t="s">
        <v>9</v>
      </c>
      <c r="T60" t="s">
        <v>127</v>
      </c>
      <c r="W60">
        <v>15</v>
      </c>
      <c r="X60">
        <v>0</v>
      </c>
      <c r="Y60" t="s">
        <v>559</v>
      </c>
    </row>
    <row r="61" spans="1:25" x14ac:dyDescent="0.35">
      <c r="A61" t="s">
        <v>494</v>
      </c>
      <c r="B61">
        <v>10</v>
      </c>
      <c r="C61">
        <v>4</v>
      </c>
      <c r="D61">
        <v>364156</v>
      </c>
      <c r="E61">
        <v>4001614</v>
      </c>
      <c r="F61">
        <v>140</v>
      </c>
      <c r="G61" t="s">
        <v>75</v>
      </c>
      <c r="H61" t="s">
        <v>119</v>
      </c>
      <c r="I61" t="s">
        <v>119</v>
      </c>
      <c r="J61" t="s">
        <v>75</v>
      </c>
      <c r="K61" t="s">
        <v>75</v>
      </c>
      <c r="L61">
        <v>108.9</v>
      </c>
      <c r="M61">
        <v>100</v>
      </c>
      <c r="N61">
        <v>0</v>
      </c>
      <c r="O61">
        <v>5.4</v>
      </c>
      <c r="P61">
        <v>14.2</v>
      </c>
      <c r="Q61" t="s">
        <v>38</v>
      </c>
      <c r="R61" t="s">
        <v>14</v>
      </c>
      <c r="S61" t="s">
        <v>9</v>
      </c>
      <c r="T61" t="s">
        <v>127</v>
      </c>
      <c r="W61">
        <v>15</v>
      </c>
      <c r="X61">
        <v>0</v>
      </c>
      <c r="Y61" t="s">
        <v>559</v>
      </c>
    </row>
    <row r="62" spans="1:25" x14ac:dyDescent="0.35">
      <c r="A62" t="s">
        <v>494</v>
      </c>
      <c r="B62">
        <v>11</v>
      </c>
      <c r="C62">
        <v>1</v>
      </c>
      <c r="D62">
        <v>364374</v>
      </c>
      <c r="E62">
        <v>4001579</v>
      </c>
      <c r="F62">
        <v>607</v>
      </c>
      <c r="G62" t="s">
        <v>77</v>
      </c>
      <c r="H62" t="s">
        <v>120</v>
      </c>
      <c r="I62" t="s">
        <v>119</v>
      </c>
      <c r="J62" t="s">
        <v>79</v>
      </c>
      <c r="K62" t="s">
        <v>75</v>
      </c>
      <c r="L62">
        <v>289.5</v>
      </c>
      <c r="M62">
        <v>0</v>
      </c>
      <c r="N62">
        <v>100</v>
      </c>
      <c r="O62">
        <v>39.799999999999997</v>
      </c>
      <c r="P62">
        <v>0</v>
      </c>
      <c r="Q62" t="s">
        <v>38</v>
      </c>
      <c r="R62" t="s">
        <v>14</v>
      </c>
      <c r="S62" t="s">
        <v>13</v>
      </c>
      <c r="T62" t="s">
        <v>127</v>
      </c>
      <c r="V62" t="s">
        <v>401</v>
      </c>
      <c r="W62">
        <v>15</v>
      </c>
      <c r="X62">
        <v>0</v>
      </c>
      <c r="Y62" t="s">
        <v>559</v>
      </c>
    </row>
    <row r="63" spans="1:25" x14ac:dyDescent="0.35">
      <c r="A63" t="s">
        <v>494</v>
      </c>
      <c r="B63">
        <v>11</v>
      </c>
      <c r="C63">
        <v>2</v>
      </c>
      <c r="D63">
        <v>364325</v>
      </c>
      <c r="E63">
        <v>4001626</v>
      </c>
      <c r="F63">
        <v>613</v>
      </c>
      <c r="G63" t="s">
        <v>77</v>
      </c>
      <c r="H63" t="s">
        <v>119</v>
      </c>
      <c r="I63" t="s">
        <v>119</v>
      </c>
      <c r="J63" t="s">
        <v>75</v>
      </c>
      <c r="K63" t="s">
        <v>75</v>
      </c>
      <c r="L63">
        <v>138.9</v>
      </c>
      <c r="M63">
        <v>95</v>
      </c>
      <c r="N63">
        <v>5</v>
      </c>
      <c r="O63">
        <v>13.7</v>
      </c>
      <c r="P63">
        <v>16.399999999999999</v>
      </c>
      <c r="Q63" t="s">
        <v>38</v>
      </c>
      <c r="R63" t="s">
        <v>14</v>
      </c>
      <c r="S63" t="s">
        <v>13</v>
      </c>
      <c r="T63" t="s">
        <v>127</v>
      </c>
      <c r="W63">
        <v>15</v>
      </c>
      <c r="X63">
        <v>0</v>
      </c>
      <c r="Y63" t="s">
        <v>559</v>
      </c>
    </row>
    <row r="64" spans="1:25" x14ac:dyDescent="0.35">
      <c r="A64" t="s">
        <v>494</v>
      </c>
      <c r="B64">
        <v>11</v>
      </c>
      <c r="C64">
        <v>3</v>
      </c>
      <c r="D64">
        <v>364338</v>
      </c>
      <c r="E64">
        <v>4001626</v>
      </c>
      <c r="F64">
        <v>587</v>
      </c>
      <c r="G64" t="s">
        <v>77</v>
      </c>
      <c r="H64" t="s">
        <v>119</v>
      </c>
      <c r="I64" t="s">
        <v>119</v>
      </c>
      <c r="J64" t="s">
        <v>75</v>
      </c>
      <c r="K64" t="s">
        <v>75</v>
      </c>
      <c r="L64">
        <v>100.2</v>
      </c>
      <c r="M64">
        <v>95</v>
      </c>
      <c r="N64">
        <v>5</v>
      </c>
      <c r="O64">
        <v>12.8</v>
      </c>
      <c r="P64">
        <v>18</v>
      </c>
      <c r="Q64" t="s">
        <v>38</v>
      </c>
      <c r="R64" t="s">
        <v>14</v>
      </c>
      <c r="S64" t="s">
        <v>13</v>
      </c>
      <c r="T64" t="s">
        <v>127</v>
      </c>
      <c r="W64">
        <v>15</v>
      </c>
      <c r="X64">
        <v>0</v>
      </c>
      <c r="Y64" t="s">
        <v>559</v>
      </c>
    </row>
    <row r="65" spans="1:25" x14ac:dyDescent="0.35">
      <c r="A65" t="s">
        <v>494</v>
      </c>
      <c r="B65">
        <v>11</v>
      </c>
      <c r="C65">
        <v>4</v>
      </c>
      <c r="D65">
        <v>364348</v>
      </c>
      <c r="E65">
        <v>4001613</v>
      </c>
      <c r="F65">
        <v>446</v>
      </c>
      <c r="G65" t="s">
        <v>77</v>
      </c>
      <c r="H65" t="s">
        <v>119</v>
      </c>
      <c r="I65" t="s">
        <v>119</v>
      </c>
      <c r="J65" t="s">
        <v>75</v>
      </c>
      <c r="K65" t="s">
        <v>75</v>
      </c>
      <c r="L65">
        <v>106.5</v>
      </c>
      <c r="M65">
        <v>95</v>
      </c>
      <c r="N65">
        <v>5</v>
      </c>
      <c r="O65">
        <v>13.9</v>
      </c>
      <c r="P65">
        <v>16.3</v>
      </c>
      <c r="Q65" t="s">
        <v>38</v>
      </c>
      <c r="R65" t="s">
        <v>14</v>
      </c>
      <c r="S65" t="s">
        <v>13</v>
      </c>
      <c r="T65" t="s">
        <v>127</v>
      </c>
      <c r="U65" t="s">
        <v>134</v>
      </c>
      <c r="W65">
        <v>15</v>
      </c>
      <c r="X65">
        <v>0</v>
      </c>
      <c r="Y65" t="s">
        <v>559</v>
      </c>
    </row>
    <row r="66" spans="1:25" x14ac:dyDescent="0.35">
      <c r="A66" t="s">
        <v>494</v>
      </c>
      <c r="B66">
        <v>13</v>
      </c>
      <c r="C66">
        <v>1</v>
      </c>
      <c r="D66">
        <v>363991</v>
      </c>
      <c r="E66">
        <v>4001438</v>
      </c>
      <c r="F66">
        <v>425</v>
      </c>
      <c r="G66" t="s">
        <v>77</v>
      </c>
      <c r="H66" t="s">
        <v>119</v>
      </c>
      <c r="I66" t="s">
        <v>119</v>
      </c>
      <c r="J66" t="s">
        <v>75</v>
      </c>
      <c r="K66" t="s">
        <v>181</v>
      </c>
      <c r="L66">
        <v>332.3</v>
      </c>
      <c r="M66">
        <v>100</v>
      </c>
      <c r="N66">
        <v>0</v>
      </c>
      <c r="O66">
        <v>15.9</v>
      </c>
      <c r="P66">
        <v>27.5</v>
      </c>
      <c r="Q66" t="s">
        <v>14</v>
      </c>
      <c r="R66" t="s">
        <v>14</v>
      </c>
      <c r="S66" t="s">
        <v>13</v>
      </c>
      <c r="T66" t="s">
        <v>127</v>
      </c>
      <c r="W66">
        <v>15</v>
      </c>
      <c r="X66">
        <v>0</v>
      </c>
      <c r="Y66" t="s">
        <v>559</v>
      </c>
    </row>
    <row r="67" spans="1:25" x14ac:dyDescent="0.35">
      <c r="A67" t="s">
        <v>494</v>
      </c>
      <c r="B67">
        <v>13</v>
      </c>
      <c r="C67">
        <v>2</v>
      </c>
      <c r="D67">
        <v>364036</v>
      </c>
      <c r="E67">
        <v>4001434</v>
      </c>
      <c r="F67">
        <v>178</v>
      </c>
      <c r="G67" t="s">
        <v>75</v>
      </c>
      <c r="H67" t="s">
        <v>119</v>
      </c>
      <c r="I67" t="s">
        <v>119</v>
      </c>
      <c r="J67" t="s">
        <v>75</v>
      </c>
      <c r="K67" t="s">
        <v>181</v>
      </c>
      <c r="L67">
        <v>139.4</v>
      </c>
      <c r="M67">
        <v>70</v>
      </c>
      <c r="N67">
        <v>30</v>
      </c>
      <c r="O67">
        <v>17.8</v>
      </c>
      <c r="P67">
        <v>29.9</v>
      </c>
      <c r="Q67" t="s">
        <v>38</v>
      </c>
      <c r="R67" t="s">
        <v>14</v>
      </c>
      <c r="S67" t="s">
        <v>13</v>
      </c>
      <c r="T67" t="s">
        <v>127</v>
      </c>
      <c r="W67">
        <v>15</v>
      </c>
      <c r="X67">
        <v>0</v>
      </c>
      <c r="Y67" t="s">
        <v>559</v>
      </c>
    </row>
    <row r="68" spans="1:25" x14ac:dyDescent="0.35">
      <c r="A68" t="s">
        <v>494</v>
      </c>
      <c r="B68">
        <v>13</v>
      </c>
      <c r="C68">
        <v>3</v>
      </c>
      <c r="D68">
        <v>363998</v>
      </c>
      <c r="E68">
        <v>4001414</v>
      </c>
      <c r="F68">
        <v>248</v>
      </c>
      <c r="G68" t="s">
        <v>75</v>
      </c>
      <c r="H68" t="s">
        <v>119</v>
      </c>
      <c r="I68" t="s">
        <v>119</v>
      </c>
      <c r="J68" t="s">
        <v>75</v>
      </c>
      <c r="K68" t="s">
        <v>181</v>
      </c>
      <c r="L68">
        <v>139.30000000000001</v>
      </c>
      <c r="M68">
        <v>90</v>
      </c>
      <c r="N68">
        <v>10</v>
      </c>
      <c r="O68">
        <v>18</v>
      </c>
      <c r="P68">
        <v>33.799999999999997</v>
      </c>
      <c r="Q68" t="s">
        <v>14</v>
      </c>
      <c r="R68" t="s">
        <v>14</v>
      </c>
      <c r="S68" t="s">
        <v>9</v>
      </c>
      <c r="T68" t="s">
        <v>127</v>
      </c>
      <c r="W68">
        <v>15</v>
      </c>
      <c r="X68">
        <v>0</v>
      </c>
      <c r="Y68" t="s">
        <v>559</v>
      </c>
    </row>
    <row r="69" spans="1:25" x14ac:dyDescent="0.35">
      <c r="A69" t="s">
        <v>494</v>
      </c>
      <c r="B69">
        <v>14</v>
      </c>
      <c r="C69">
        <v>1</v>
      </c>
      <c r="D69">
        <v>364227</v>
      </c>
      <c r="E69">
        <v>4001415</v>
      </c>
      <c r="F69">
        <v>270</v>
      </c>
      <c r="G69" t="s">
        <v>75</v>
      </c>
      <c r="H69" t="s">
        <v>119</v>
      </c>
      <c r="I69" t="s">
        <v>119</v>
      </c>
      <c r="J69" t="s">
        <v>75</v>
      </c>
      <c r="K69" t="s">
        <v>75</v>
      </c>
      <c r="L69">
        <v>308.39999999999998</v>
      </c>
      <c r="M69">
        <v>100</v>
      </c>
      <c r="N69">
        <v>0</v>
      </c>
      <c r="O69">
        <v>12.1</v>
      </c>
      <c r="P69">
        <v>30.6</v>
      </c>
      <c r="Q69" t="s">
        <v>38</v>
      </c>
      <c r="R69" t="s">
        <v>14</v>
      </c>
      <c r="S69" t="s">
        <v>13</v>
      </c>
      <c r="T69" t="s">
        <v>127</v>
      </c>
      <c r="W69">
        <v>15</v>
      </c>
      <c r="X69">
        <v>0</v>
      </c>
      <c r="Y69" t="s">
        <v>559</v>
      </c>
    </row>
    <row r="70" spans="1:25" x14ac:dyDescent="0.35">
      <c r="A70" t="s">
        <v>494</v>
      </c>
      <c r="B70">
        <v>14</v>
      </c>
      <c r="C70">
        <v>2</v>
      </c>
      <c r="D70">
        <v>364225</v>
      </c>
      <c r="E70">
        <v>4001357</v>
      </c>
      <c r="F70">
        <v>441</v>
      </c>
      <c r="G70" t="s">
        <v>77</v>
      </c>
      <c r="H70" t="s">
        <v>119</v>
      </c>
      <c r="I70" t="s">
        <v>119</v>
      </c>
      <c r="J70" t="s">
        <v>75</v>
      </c>
      <c r="K70" t="s">
        <v>75</v>
      </c>
      <c r="L70">
        <v>136.69999999999999</v>
      </c>
      <c r="M70">
        <v>60</v>
      </c>
      <c r="N70">
        <v>40</v>
      </c>
      <c r="O70">
        <v>28.2</v>
      </c>
      <c r="P70">
        <v>34.5</v>
      </c>
      <c r="Q70" t="s">
        <v>14</v>
      </c>
      <c r="R70" t="s">
        <v>14</v>
      </c>
      <c r="S70" t="s">
        <v>13</v>
      </c>
      <c r="T70" t="s">
        <v>127</v>
      </c>
      <c r="W70">
        <v>15</v>
      </c>
      <c r="X70">
        <v>0</v>
      </c>
      <c r="Y70" t="s">
        <v>559</v>
      </c>
    </row>
    <row r="71" spans="1:25" x14ac:dyDescent="0.35">
      <c r="A71" t="s">
        <v>494</v>
      </c>
      <c r="B71">
        <v>14</v>
      </c>
      <c r="C71">
        <v>3</v>
      </c>
      <c r="D71">
        <v>364216</v>
      </c>
      <c r="E71">
        <v>4001355</v>
      </c>
      <c r="F71">
        <v>441</v>
      </c>
      <c r="G71" t="s">
        <v>77</v>
      </c>
      <c r="H71" t="s">
        <v>119</v>
      </c>
      <c r="I71" t="s">
        <v>119</v>
      </c>
      <c r="J71" t="s">
        <v>75</v>
      </c>
      <c r="K71" t="s">
        <v>75</v>
      </c>
      <c r="L71">
        <v>233</v>
      </c>
      <c r="M71">
        <v>40</v>
      </c>
      <c r="N71">
        <v>60</v>
      </c>
      <c r="O71">
        <v>29.1</v>
      </c>
      <c r="P71">
        <v>44.7</v>
      </c>
      <c r="Q71" t="s">
        <v>38</v>
      </c>
      <c r="R71" t="s">
        <v>14</v>
      </c>
      <c r="S71" t="s">
        <v>13</v>
      </c>
      <c r="T71" t="s">
        <v>127</v>
      </c>
      <c r="W71">
        <v>15</v>
      </c>
      <c r="X71">
        <v>0</v>
      </c>
      <c r="Y71" t="s">
        <v>559</v>
      </c>
    </row>
    <row r="72" spans="1:25" x14ac:dyDescent="0.35">
      <c r="A72" t="s">
        <v>494</v>
      </c>
      <c r="B72">
        <v>14</v>
      </c>
      <c r="C72">
        <v>4</v>
      </c>
      <c r="D72">
        <v>364207</v>
      </c>
      <c r="E72">
        <v>4001357</v>
      </c>
      <c r="F72">
        <v>543</v>
      </c>
      <c r="G72" t="s">
        <v>77</v>
      </c>
      <c r="H72" t="s">
        <v>119</v>
      </c>
      <c r="I72" t="s">
        <v>119</v>
      </c>
      <c r="J72" t="s">
        <v>77</v>
      </c>
      <c r="K72" t="s">
        <v>75</v>
      </c>
      <c r="L72">
        <v>227.6</v>
      </c>
      <c r="M72">
        <v>65</v>
      </c>
      <c r="N72">
        <v>35</v>
      </c>
      <c r="O72">
        <v>24.3</v>
      </c>
      <c r="P72">
        <v>38.9</v>
      </c>
      <c r="Q72" t="s">
        <v>14</v>
      </c>
      <c r="R72" t="s">
        <v>14</v>
      </c>
      <c r="S72" t="s">
        <v>13</v>
      </c>
      <c r="T72" t="s">
        <v>127</v>
      </c>
      <c r="W72">
        <v>15</v>
      </c>
      <c r="X72">
        <v>0</v>
      </c>
      <c r="Y72" t="s">
        <v>559</v>
      </c>
    </row>
    <row r="73" spans="1:25" x14ac:dyDescent="0.35">
      <c r="A73" t="s">
        <v>494</v>
      </c>
      <c r="B73">
        <v>14</v>
      </c>
      <c r="C73">
        <v>5</v>
      </c>
      <c r="D73">
        <v>364213</v>
      </c>
      <c r="E73">
        <v>4001362</v>
      </c>
      <c r="F73">
        <v>543</v>
      </c>
      <c r="G73" t="s">
        <v>77</v>
      </c>
      <c r="H73" t="s">
        <v>119</v>
      </c>
      <c r="I73" t="s">
        <v>119</v>
      </c>
      <c r="J73" t="s">
        <v>77</v>
      </c>
      <c r="K73" t="s">
        <v>75</v>
      </c>
      <c r="L73">
        <v>191.1</v>
      </c>
      <c r="M73">
        <v>30</v>
      </c>
      <c r="N73">
        <v>70</v>
      </c>
      <c r="O73">
        <v>20.2</v>
      </c>
      <c r="P73">
        <v>57.6</v>
      </c>
      <c r="Q73" t="s">
        <v>38</v>
      </c>
      <c r="R73" t="s">
        <v>14</v>
      </c>
      <c r="S73" t="s">
        <v>13</v>
      </c>
      <c r="T73" t="s">
        <v>127</v>
      </c>
      <c r="W73">
        <v>15</v>
      </c>
      <c r="X73">
        <v>0</v>
      </c>
      <c r="Y73" t="s">
        <v>559</v>
      </c>
    </row>
    <row r="74" spans="1:25" x14ac:dyDescent="0.35">
      <c r="A74" t="s">
        <v>494</v>
      </c>
      <c r="B74">
        <v>14</v>
      </c>
      <c r="C74">
        <v>6</v>
      </c>
      <c r="D74">
        <v>364143</v>
      </c>
      <c r="E74">
        <v>4001376</v>
      </c>
      <c r="F74">
        <v>677</v>
      </c>
      <c r="G74" t="s">
        <v>79</v>
      </c>
      <c r="H74" t="s">
        <v>120</v>
      </c>
      <c r="I74" t="s">
        <v>119</v>
      </c>
      <c r="J74" t="s">
        <v>79</v>
      </c>
      <c r="K74" t="s">
        <v>75</v>
      </c>
      <c r="L74">
        <v>275</v>
      </c>
      <c r="M74">
        <v>0</v>
      </c>
      <c r="N74">
        <v>100</v>
      </c>
      <c r="O74">
        <v>37.9</v>
      </c>
      <c r="Q74" t="s">
        <v>14</v>
      </c>
      <c r="R74" t="s">
        <v>14</v>
      </c>
      <c r="S74" t="s">
        <v>13</v>
      </c>
      <c r="T74" t="s">
        <v>127</v>
      </c>
      <c r="W74">
        <v>15</v>
      </c>
      <c r="X74">
        <v>0</v>
      </c>
      <c r="Y74" t="s">
        <v>559</v>
      </c>
    </row>
    <row r="75" spans="1:25" x14ac:dyDescent="0.35">
      <c r="A75" t="s">
        <v>494</v>
      </c>
      <c r="B75">
        <v>14</v>
      </c>
      <c r="C75">
        <v>7</v>
      </c>
      <c r="D75">
        <v>364177</v>
      </c>
      <c r="E75">
        <v>4001433</v>
      </c>
      <c r="F75">
        <v>222</v>
      </c>
      <c r="G75" t="s">
        <v>75</v>
      </c>
      <c r="H75" t="s">
        <v>119</v>
      </c>
      <c r="I75" t="s">
        <v>119</v>
      </c>
      <c r="J75" t="s">
        <v>75</v>
      </c>
      <c r="K75" t="s">
        <v>75</v>
      </c>
      <c r="L75">
        <v>136.6</v>
      </c>
      <c r="M75">
        <v>70</v>
      </c>
      <c r="N75">
        <v>30</v>
      </c>
      <c r="O75">
        <v>14.8</v>
      </c>
      <c r="P75">
        <v>29.2</v>
      </c>
      <c r="Q75" t="s">
        <v>38</v>
      </c>
      <c r="R75" t="s">
        <v>14</v>
      </c>
      <c r="S75" t="s">
        <v>13</v>
      </c>
      <c r="T75" t="s">
        <v>127</v>
      </c>
      <c r="W75">
        <v>15</v>
      </c>
      <c r="X75">
        <v>0</v>
      </c>
      <c r="Y75" t="s">
        <v>559</v>
      </c>
    </row>
    <row r="76" spans="1:25" x14ac:dyDescent="0.35">
      <c r="A76" t="s">
        <v>494</v>
      </c>
      <c r="B76">
        <v>14</v>
      </c>
      <c r="C76">
        <v>8</v>
      </c>
      <c r="D76">
        <v>364194</v>
      </c>
      <c r="E76">
        <v>4001442</v>
      </c>
      <c r="F76">
        <v>152</v>
      </c>
      <c r="G76" t="s">
        <v>75</v>
      </c>
      <c r="H76" t="s">
        <v>119</v>
      </c>
      <c r="I76" t="s">
        <v>119</v>
      </c>
      <c r="J76" t="s">
        <v>75</v>
      </c>
      <c r="K76" t="s">
        <v>75</v>
      </c>
      <c r="L76">
        <v>383.4</v>
      </c>
      <c r="M76">
        <v>100</v>
      </c>
      <c r="N76">
        <v>0</v>
      </c>
      <c r="O76">
        <v>22.6</v>
      </c>
      <c r="P76">
        <v>39.6</v>
      </c>
      <c r="Q76" t="s">
        <v>14</v>
      </c>
      <c r="R76" t="s">
        <v>14</v>
      </c>
      <c r="S76" t="s">
        <v>13</v>
      </c>
      <c r="T76" t="s">
        <v>127</v>
      </c>
      <c r="W76">
        <v>15</v>
      </c>
      <c r="X76">
        <v>0</v>
      </c>
      <c r="Y76" t="s">
        <v>559</v>
      </c>
    </row>
    <row r="77" spans="1:25" x14ac:dyDescent="0.35">
      <c r="A77" t="s">
        <v>494</v>
      </c>
      <c r="B77">
        <v>15</v>
      </c>
      <c r="C77">
        <v>1</v>
      </c>
      <c r="D77">
        <v>364432</v>
      </c>
      <c r="E77">
        <v>4001399</v>
      </c>
      <c r="F77">
        <v>235</v>
      </c>
      <c r="G77" t="s">
        <v>75</v>
      </c>
      <c r="H77" t="s">
        <v>119</v>
      </c>
      <c r="I77" t="s">
        <v>119</v>
      </c>
      <c r="J77" t="s">
        <v>75</v>
      </c>
      <c r="K77" t="s">
        <v>75</v>
      </c>
      <c r="L77">
        <v>175.5</v>
      </c>
      <c r="M77">
        <v>100</v>
      </c>
      <c r="N77">
        <v>0</v>
      </c>
      <c r="O77">
        <v>10.1</v>
      </c>
      <c r="P77">
        <v>22.6</v>
      </c>
      <c r="Q77" t="s">
        <v>38</v>
      </c>
      <c r="R77" t="s">
        <v>14</v>
      </c>
      <c r="S77" t="s">
        <v>13</v>
      </c>
      <c r="T77" t="s">
        <v>127</v>
      </c>
      <c r="W77">
        <v>15</v>
      </c>
      <c r="X77">
        <v>0</v>
      </c>
      <c r="Y77" t="s">
        <v>559</v>
      </c>
    </row>
    <row r="78" spans="1:25" x14ac:dyDescent="0.35">
      <c r="A78" t="s">
        <v>494</v>
      </c>
      <c r="B78">
        <v>15</v>
      </c>
      <c r="C78">
        <v>2</v>
      </c>
      <c r="D78">
        <v>364393</v>
      </c>
      <c r="E78">
        <v>4001360</v>
      </c>
      <c r="F78">
        <v>273</v>
      </c>
      <c r="G78" t="s">
        <v>75</v>
      </c>
      <c r="H78" t="s">
        <v>119</v>
      </c>
      <c r="I78" t="s">
        <v>119</v>
      </c>
      <c r="J78" t="s">
        <v>75</v>
      </c>
      <c r="K78" t="s">
        <v>75</v>
      </c>
      <c r="L78">
        <v>134</v>
      </c>
      <c r="M78">
        <v>100</v>
      </c>
      <c r="N78">
        <v>0</v>
      </c>
      <c r="O78">
        <v>0</v>
      </c>
      <c r="P78">
        <v>25.9</v>
      </c>
      <c r="Q78" t="s">
        <v>38</v>
      </c>
      <c r="R78" t="s">
        <v>14</v>
      </c>
      <c r="S78" t="s">
        <v>13</v>
      </c>
      <c r="T78" t="s">
        <v>127</v>
      </c>
      <c r="W78">
        <v>15</v>
      </c>
      <c r="X78">
        <v>0</v>
      </c>
      <c r="Y78" t="s">
        <v>559</v>
      </c>
    </row>
    <row r="79" spans="1:25" x14ac:dyDescent="0.35">
      <c r="A79" t="s">
        <v>494</v>
      </c>
      <c r="B79">
        <v>15</v>
      </c>
      <c r="C79">
        <v>3</v>
      </c>
      <c r="D79">
        <v>364364</v>
      </c>
      <c r="E79">
        <v>4001373</v>
      </c>
      <c r="F79">
        <v>134</v>
      </c>
      <c r="G79" t="s">
        <v>75</v>
      </c>
      <c r="H79" t="s">
        <v>119</v>
      </c>
      <c r="I79" t="s">
        <v>119</v>
      </c>
      <c r="J79" t="s">
        <v>75</v>
      </c>
      <c r="K79" t="s">
        <v>75</v>
      </c>
      <c r="L79">
        <v>125</v>
      </c>
      <c r="M79">
        <v>100</v>
      </c>
      <c r="N79">
        <v>0</v>
      </c>
      <c r="O79">
        <v>0</v>
      </c>
      <c r="P79">
        <v>25.3</v>
      </c>
      <c r="Q79" t="s">
        <v>38</v>
      </c>
      <c r="R79" t="s">
        <v>14</v>
      </c>
      <c r="S79" t="s">
        <v>13</v>
      </c>
      <c r="T79" t="s">
        <v>127</v>
      </c>
      <c r="W79">
        <v>15</v>
      </c>
      <c r="X79">
        <v>0</v>
      </c>
      <c r="Y79" t="s">
        <v>559</v>
      </c>
    </row>
    <row r="80" spans="1:25" x14ac:dyDescent="0.35">
      <c r="A80" t="s">
        <v>494</v>
      </c>
      <c r="B80">
        <v>15</v>
      </c>
      <c r="C80">
        <v>4</v>
      </c>
      <c r="D80">
        <v>364357</v>
      </c>
      <c r="E80">
        <v>4001396</v>
      </c>
      <c r="F80">
        <v>203</v>
      </c>
      <c r="G80" t="s">
        <v>75</v>
      </c>
      <c r="H80" t="s">
        <v>119</v>
      </c>
      <c r="I80" t="s">
        <v>119</v>
      </c>
      <c r="J80" t="s">
        <v>75</v>
      </c>
      <c r="K80" t="s">
        <v>75</v>
      </c>
      <c r="L80">
        <v>505.5</v>
      </c>
      <c r="M80">
        <v>100</v>
      </c>
      <c r="N80">
        <v>0</v>
      </c>
      <c r="O80">
        <v>0</v>
      </c>
      <c r="P80">
        <v>16.600000000000001</v>
      </c>
      <c r="Q80" t="s">
        <v>38</v>
      </c>
      <c r="R80" t="s">
        <v>14</v>
      </c>
      <c r="S80" t="s">
        <v>13</v>
      </c>
      <c r="T80" t="s">
        <v>127</v>
      </c>
      <c r="V80" t="s">
        <v>489</v>
      </c>
      <c r="W80">
        <v>15</v>
      </c>
      <c r="X80">
        <v>0</v>
      </c>
      <c r="Y80" t="s">
        <v>559</v>
      </c>
    </row>
    <row r="81" spans="1:25" x14ac:dyDescent="0.35">
      <c r="A81" t="s">
        <v>494</v>
      </c>
      <c r="B81">
        <v>15</v>
      </c>
      <c r="C81">
        <v>5</v>
      </c>
      <c r="D81">
        <v>364382</v>
      </c>
      <c r="E81">
        <v>4001424</v>
      </c>
      <c r="F81">
        <v>185</v>
      </c>
      <c r="G81" t="s">
        <v>75</v>
      </c>
      <c r="H81" t="s">
        <v>119</v>
      </c>
      <c r="I81" t="s">
        <v>119</v>
      </c>
      <c r="J81" t="s">
        <v>75</v>
      </c>
      <c r="K81" t="s">
        <v>75</v>
      </c>
      <c r="L81">
        <v>383.1</v>
      </c>
      <c r="M81">
        <v>100</v>
      </c>
      <c r="N81">
        <v>0</v>
      </c>
      <c r="O81">
        <v>7.4</v>
      </c>
      <c r="P81">
        <v>25.2</v>
      </c>
      <c r="Q81" t="s">
        <v>38</v>
      </c>
      <c r="R81" t="s">
        <v>14</v>
      </c>
      <c r="S81" t="s">
        <v>13</v>
      </c>
      <c r="T81" t="s">
        <v>127</v>
      </c>
      <c r="W81">
        <v>15</v>
      </c>
      <c r="X81">
        <v>0</v>
      </c>
      <c r="Y81" t="s">
        <v>559</v>
      </c>
    </row>
    <row r="82" spans="1:25" x14ac:dyDescent="0.35">
      <c r="A82" t="s">
        <v>494</v>
      </c>
      <c r="B82">
        <v>20</v>
      </c>
      <c r="C82">
        <v>1</v>
      </c>
      <c r="D82">
        <v>363841</v>
      </c>
      <c r="E82">
        <v>4001183</v>
      </c>
      <c r="F82">
        <v>465</v>
      </c>
      <c r="G82" t="s">
        <v>77</v>
      </c>
      <c r="H82" t="s">
        <v>119</v>
      </c>
      <c r="I82" t="s">
        <v>119</v>
      </c>
      <c r="J82" t="s">
        <v>75</v>
      </c>
      <c r="K82" t="s">
        <v>181</v>
      </c>
      <c r="L82">
        <v>137.80000000000001</v>
      </c>
      <c r="M82">
        <v>100</v>
      </c>
      <c r="N82">
        <v>0</v>
      </c>
      <c r="O82">
        <v>9.6999999999999993</v>
      </c>
      <c r="P82">
        <v>21.5</v>
      </c>
      <c r="Q82" t="s">
        <v>38</v>
      </c>
      <c r="R82" t="s">
        <v>14</v>
      </c>
      <c r="S82" t="s">
        <v>13</v>
      </c>
      <c r="T82" t="s">
        <v>127</v>
      </c>
      <c r="W82">
        <v>15</v>
      </c>
      <c r="X82">
        <v>0</v>
      </c>
      <c r="Y82" t="s">
        <v>559</v>
      </c>
    </row>
    <row r="83" spans="1:25" x14ac:dyDescent="0.35">
      <c r="A83" t="s">
        <v>494</v>
      </c>
      <c r="B83">
        <v>20</v>
      </c>
      <c r="C83">
        <v>2</v>
      </c>
      <c r="D83">
        <v>363791</v>
      </c>
      <c r="E83">
        <v>4001152</v>
      </c>
      <c r="F83">
        <v>681</v>
      </c>
      <c r="G83" t="s">
        <v>79</v>
      </c>
      <c r="H83" t="s">
        <v>119</v>
      </c>
      <c r="I83" t="s">
        <v>119</v>
      </c>
      <c r="J83" t="s">
        <v>75</v>
      </c>
      <c r="K83" t="s">
        <v>181</v>
      </c>
      <c r="L83">
        <v>324.10000000000002</v>
      </c>
      <c r="M83">
        <v>100</v>
      </c>
      <c r="N83">
        <v>0</v>
      </c>
      <c r="O83">
        <v>15.6</v>
      </c>
      <c r="P83">
        <v>31.2</v>
      </c>
      <c r="Q83" t="s">
        <v>14</v>
      </c>
      <c r="R83" t="s">
        <v>14</v>
      </c>
      <c r="S83" t="s">
        <v>13</v>
      </c>
      <c r="T83" t="s">
        <v>127</v>
      </c>
      <c r="W83">
        <v>15</v>
      </c>
      <c r="X83">
        <v>0</v>
      </c>
      <c r="Y83" t="s">
        <v>559</v>
      </c>
    </row>
    <row r="84" spans="1:25" x14ac:dyDescent="0.35">
      <c r="A84" t="s">
        <v>494</v>
      </c>
      <c r="B84">
        <v>21</v>
      </c>
      <c r="C84">
        <v>1</v>
      </c>
      <c r="D84">
        <v>364016</v>
      </c>
      <c r="E84">
        <v>4001184</v>
      </c>
      <c r="F84">
        <v>326</v>
      </c>
      <c r="G84" t="s">
        <v>77</v>
      </c>
      <c r="H84" t="s">
        <v>119</v>
      </c>
      <c r="I84" t="s">
        <v>119</v>
      </c>
      <c r="J84" t="s">
        <v>75</v>
      </c>
      <c r="K84" t="s">
        <v>75</v>
      </c>
      <c r="L84">
        <v>161.9</v>
      </c>
      <c r="M84">
        <v>90</v>
      </c>
      <c r="N84">
        <v>10</v>
      </c>
      <c r="O84">
        <v>15.7</v>
      </c>
      <c r="P84">
        <v>22.6</v>
      </c>
      <c r="Q84" t="s">
        <v>38</v>
      </c>
      <c r="R84" t="s">
        <v>14</v>
      </c>
      <c r="S84" t="s">
        <v>13</v>
      </c>
      <c r="T84" t="s">
        <v>127</v>
      </c>
      <c r="W84">
        <v>15</v>
      </c>
      <c r="X84">
        <v>0</v>
      </c>
      <c r="Y84" t="s">
        <v>559</v>
      </c>
    </row>
    <row r="85" spans="1:25" x14ac:dyDescent="0.35">
      <c r="A85" t="s">
        <v>494</v>
      </c>
      <c r="B85">
        <v>21</v>
      </c>
      <c r="C85">
        <v>2</v>
      </c>
      <c r="D85">
        <v>364000</v>
      </c>
      <c r="E85">
        <v>4001182</v>
      </c>
      <c r="F85">
        <v>326</v>
      </c>
      <c r="G85" t="s">
        <v>77</v>
      </c>
      <c r="H85" t="s">
        <v>119</v>
      </c>
      <c r="I85" t="s">
        <v>119</v>
      </c>
      <c r="J85" t="s">
        <v>75</v>
      </c>
      <c r="K85" t="s">
        <v>75</v>
      </c>
      <c r="L85">
        <v>186.1</v>
      </c>
      <c r="M85">
        <v>80</v>
      </c>
      <c r="N85">
        <v>20</v>
      </c>
      <c r="O85">
        <v>24.1</v>
      </c>
      <c r="P85">
        <v>28.6</v>
      </c>
      <c r="Q85" t="s">
        <v>38</v>
      </c>
      <c r="R85" t="s">
        <v>14</v>
      </c>
      <c r="S85" t="s">
        <v>13</v>
      </c>
      <c r="T85" t="s">
        <v>127</v>
      </c>
      <c r="W85">
        <v>15</v>
      </c>
      <c r="X85">
        <v>0</v>
      </c>
      <c r="Y85" t="s">
        <v>559</v>
      </c>
    </row>
    <row r="86" spans="1:25" x14ac:dyDescent="0.35">
      <c r="A86" t="s">
        <v>494</v>
      </c>
      <c r="B86">
        <v>21</v>
      </c>
      <c r="C86">
        <v>3</v>
      </c>
      <c r="D86">
        <v>363989</v>
      </c>
      <c r="E86">
        <v>4001178</v>
      </c>
      <c r="F86">
        <v>334</v>
      </c>
      <c r="G86" t="s">
        <v>77</v>
      </c>
      <c r="H86" t="s">
        <v>119</v>
      </c>
      <c r="I86" t="s">
        <v>119</v>
      </c>
      <c r="J86" t="s">
        <v>75</v>
      </c>
      <c r="K86" t="s">
        <v>75</v>
      </c>
      <c r="L86">
        <v>174.3</v>
      </c>
      <c r="M86">
        <v>100</v>
      </c>
      <c r="N86">
        <v>0</v>
      </c>
      <c r="O86">
        <v>12.9</v>
      </c>
      <c r="P86">
        <v>30.7</v>
      </c>
      <c r="Q86" t="s">
        <v>38</v>
      </c>
      <c r="R86" t="s">
        <v>14</v>
      </c>
      <c r="S86" t="s">
        <v>13</v>
      </c>
      <c r="T86" t="s">
        <v>127</v>
      </c>
      <c r="W86">
        <v>15</v>
      </c>
      <c r="X86">
        <v>0</v>
      </c>
      <c r="Y86" t="s">
        <v>559</v>
      </c>
    </row>
    <row r="87" spans="1:25" x14ac:dyDescent="0.35">
      <c r="A87" t="s">
        <v>494</v>
      </c>
      <c r="B87">
        <v>21</v>
      </c>
      <c r="C87">
        <v>4</v>
      </c>
      <c r="D87">
        <v>363983</v>
      </c>
      <c r="E87">
        <v>4001184</v>
      </c>
      <c r="F87">
        <v>334</v>
      </c>
      <c r="G87" t="s">
        <v>77</v>
      </c>
      <c r="H87" t="s">
        <v>119</v>
      </c>
      <c r="I87" t="s">
        <v>119</v>
      </c>
      <c r="J87" t="s">
        <v>75</v>
      </c>
      <c r="K87" t="s">
        <v>75</v>
      </c>
      <c r="L87">
        <v>168.5</v>
      </c>
      <c r="M87">
        <v>100</v>
      </c>
      <c r="N87">
        <v>0</v>
      </c>
      <c r="O87">
        <v>19.3</v>
      </c>
      <c r="P87">
        <v>30.7</v>
      </c>
      <c r="Q87" t="s">
        <v>38</v>
      </c>
      <c r="R87" t="s">
        <v>14</v>
      </c>
      <c r="S87" t="s">
        <v>13</v>
      </c>
      <c r="T87" t="s">
        <v>127</v>
      </c>
      <c r="W87">
        <v>15</v>
      </c>
      <c r="X87">
        <v>0</v>
      </c>
      <c r="Y87" t="s">
        <v>559</v>
      </c>
    </row>
    <row r="88" spans="1:25" x14ac:dyDescent="0.35">
      <c r="A88" t="s">
        <v>494</v>
      </c>
      <c r="B88">
        <v>21</v>
      </c>
      <c r="C88">
        <v>5</v>
      </c>
      <c r="D88">
        <v>363969</v>
      </c>
      <c r="E88">
        <v>4001198</v>
      </c>
      <c r="F88">
        <v>321</v>
      </c>
      <c r="G88" t="s">
        <v>77</v>
      </c>
      <c r="H88" t="s">
        <v>120</v>
      </c>
      <c r="I88" t="s">
        <v>119</v>
      </c>
      <c r="J88" t="s">
        <v>79</v>
      </c>
      <c r="K88" t="s">
        <v>75</v>
      </c>
      <c r="L88">
        <v>557.20000000000005</v>
      </c>
      <c r="M88">
        <v>0</v>
      </c>
      <c r="N88">
        <v>100</v>
      </c>
      <c r="O88">
        <v>31.4</v>
      </c>
      <c r="Q88" t="s">
        <v>14</v>
      </c>
      <c r="R88" t="s">
        <v>14</v>
      </c>
      <c r="S88" t="s">
        <v>13</v>
      </c>
      <c r="T88" t="s">
        <v>127</v>
      </c>
      <c r="U88" t="s">
        <v>128</v>
      </c>
      <c r="V88" t="s">
        <v>490</v>
      </c>
      <c r="W88">
        <v>15</v>
      </c>
      <c r="X88">
        <v>0</v>
      </c>
      <c r="Y88" t="s">
        <v>559</v>
      </c>
    </row>
    <row r="89" spans="1:25" x14ac:dyDescent="0.35">
      <c r="A89" t="s">
        <v>494</v>
      </c>
      <c r="B89">
        <v>21</v>
      </c>
      <c r="C89">
        <v>6</v>
      </c>
      <c r="D89">
        <v>363989</v>
      </c>
      <c r="E89">
        <v>4001226</v>
      </c>
      <c r="F89">
        <v>410</v>
      </c>
      <c r="G89" t="s">
        <v>77</v>
      </c>
      <c r="H89" t="s">
        <v>119</v>
      </c>
      <c r="I89" t="s">
        <v>119</v>
      </c>
      <c r="J89" t="s">
        <v>75</v>
      </c>
      <c r="K89" t="s">
        <v>75</v>
      </c>
      <c r="L89">
        <v>203</v>
      </c>
      <c r="M89">
        <v>50</v>
      </c>
      <c r="N89">
        <v>50</v>
      </c>
      <c r="O89">
        <v>8.8000000000000007</v>
      </c>
      <c r="P89">
        <v>36.9</v>
      </c>
      <c r="Q89" t="s">
        <v>38</v>
      </c>
      <c r="R89" t="s">
        <v>14</v>
      </c>
      <c r="S89" t="s">
        <v>13</v>
      </c>
      <c r="T89" t="s">
        <v>127</v>
      </c>
      <c r="W89">
        <v>15</v>
      </c>
      <c r="X89">
        <v>0</v>
      </c>
      <c r="Y89" t="s">
        <v>559</v>
      </c>
    </row>
    <row r="90" spans="1:25" x14ac:dyDescent="0.35">
      <c r="A90" t="s">
        <v>494</v>
      </c>
      <c r="B90">
        <v>22</v>
      </c>
      <c r="C90">
        <v>1</v>
      </c>
      <c r="D90">
        <v>364229</v>
      </c>
      <c r="E90">
        <v>4001207</v>
      </c>
      <c r="F90">
        <v>303</v>
      </c>
      <c r="G90" t="s">
        <v>75</v>
      </c>
      <c r="H90" t="s">
        <v>119</v>
      </c>
      <c r="I90" t="s">
        <v>119</v>
      </c>
      <c r="J90" t="s">
        <v>77</v>
      </c>
      <c r="K90" t="s">
        <v>75</v>
      </c>
      <c r="L90">
        <v>103.5</v>
      </c>
      <c r="M90">
        <v>25</v>
      </c>
      <c r="N90">
        <v>75</v>
      </c>
      <c r="O90">
        <v>14.6</v>
      </c>
      <c r="P90">
        <v>35.1</v>
      </c>
      <c r="Q90" t="s">
        <v>38</v>
      </c>
      <c r="R90" t="s">
        <v>14</v>
      </c>
      <c r="S90" t="s">
        <v>13</v>
      </c>
      <c r="T90" t="s">
        <v>127</v>
      </c>
      <c r="U90" t="s">
        <v>134</v>
      </c>
      <c r="W90">
        <v>15</v>
      </c>
      <c r="X90">
        <v>0</v>
      </c>
      <c r="Y90" t="s">
        <v>559</v>
      </c>
    </row>
    <row r="91" spans="1:25" x14ac:dyDescent="0.35">
      <c r="A91" t="s">
        <v>494</v>
      </c>
      <c r="B91">
        <v>22</v>
      </c>
      <c r="C91">
        <v>2</v>
      </c>
      <c r="D91">
        <v>364233</v>
      </c>
      <c r="E91">
        <v>4001206</v>
      </c>
      <c r="F91">
        <v>319</v>
      </c>
      <c r="G91" t="s">
        <v>77</v>
      </c>
      <c r="H91" t="s">
        <v>119</v>
      </c>
      <c r="I91" t="s">
        <v>119</v>
      </c>
      <c r="J91" t="s">
        <v>77</v>
      </c>
      <c r="K91" t="s">
        <v>75</v>
      </c>
      <c r="L91">
        <v>107.9</v>
      </c>
      <c r="M91">
        <v>30</v>
      </c>
      <c r="N91">
        <v>70</v>
      </c>
      <c r="O91">
        <v>11.1</v>
      </c>
      <c r="P91">
        <v>33.299999999999997</v>
      </c>
      <c r="Q91" t="s">
        <v>38</v>
      </c>
      <c r="R91" t="s">
        <v>14</v>
      </c>
      <c r="S91" t="s">
        <v>13</v>
      </c>
      <c r="T91" t="s">
        <v>127</v>
      </c>
      <c r="W91">
        <v>15</v>
      </c>
      <c r="X91">
        <v>0</v>
      </c>
      <c r="Y91" t="s">
        <v>559</v>
      </c>
    </row>
    <row r="92" spans="1:25" x14ac:dyDescent="0.35">
      <c r="A92" t="s">
        <v>494</v>
      </c>
      <c r="B92">
        <v>22</v>
      </c>
      <c r="C92">
        <v>3</v>
      </c>
      <c r="D92">
        <v>364236</v>
      </c>
      <c r="E92">
        <v>4001204</v>
      </c>
      <c r="F92">
        <v>319</v>
      </c>
      <c r="G92" t="s">
        <v>77</v>
      </c>
      <c r="H92" t="s">
        <v>119</v>
      </c>
      <c r="I92" t="s">
        <v>119</v>
      </c>
      <c r="J92" t="s">
        <v>77</v>
      </c>
      <c r="K92" t="s">
        <v>75</v>
      </c>
      <c r="L92">
        <v>121.9</v>
      </c>
      <c r="M92">
        <v>20</v>
      </c>
      <c r="N92">
        <v>80</v>
      </c>
      <c r="O92">
        <v>12.9</v>
      </c>
      <c r="P92">
        <v>32.200000000000003</v>
      </c>
      <c r="Q92" t="s">
        <v>38</v>
      </c>
      <c r="R92" t="s">
        <v>14</v>
      </c>
      <c r="S92" t="s">
        <v>13</v>
      </c>
      <c r="T92" t="s">
        <v>127</v>
      </c>
      <c r="U92" t="s">
        <v>134</v>
      </c>
      <c r="W92">
        <v>15</v>
      </c>
      <c r="X92">
        <v>0</v>
      </c>
      <c r="Y92" t="s">
        <v>559</v>
      </c>
    </row>
    <row r="93" spans="1:25" x14ac:dyDescent="0.35">
      <c r="A93" t="s">
        <v>494</v>
      </c>
      <c r="B93">
        <v>22</v>
      </c>
      <c r="C93">
        <v>4</v>
      </c>
      <c r="D93">
        <v>364233</v>
      </c>
      <c r="E93">
        <v>4001179</v>
      </c>
      <c r="F93">
        <v>407</v>
      </c>
      <c r="G93" t="s">
        <v>77</v>
      </c>
      <c r="H93" t="s">
        <v>119</v>
      </c>
      <c r="I93" t="s">
        <v>119</v>
      </c>
      <c r="J93" t="s">
        <v>77</v>
      </c>
      <c r="K93" t="s">
        <v>75</v>
      </c>
      <c r="L93">
        <v>164.3</v>
      </c>
      <c r="M93">
        <v>45</v>
      </c>
      <c r="N93">
        <v>55</v>
      </c>
      <c r="O93">
        <v>12.5</v>
      </c>
      <c r="P93">
        <v>34.4</v>
      </c>
      <c r="Q93" t="s">
        <v>38</v>
      </c>
      <c r="R93" t="s">
        <v>14</v>
      </c>
      <c r="S93" t="s">
        <v>13</v>
      </c>
      <c r="T93" t="s">
        <v>127</v>
      </c>
      <c r="W93">
        <v>15</v>
      </c>
      <c r="X93">
        <v>0</v>
      </c>
      <c r="Y93" t="s">
        <v>559</v>
      </c>
    </row>
    <row r="94" spans="1:25" x14ac:dyDescent="0.35">
      <c r="A94" t="s">
        <v>494</v>
      </c>
      <c r="B94">
        <v>22</v>
      </c>
      <c r="C94">
        <v>5</v>
      </c>
      <c r="D94">
        <v>364188</v>
      </c>
      <c r="E94">
        <v>4001152</v>
      </c>
      <c r="F94">
        <v>274</v>
      </c>
      <c r="G94" t="s">
        <v>75</v>
      </c>
      <c r="H94" t="s">
        <v>119</v>
      </c>
      <c r="I94" t="s">
        <v>119</v>
      </c>
      <c r="J94" t="s">
        <v>75</v>
      </c>
      <c r="K94" t="s">
        <v>75</v>
      </c>
      <c r="L94">
        <v>554.4</v>
      </c>
      <c r="M94">
        <v>100</v>
      </c>
      <c r="N94">
        <v>0</v>
      </c>
      <c r="O94" s="22">
        <v>5.4</v>
      </c>
      <c r="P94">
        <v>27.4</v>
      </c>
      <c r="Q94" t="s">
        <v>14</v>
      </c>
      <c r="R94" t="s">
        <v>14</v>
      </c>
      <c r="S94" t="s">
        <v>13</v>
      </c>
      <c r="T94" t="s">
        <v>127</v>
      </c>
      <c r="U94" t="s">
        <v>128</v>
      </c>
      <c r="V94" s="22" t="s">
        <v>539</v>
      </c>
      <c r="W94">
        <v>15</v>
      </c>
      <c r="X94">
        <v>0</v>
      </c>
      <c r="Y94" t="s">
        <v>559</v>
      </c>
    </row>
    <row r="95" spans="1:25" x14ac:dyDescent="0.35">
      <c r="A95" t="s">
        <v>494</v>
      </c>
      <c r="B95">
        <v>23</v>
      </c>
      <c r="C95">
        <v>1</v>
      </c>
      <c r="D95">
        <v>364385</v>
      </c>
      <c r="E95">
        <v>4001246</v>
      </c>
      <c r="F95">
        <v>477</v>
      </c>
      <c r="G95" t="s">
        <v>77</v>
      </c>
      <c r="H95" t="s">
        <v>119</v>
      </c>
      <c r="I95" t="s">
        <v>119</v>
      </c>
      <c r="J95" t="s">
        <v>75</v>
      </c>
      <c r="K95" t="s">
        <v>75</v>
      </c>
      <c r="L95">
        <v>237.5</v>
      </c>
      <c r="M95">
        <v>95</v>
      </c>
      <c r="N95">
        <v>5</v>
      </c>
      <c r="O95">
        <v>26.3</v>
      </c>
      <c r="P95">
        <v>28.3</v>
      </c>
      <c r="Q95" t="s">
        <v>14</v>
      </c>
      <c r="R95" t="s">
        <v>14</v>
      </c>
      <c r="S95" t="s">
        <v>13</v>
      </c>
      <c r="T95" t="s">
        <v>127</v>
      </c>
      <c r="U95" t="s">
        <v>123</v>
      </c>
      <c r="W95">
        <v>15</v>
      </c>
      <c r="X95">
        <v>0</v>
      </c>
      <c r="Y95" t="s">
        <v>559</v>
      </c>
    </row>
    <row r="96" spans="1:25" x14ac:dyDescent="0.35">
      <c r="A96" t="s">
        <v>494</v>
      </c>
      <c r="B96">
        <v>24</v>
      </c>
      <c r="C96">
        <v>1</v>
      </c>
      <c r="D96">
        <v>364631</v>
      </c>
      <c r="E96">
        <v>4001238</v>
      </c>
      <c r="F96">
        <v>760</v>
      </c>
      <c r="G96" t="s">
        <v>79</v>
      </c>
      <c r="H96" t="s">
        <v>119</v>
      </c>
      <c r="I96" t="s">
        <v>119</v>
      </c>
      <c r="J96" t="s">
        <v>75</v>
      </c>
      <c r="K96" t="s">
        <v>75</v>
      </c>
      <c r="L96">
        <v>186.2</v>
      </c>
      <c r="M96">
        <v>85</v>
      </c>
      <c r="N96">
        <v>15</v>
      </c>
      <c r="O96">
        <v>21.6</v>
      </c>
      <c r="P96">
        <v>29.6</v>
      </c>
      <c r="Q96" t="s">
        <v>38</v>
      </c>
      <c r="R96" t="s">
        <v>14</v>
      </c>
      <c r="S96" t="s">
        <v>13</v>
      </c>
      <c r="T96" t="s">
        <v>127</v>
      </c>
      <c r="W96">
        <v>15</v>
      </c>
      <c r="X96">
        <v>0</v>
      </c>
      <c r="Y96" t="s">
        <v>559</v>
      </c>
    </row>
    <row r="97" spans="1:25" x14ac:dyDescent="0.35">
      <c r="A97" t="s">
        <v>494</v>
      </c>
      <c r="B97">
        <v>24</v>
      </c>
      <c r="C97">
        <v>2</v>
      </c>
      <c r="D97">
        <v>364645</v>
      </c>
      <c r="E97">
        <v>4001183</v>
      </c>
      <c r="F97">
        <v>590</v>
      </c>
      <c r="G97" t="s">
        <v>77</v>
      </c>
      <c r="H97" t="s">
        <v>119</v>
      </c>
      <c r="I97" t="s">
        <v>119</v>
      </c>
      <c r="J97" t="s">
        <v>75</v>
      </c>
      <c r="K97" t="s">
        <v>75</v>
      </c>
      <c r="L97">
        <v>184.3</v>
      </c>
      <c r="M97">
        <v>100</v>
      </c>
      <c r="N97">
        <v>0</v>
      </c>
      <c r="O97">
        <v>9.1999999999999993</v>
      </c>
      <c r="P97">
        <v>25.6</v>
      </c>
      <c r="Q97" t="s">
        <v>38</v>
      </c>
      <c r="R97" t="s">
        <v>14</v>
      </c>
      <c r="S97" t="s">
        <v>13</v>
      </c>
      <c r="T97" t="s">
        <v>127</v>
      </c>
      <c r="W97">
        <v>15</v>
      </c>
      <c r="X97">
        <v>0</v>
      </c>
      <c r="Y97" t="s">
        <v>559</v>
      </c>
    </row>
    <row r="98" spans="1:25" x14ac:dyDescent="0.35">
      <c r="A98" t="s">
        <v>494</v>
      </c>
      <c r="B98">
        <v>24</v>
      </c>
      <c r="C98">
        <v>3</v>
      </c>
      <c r="D98">
        <v>364634</v>
      </c>
      <c r="E98">
        <v>4001176</v>
      </c>
      <c r="F98">
        <v>529</v>
      </c>
      <c r="G98" t="s">
        <v>77</v>
      </c>
      <c r="H98" t="s">
        <v>119</v>
      </c>
      <c r="I98" t="s">
        <v>119</v>
      </c>
      <c r="J98" t="s">
        <v>75</v>
      </c>
      <c r="K98" t="s">
        <v>75</v>
      </c>
      <c r="L98">
        <v>140.5</v>
      </c>
      <c r="M98">
        <v>70</v>
      </c>
      <c r="N98">
        <v>30</v>
      </c>
      <c r="O98">
        <v>13.1</v>
      </c>
      <c r="P98">
        <v>24.7</v>
      </c>
      <c r="Q98" t="s">
        <v>38</v>
      </c>
      <c r="R98" t="s">
        <v>14</v>
      </c>
      <c r="S98" t="s">
        <v>13</v>
      </c>
      <c r="T98" t="s">
        <v>127</v>
      </c>
      <c r="W98">
        <v>15</v>
      </c>
      <c r="X98">
        <v>0</v>
      </c>
      <c r="Y98" t="s">
        <v>559</v>
      </c>
    </row>
    <row r="99" spans="1:25" x14ac:dyDescent="0.35">
      <c r="A99" t="s">
        <v>494</v>
      </c>
      <c r="B99">
        <v>24</v>
      </c>
      <c r="C99">
        <v>4</v>
      </c>
      <c r="D99">
        <v>364632</v>
      </c>
      <c r="E99">
        <v>4001173</v>
      </c>
      <c r="F99">
        <v>529</v>
      </c>
      <c r="G99" t="s">
        <v>77</v>
      </c>
      <c r="H99" t="s">
        <v>119</v>
      </c>
      <c r="I99" t="s">
        <v>119</v>
      </c>
      <c r="J99" t="s">
        <v>75</v>
      </c>
      <c r="K99" t="s">
        <v>75</v>
      </c>
      <c r="L99">
        <v>150.69999999999999</v>
      </c>
      <c r="M99">
        <v>90</v>
      </c>
      <c r="N99">
        <v>10</v>
      </c>
      <c r="O99">
        <v>9.6999999999999993</v>
      </c>
      <c r="P99">
        <v>23.1</v>
      </c>
      <c r="Q99" t="s">
        <v>38</v>
      </c>
      <c r="R99" t="s">
        <v>14</v>
      </c>
      <c r="S99" t="s">
        <v>13</v>
      </c>
      <c r="T99" t="s">
        <v>127</v>
      </c>
      <c r="W99">
        <v>15</v>
      </c>
      <c r="X99">
        <v>0</v>
      </c>
      <c r="Y99" t="s">
        <v>559</v>
      </c>
    </row>
    <row r="100" spans="1:25" x14ac:dyDescent="0.35">
      <c r="A100" t="s">
        <v>494</v>
      </c>
      <c r="B100">
        <v>24</v>
      </c>
      <c r="C100">
        <v>5</v>
      </c>
      <c r="D100">
        <v>364602</v>
      </c>
      <c r="E100">
        <v>4001150</v>
      </c>
      <c r="F100">
        <v>332</v>
      </c>
      <c r="G100" t="s">
        <v>77</v>
      </c>
      <c r="H100" t="s">
        <v>119</v>
      </c>
      <c r="I100" t="s">
        <v>119</v>
      </c>
      <c r="J100" t="s">
        <v>75</v>
      </c>
      <c r="K100" t="s">
        <v>75</v>
      </c>
      <c r="L100">
        <v>348.8</v>
      </c>
      <c r="M100">
        <v>98</v>
      </c>
      <c r="N100">
        <v>2</v>
      </c>
      <c r="O100">
        <v>13</v>
      </c>
      <c r="P100">
        <v>29.4</v>
      </c>
      <c r="Q100" t="s">
        <v>14</v>
      </c>
      <c r="R100" t="s">
        <v>14</v>
      </c>
      <c r="S100" t="s">
        <v>13</v>
      </c>
      <c r="T100" t="s">
        <v>127</v>
      </c>
      <c r="W100">
        <v>15</v>
      </c>
      <c r="X100">
        <v>0</v>
      </c>
      <c r="Y100" t="s">
        <v>559</v>
      </c>
    </row>
    <row r="101" spans="1:25" x14ac:dyDescent="0.35">
      <c r="A101" t="s">
        <v>494</v>
      </c>
      <c r="B101">
        <v>24</v>
      </c>
      <c r="C101">
        <v>6</v>
      </c>
      <c r="D101">
        <v>364598</v>
      </c>
      <c r="E101">
        <v>4001185</v>
      </c>
      <c r="F101">
        <v>485</v>
      </c>
      <c r="G101" t="s">
        <v>77</v>
      </c>
      <c r="H101" t="s">
        <v>119</v>
      </c>
      <c r="I101" t="s">
        <v>119</v>
      </c>
      <c r="J101" t="s">
        <v>75</v>
      </c>
      <c r="K101" t="s">
        <v>75</v>
      </c>
      <c r="L101">
        <v>215.9</v>
      </c>
      <c r="M101">
        <v>90</v>
      </c>
      <c r="N101">
        <v>10</v>
      </c>
      <c r="O101">
        <v>18.8</v>
      </c>
      <c r="P101">
        <v>20.5</v>
      </c>
      <c r="Q101" t="s">
        <v>14</v>
      </c>
      <c r="R101" t="s">
        <v>14</v>
      </c>
      <c r="S101" t="s">
        <v>13</v>
      </c>
      <c r="T101" t="s">
        <v>127</v>
      </c>
      <c r="W101">
        <v>15</v>
      </c>
      <c r="X101">
        <v>0</v>
      </c>
      <c r="Y101" t="s">
        <v>559</v>
      </c>
    </row>
    <row r="102" spans="1:25" x14ac:dyDescent="0.35">
      <c r="A102" t="s">
        <v>494</v>
      </c>
      <c r="B102">
        <v>24</v>
      </c>
      <c r="C102">
        <v>7</v>
      </c>
      <c r="D102">
        <v>364562</v>
      </c>
      <c r="E102">
        <v>4001201</v>
      </c>
      <c r="F102">
        <v>898</v>
      </c>
      <c r="G102" t="s">
        <v>79</v>
      </c>
      <c r="H102" t="s">
        <v>120</v>
      </c>
      <c r="I102" t="s">
        <v>119</v>
      </c>
      <c r="J102" t="s">
        <v>79</v>
      </c>
      <c r="K102" t="s">
        <v>75</v>
      </c>
      <c r="L102">
        <v>392.4</v>
      </c>
      <c r="M102">
        <v>0</v>
      </c>
      <c r="N102">
        <v>100</v>
      </c>
      <c r="O102">
        <v>21.3</v>
      </c>
      <c r="Q102" t="s">
        <v>14</v>
      </c>
      <c r="R102" t="s">
        <v>14</v>
      </c>
      <c r="S102" t="s">
        <v>9</v>
      </c>
      <c r="T102" t="s">
        <v>127</v>
      </c>
      <c r="W102">
        <v>15</v>
      </c>
      <c r="X102">
        <v>0</v>
      </c>
      <c r="Y102" t="s">
        <v>559</v>
      </c>
    </row>
    <row r="103" spans="1:25" x14ac:dyDescent="0.35">
      <c r="A103" t="s">
        <v>494</v>
      </c>
      <c r="B103">
        <v>24</v>
      </c>
      <c r="C103">
        <v>8</v>
      </c>
      <c r="D103">
        <v>364580</v>
      </c>
      <c r="E103">
        <v>4001206</v>
      </c>
      <c r="F103">
        <v>824</v>
      </c>
      <c r="G103" t="s">
        <v>79</v>
      </c>
      <c r="H103" t="s">
        <v>119</v>
      </c>
      <c r="I103" t="s">
        <v>119</v>
      </c>
      <c r="J103" t="s">
        <v>75</v>
      </c>
      <c r="K103" t="s">
        <v>75</v>
      </c>
      <c r="L103">
        <v>172.5</v>
      </c>
      <c r="M103">
        <v>80</v>
      </c>
      <c r="N103">
        <v>20</v>
      </c>
      <c r="O103">
        <v>14.1</v>
      </c>
      <c r="P103">
        <v>27.1</v>
      </c>
      <c r="Q103" t="s">
        <v>14</v>
      </c>
      <c r="R103" t="s">
        <v>14</v>
      </c>
      <c r="S103" t="s">
        <v>13</v>
      </c>
      <c r="T103" t="s">
        <v>127</v>
      </c>
      <c r="W103">
        <v>15</v>
      </c>
      <c r="X103">
        <v>0</v>
      </c>
      <c r="Y103" t="s">
        <v>559</v>
      </c>
    </row>
    <row r="104" spans="1:25" x14ac:dyDescent="0.35">
      <c r="A104" t="s">
        <v>494</v>
      </c>
      <c r="B104">
        <v>25</v>
      </c>
      <c r="C104">
        <v>1</v>
      </c>
      <c r="D104">
        <v>364806</v>
      </c>
      <c r="E104">
        <v>4001172</v>
      </c>
      <c r="F104">
        <v>426</v>
      </c>
      <c r="G104" t="s">
        <v>77</v>
      </c>
      <c r="H104" t="s">
        <v>119</v>
      </c>
      <c r="I104" t="s">
        <v>119</v>
      </c>
      <c r="J104" t="s">
        <v>77</v>
      </c>
      <c r="K104" t="s">
        <v>75</v>
      </c>
      <c r="L104">
        <v>289.7</v>
      </c>
      <c r="M104">
        <v>25</v>
      </c>
      <c r="N104">
        <v>75</v>
      </c>
      <c r="O104">
        <v>26.9</v>
      </c>
      <c r="P104">
        <v>36.799999999999997</v>
      </c>
      <c r="Q104" t="s">
        <v>38</v>
      </c>
      <c r="R104" t="s">
        <v>14</v>
      </c>
      <c r="S104" t="s">
        <v>13</v>
      </c>
      <c r="T104" t="s">
        <v>127</v>
      </c>
      <c r="U104" t="s">
        <v>134</v>
      </c>
      <c r="W104">
        <v>15</v>
      </c>
      <c r="X104">
        <v>0</v>
      </c>
      <c r="Y104" t="s">
        <v>559</v>
      </c>
    </row>
    <row r="105" spans="1:25" x14ac:dyDescent="0.35">
      <c r="A105" t="s">
        <v>494</v>
      </c>
      <c r="B105">
        <v>25</v>
      </c>
      <c r="C105">
        <v>2</v>
      </c>
      <c r="D105">
        <v>364789</v>
      </c>
      <c r="E105">
        <v>4001169</v>
      </c>
      <c r="F105">
        <v>400</v>
      </c>
      <c r="G105" t="s">
        <v>77</v>
      </c>
      <c r="H105" t="s">
        <v>119</v>
      </c>
      <c r="I105" t="s">
        <v>119</v>
      </c>
      <c r="J105" t="s">
        <v>75</v>
      </c>
      <c r="K105" t="s">
        <v>75</v>
      </c>
      <c r="L105">
        <v>252</v>
      </c>
      <c r="M105">
        <v>90</v>
      </c>
      <c r="N105">
        <v>10</v>
      </c>
      <c r="O105">
        <v>10.1</v>
      </c>
      <c r="P105">
        <v>18.5</v>
      </c>
      <c r="Q105" t="s">
        <v>14</v>
      </c>
      <c r="R105" t="s">
        <v>14</v>
      </c>
      <c r="S105" t="s">
        <v>13</v>
      </c>
      <c r="T105" t="s">
        <v>127</v>
      </c>
      <c r="W105">
        <v>15</v>
      </c>
      <c r="X105">
        <v>0</v>
      </c>
      <c r="Y105" t="s">
        <v>559</v>
      </c>
    </row>
    <row r="106" spans="1:25" x14ac:dyDescent="0.35">
      <c r="A106" t="s">
        <v>494</v>
      </c>
      <c r="B106">
        <v>25</v>
      </c>
      <c r="C106">
        <v>3</v>
      </c>
      <c r="D106">
        <v>364774</v>
      </c>
      <c r="E106">
        <v>4001149</v>
      </c>
      <c r="F106">
        <v>380</v>
      </c>
      <c r="G106" t="s">
        <v>77</v>
      </c>
      <c r="H106" t="s">
        <v>119</v>
      </c>
      <c r="I106" t="s">
        <v>119</v>
      </c>
      <c r="J106" t="s">
        <v>75</v>
      </c>
      <c r="K106" t="s">
        <v>75</v>
      </c>
      <c r="L106">
        <v>357.1</v>
      </c>
      <c r="M106">
        <v>60</v>
      </c>
      <c r="N106">
        <v>40</v>
      </c>
      <c r="O106">
        <v>17.399999999999999</v>
      </c>
      <c r="P106">
        <v>41.9</v>
      </c>
      <c r="Q106" t="s">
        <v>14</v>
      </c>
      <c r="R106" t="s">
        <v>14</v>
      </c>
      <c r="S106" t="s">
        <v>13</v>
      </c>
      <c r="T106" t="s">
        <v>127</v>
      </c>
      <c r="W106">
        <v>15</v>
      </c>
      <c r="X106">
        <v>0</v>
      </c>
      <c r="Y106" t="s">
        <v>559</v>
      </c>
    </row>
    <row r="107" spans="1:25" x14ac:dyDescent="0.35">
      <c r="A107" t="s">
        <v>494</v>
      </c>
      <c r="B107">
        <v>25</v>
      </c>
      <c r="C107">
        <v>4</v>
      </c>
      <c r="D107">
        <v>364764</v>
      </c>
      <c r="E107">
        <v>4001196</v>
      </c>
      <c r="F107">
        <v>702</v>
      </c>
      <c r="G107" t="s">
        <v>79</v>
      </c>
      <c r="H107" t="s">
        <v>120</v>
      </c>
      <c r="I107" t="s">
        <v>119</v>
      </c>
      <c r="J107" t="s">
        <v>79</v>
      </c>
      <c r="K107" t="s">
        <v>75</v>
      </c>
      <c r="L107">
        <v>313.5</v>
      </c>
      <c r="M107">
        <v>0</v>
      </c>
      <c r="N107">
        <v>100</v>
      </c>
      <c r="O107">
        <v>32.1</v>
      </c>
      <c r="Q107" t="s">
        <v>14</v>
      </c>
      <c r="R107" t="s">
        <v>14</v>
      </c>
      <c r="S107" t="s">
        <v>13</v>
      </c>
      <c r="T107" t="s">
        <v>127</v>
      </c>
      <c r="W107">
        <v>15</v>
      </c>
      <c r="X107">
        <v>0</v>
      </c>
      <c r="Y107" t="s">
        <v>559</v>
      </c>
    </row>
    <row r="108" spans="1:25" x14ac:dyDescent="0.35">
      <c r="A108" t="s">
        <v>494</v>
      </c>
      <c r="B108">
        <v>25</v>
      </c>
      <c r="C108">
        <v>5</v>
      </c>
      <c r="D108">
        <v>364769</v>
      </c>
      <c r="E108">
        <v>4001196</v>
      </c>
      <c r="F108">
        <v>536</v>
      </c>
      <c r="G108" t="s">
        <v>77</v>
      </c>
      <c r="H108" t="s">
        <v>120</v>
      </c>
      <c r="I108" t="s">
        <v>119</v>
      </c>
      <c r="J108" t="s">
        <v>79</v>
      </c>
      <c r="K108" t="s">
        <v>75</v>
      </c>
      <c r="L108">
        <v>263.7</v>
      </c>
      <c r="M108">
        <v>0</v>
      </c>
      <c r="N108">
        <v>100</v>
      </c>
      <c r="O108">
        <v>38.1</v>
      </c>
      <c r="Q108" t="s">
        <v>14</v>
      </c>
      <c r="R108" t="s">
        <v>14</v>
      </c>
      <c r="S108" t="s">
        <v>13</v>
      </c>
      <c r="T108" t="s">
        <v>127</v>
      </c>
      <c r="W108">
        <v>15</v>
      </c>
      <c r="X108">
        <v>0</v>
      </c>
      <c r="Y108" t="s">
        <v>559</v>
      </c>
    </row>
    <row r="109" spans="1:25" x14ac:dyDescent="0.35">
      <c r="A109" t="s">
        <v>494</v>
      </c>
      <c r="B109">
        <v>25</v>
      </c>
      <c r="C109">
        <v>6</v>
      </c>
      <c r="D109">
        <v>364786</v>
      </c>
      <c r="E109">
        <v>4001223</v>
      </c>
      <c r="F109">
        <v>661</v>
      </c>
      <c r="G109" t="s">
        <v>79</v>
      </c>
      <c r="H109" t="s">
        <v>119</v>
      </c>
      <c r="I109" t="s">
        <v>119</v>
      </c>
      <c r="J109" t="s">
        <v>75</v>
      </c>
      <c r="K109" t="s">
        <v>75</v>
      </c>
      <c r="L109">
        <v>263.10000000000002</v>
      </c>
      <c r="M109">
        <v>70</v>
      </c>
      <c r="N109">
        <v>30</v>
      </c>
      <c r="O109">
        <v>24.1</v>
      </c>
      <c r="P109">
        <v>30.4</v>
      </c>
      <c r="Q109" t="s">
        <v>38</v>
      </c>
      <c r="R109" t="s">
        <v>14</v>
      </c>
      <c r="S109" t="s">
        <v>13</v>
      </c>
      <c r="T109" t="s">
        <v>127</v>
      </c>
      <c r="W109">
        <v>15</v>
      </c>
      <c r="X109">
        <v>0</v>
      </c>
      <c r="Y109" t="s">
        <v>559</v>
      </c>
    </row>
    <row r="110" spans="1:25" x14ac:dyDescent="0.35">
      <c r="A110" t="s">
        <v>494</v>
      </c>
      <c r="B110">
        <v>25</v>
      </c>
      <c r="C110">
        <v>7</v>
      </c>
      <c r="D110">
        <v>364788</v>
      </c>
      <c r="E110">
        <v>4001209</v>
      </c>
      <c r="F110">
        <v>515</v>
      </c>
      <c r="G110" t="s">
        <v>77</v>
      </c>
      <c r="H110" t="s">
        <v>119</v>
      </c>
      <c r="I110" t="s">
        <v>119</v>
      </c>
      <c r="J110" t="s">
        <v>75</v>
      </c>
      <c r="K110" t="s">
        <v>75</v>
      </c>
      <c r="L110">
        <v>300.3</v>
      </c>
      <c r="M110">
        <v>85</v>
      </c>
      <c r="N110">
        <v>15</v>
      </c>
      <c r="O110">
        <v>18.100000000000001</v>
      </c>
      <c r="P110">
        <v>24</v>
      </c>
      <c r="Q110" t="s">
        <v>38</v>
      </c>
      <c r="R110" t="s">
        <v>14</v>
      </c>
      <c r="S110" t="s">
        <v>13</v>
      </c>
      <c r="T110" t="s">
        <v>127</v>
      </c>
      <c r="W110">
        <v>15</v>
      </c>
      <c r="X110">
        <v>0</v>
      </c>
      <c r="Y110" t="s">
        <v>559</v>
      </c>
    </row>
    <row r="111" spans="1:25" x14ac:dyDescent="0.35">
      <c r="A111" t="s">
        <v>494</v>
      </c>
      <c r="B111">
        <v>30</v>
      </c>
      <c r="C111">
        <v>1</v>
      </c>
      <c r="D111">
        <v>363606</v>
      </c>
      <c r="E111">
        <v>4001012</v>
      </c>
      <c r="F111">
        <v>515</v>
      </c>
      <c r="G111" t="s">
        <v>77</v>
      </c>
      <c r="H111" t="s">
        <v>119</v>
      </c>
      <c r="I111" t="s">
        <v>119</v>
      </c>
      <c r="J111" t="s">
        <v>75</v>
      </c>
      <c r="K111" t="s">
        <v>182</v>
      </c>
      <c r="L111">
        <v>112.6</v>
      </c>
      <c r="M111">
        <v>70</v>
      </c>
      <c r="N111">
        <v>30</v>
      </c>
      <c r="O111">
        <v>4.0999999999999996</v>
      </c>
      <c r="P111">
        <v>15.1</v>
      </c>
      <c r="Q111" t="s">
        <v>38</v>
      </c>
      <c r="R111" t="s">
        <v>14</v>
      </c>
      <c r="S111" t="s">
        <v>9</v>
      </c>
      <c r="T111" t="s">
        <v>127</v>
      </c>
      <c r="W111">
        <v>15</v>
      </c>
      <c r="X111">
        <v>0</v>
      </c>
      <c r="Y111" t="s">
        <v>559</v>
      </c>
    </row>
    <row r="112" spans="1:25" x14ac:dyDescent="0.35">
      <c r="A112" t="s">
        <v>494</v>
      </c>
      <c r="B112">
        <v>32</v>
      </c>
      <c r="C112">
        <v>1</v>
      </c>
      <c r="D112">
        <v>364018</v>
      </c>
      <c r="E112">
        <v>4001023</v>
      </c>
      <c r="F112">
        <v>316</v>
      </c>
      <c r="G112" t="s">
        <v>77</v>
      </c>
      <c r="H112" t="s">
        <v>119</v>
      </c>
      <c r="I112" t="s">
        <v>119</v>
      </c>
      <c r="J112" t="s">
        <v>75</v>
      </c>
      <c r="K112" t="s">
        <v>181</v>
      </c>
      <c r="L112">
        <v>446.2</v>
      </c>
      <c r="M112">
        <v>100</v>
      </c>
      <c r="N112">
        <v>0</v>
      </c>
      <c r="O112">
        <v>19.2</v>
      </c>
      <c r="P112">
        <v>29.3</v>
      </c>
      <c r="Q112" t="s">
        <v>14</v>
      </c>
      <c r="R112" t="s">
        <v>14</v>
      </c>
      <c r="S112" t="s">
        <v>9</v>
      </c>
      <c r="T112" t="s">
        <v>127</v>
      </c>
      <c r="U112" t="s">
        <v>123</v>
      </c>
      <c r="W112">
        <v>15</v>
      </c>
      <c r="X112">
        <v>0</v>
      </c>
      <c r="Y112" t="s">
        <v>559</v>
      </c>
    </row>
    <row r="113" spans="1:25" x14ac:dyDescent="0.35">
      <c r="A113" t="s">
        <v>494</v>
      </c>
      <c r="B113">
        <v>32</v>
      </c>
      <c r="C113">
        <v>2</v>
      </c>
      <c r="D113">
        <v>364031</v>
      </c>
      <c r="E113">
        <v>4001028</v>
      </c>
      <c r="F113">
        <v>316</v>
      </c>
      <c r="G113" t="s">
        <v>77</v>
      </c>
      <c r="H113" t="s">
        <v>119</v>
      </c>
      <c r="I113" t="s">
        <v>119</v>
      </c>
      <c r="J113" t="s">
        <v>75</v>
      </c>
      <c r="K113" t="s">
        <v>75</v>
      </c>
      <c r="L113">
        <v>314.60000000000002</v>
      </c>
      <c r="M113">
        <v>100</v>
      </c>
      <c r="N113">
        <v>0</v>
      </c>
      <c r="O113">
        <v>14.4</v>
      </c>
      <c r="P113">
        <v>27.5</v>
      </c>
      <c r="Q113" t="s">
        <v>38</v>
      </c>
      <c r="R113" t="s">
        <v>14</v>
      </c>
      <c r="S113" t="s">
        <v>13</v>
      </c>
      <c r="T113" t="s">
        <v>127</v>
      </c>
      <c r="W113">
        <v>15</v>
      </c>
      <c r="X113">
        <v>0</v>
      </c>
      <c r="Y113" t="s">
        <v>559</v>
      </c>
    </row>
    <row r="114" spans="1:25" x14ac:dyDescent="0.35">
      <c r="A114" t="s">
        <v>494</v>
      </c>
      <c r="B114">
        <v>32</v>
      </c>
      <c r="C114">
        <v>3</v>
      </c>
      <c r="D114">
        <v>364025</v>
      </c>
      <c r="E114">
        <v>4001014</v>
      </c>
      <c r="F114">
        <v>169</v>
      </c>
      <c r="G114" t="s">
        <v>75</v>
      </c>
      <c r="H114" t="s">
        <v>119</v>
      </c>
      <c r="I114" t="s">
        <v>119</v>
      </c>
      <c r="J114" t="s">
        <v>75</v>
      </c>
      <c r="K114" t="s">
        <v>75</v>
      </c>
      <c r="L114">
        <v>362.1</v>
      </c>
      <c r="M114">
        <v>100</v>
      </c>
      <c r="N114">
        <v>0</v>
      </c>
      <c r="O114">
        <v>17.100000000000001</v>
      </c>
      <c r="P114">
        <v>24.9</v>
      </c>
      <c r="Q114" t="s">
        <v>14</v>
      </c>
      <c r="R114" t="s">
        <v>14</v>
      </c>
      <c r="S114" t="s">
        <v>13</v>
      </c>
      <c r="T114" t="s">
        <v>127</v>
      </c>
      <c r="W114">
        <v>15</v>
      </c>
      <c r="X114">
        <v>0</v>
      </c>
      <c r="Y114" t="s">
        <v>559</v>
      </c>
    </row>
    <row r="115" spans="1:25" x14ac:dyDescent="0.35">
      <c r="A115" t="s">
        <v>494</v>
      </c>
      <c r="B115">
        <v>32</v>
      </c>
      <c r="C115">
        <v>4</v>
      </c>
      <c r="D115">
        <v>364021</v>
      </c>
      <c r="E115">
        <v>4001008</v>
      </c>
      <c r="F115">
        <v>169</v>
      </c>
      <c r="G115" t="s">
        <v>75</v>
      </c>
      <c r="H115" t="s">
        <v>119</v>
      </c>
      <c r="I115" t="s">
        <v>119</v>
      </c>
      <c r="J115" t="s">
        <v>75</v>
      </c>
      <c r="K115" t="s">
        <v>181</v>
      </c>
      <c r="L115">
        <v>424.6</v>
      </c>
      <c r="M115">
        <v>100</v>
      </c>
      <c r="N115">
        <v>0</v>
      </c>
      <c r="O115">
        <v>11.8</v>
      </c>
      <c r="P115">
        <v>24.4</v>
      </c>
      <c r="Q115" t="s">
        <v>14</v>
      </c>
      <c r="R115" t="s">
        <v>14</v>
      </c>
      <c r="S115" t="s">
        <v>13</v>
      </c>
      <c r="T115" t="s">
        <v>127</v>
      </c>
      <c r="U115" t="s">
        <v>128</v>
      </c>
      <c r="V115" t="s">
        <v>491</v>
      </c>
      <c r="W115">
        <v>15</v>
      </c>
      <c r="X115">
        <v>0</v>
      </c>
      <c r="Y115" t="s">
        <v>559</v>
      </c>
    </row>
    <row r="116" spans="1:25" x14ac:dyDescent="0.35">
      <c r="A116" t="s">
        <v>494</v>
      </c>
      <c r="B116">
        <v>47</v>
      </c>
      <c r="C116">
        <v>1</v>
      </c>
      <c r="D116">
        <v>364594</v>
      </c>
      <c r="E116">
        <v>4000830</v>
      </c>
      <c r="F116">
        <v>975</v>
      </c>
      <c r="G116" t="s">
        <v>79</v>
      </c>
      <c r="H116" t="s">
        <v>120</v>
      </c>
      <c r="I116" t="s">
        <v>119</v>
      </c>
      <c r="J116" t="s">
        <v>79</v>
      </c>
      <c r="K116" t="s">
        <v>75</v>
      </c>
      <c r="L116">
        <v>335.2</v>
      </c>
      <c r="M116">
        <v>0</v>
      </c>
      <c r="N116">
        <v>100</v>
      </c>
      <c r="O116">
        <v>64.099999999999994</v>
      </c>
      <c r="Q116" t="s">
        <v>14</v>
      </c>
      <c r="R116" t="s">
        <v>14</v>
      </c>
      <c r="S116" t="s">
        <v>154</v>
      </c>
      <c r="T116" t="s">
        <v>127</v>
      </c>
      <c r="W116">
        <v>15</v>
      </c>
      <c r="X116">
        <v>0</v>
      </c>
      <c r="Y116" t="s">
        <v>559</v>
      </c>
    </row>
    <row r="117" spans="1:25" x14ac:dyDescent="0.35">
      <c r="A117" t="s">
        <v>494</v>
      </c>
      <c r="B117">
        <v>47</v>
      </c>
      <c r="C117">
        <v>2</v>
      </c>
      <c r="D117">
        <v>364596</v>
      </c>
      <c r="E117">
        <v>4000754</v>
      </c>
      <c r="F117">
        <v>789</v>
      </c>
      <c r="G117" t="s">
        <v>79</v>
      </c>
      <c r="H117" t="s">
        <v>120</v>
      </c>
      <c r="I117" t="s">
        <v>119</v>
      </c>
      <c r="J117" t="s">
        <v>79</v>
      </c>
      <c r="K117" t="s">
        <v>75</v>
      </c>
      <c r="L117">
        <v>202.8</v>
      </c>
      <c r="M117">
        <v>0</v>
      </c>
      <c r="N117">
        <v>100</v>
      </c>
      <c r="O117">
        <v>62.7</v>
      </c>
      <c r="Q117" t="s">
        <v>14</v>
      </c>
      <c r="R117" t="s">
        <v>14</v>
      </c>
      <c r="S117" t="s">
        <v>154</v>
      </c>
      <c r="T117" t="s">
        <v>127</v>
      </c>
      <c r="W117">
        <v>15</v>
      </c>
      <c r="X117">
        <v>0</v>
      </c>
      <c r="Y117" t="s">
        <v>559</v>
      </c>
    </row>
    <row r="118" spans="1:25" x14ac:dyDescent="0.35">
      <c r="A118" t="s">
        <v>494</v>
      </c>
      <c r="B118">
        <v>47</v>
      </c>
      <c r="C118">
        <v>3</v>
      </c>
      <c r="D118">
        <v>364553</v>
      </c>
      <c r="E118">
        <v>4000810</v>
      </c>
      <c r="F118">
        <v>1074</v>
      </c>
      <c r="G118" t="s">
        <v>532</v>
      </c>
      <c r="H118" t="s">
        <v>120</v>
      </c>
      <c r="I118" t="s">
        <v>119</v>
      </c>
      <c r="J118" t="s">
        <v>79</v>
      </c>
      <c r="K118" t="s">
        <v>75</v>
      </c>
      <c r="L118">
        <v>301.3</v>
      </c>
      <c r="M118">
        <v>0</v>
      </c>
      <c r="N118">
        <v>100</v>
      </c>
      <c r="O118">
        <v>58</v>
      </c>
      <c r="Q118" t="s">
        <v>38</v>
      </c>
      <c r="R118" t="s">
        <v>14</v>
      </c>
      <c r="S118" t="s">
        <v>154</v>
      </c>
      <c r="T118" t="s">
        <v>127</v>
      </c>
      <c r="W118">
        <v>15</v>
      </c>
      <c r="X118">
        <v>0</v>
      </c>
      <c r="Y118" t="s">
        <v>559</v>
      </c>
    </row>
    <row r="119" spans="1:25" x14ac:dyDescent="0.35">
      <c r="A119" t="s">
        <v>494</v>
      </c>
      <c r="B119">
        <v>48</v>
      </c>
      <c r="C119">
        <v>1</v>
      </c>
      <c r="D119">
        <v>364799</v>
      </c>
      <c r="E119">
        <v>4000850</v>
      </c>
      <c r="F119">
        <v>673</v>
      </c>
      <c r="G119" t="s">
        <v>79</v>
      </c>
      <c r="H119" t="s">
        <v>120</v>
      </c>
      <c r="I119" t="s">
        <v>119</v>
      </c>
      <c r="J119" t="s">
        <v>79</v>
      </c>
      <c r="K119" t="s">
        <v>75</v>
      </c>
      <c r="L119">
        <v>315.3</v>
      </c>
      <c r="M119">
        <v>0</v>
      </c>
      <c r="N119">
        <v>100</v>
      </c>
      <c r="O119">
        <v>63.4</v>
      </c>
      <c r="Q119" t="s">
        <v>38</v>
      </c>
      <c r="R119" t="s">
        <v>14</v>
      </c>
      <c r="S119" t="s">
        <v>13</v>
      </c>
      <c r="T119" t="s">
        <v>127</v>
      </c>
      <c r="W119">
        <v>15</v>
      </c>
      <c r="X119">
        <v>0</v>
      </c>
      <c r="Y119" t="s">
        <v>559</v>
      </c>
    </row>
    <row r="120" spans="1:25" x14ac:dyDescent="0.35">
      <c r="A120" t="s">
        <v>494</v>
      </c>
      <c r="B120">
        <v>48</v>
      </c>
      <c r="C120">
        <v>2</v>
      </c>
      <c r="D120">
        <v>364802</v>
      </c>
      <c r="E120">
        <v>4000845</v>
      </c>
      <c r="F120">
        <v>832</v>
      </c>
      <c r="G120" t="s">
        <v>79</v>
      </c>
      <c r="H120" t="s">
        <v>120</v>
      </c>
      <c r="I120" t="s">
        <v>119</v>
      </c>
      <c r="J120" t="s">
        <v>79</v>
      </c>
      <c r="K120" t="s">
        <v>75</v>
      </c>
      <c r="L120">
        <v>217.5</v>
      </c>
      <c r="M120">
        <v>0</v>
      </c>
      <c r="N120">
        <v>100</v>
      </c>
      <c r="O120">
        <v>61.7</v>
      </c>
      <c r="Q120" t="s">
        <v>14</v>
      </c>
      <c r="R120" t="s">
        <v>14</v>
      </c>
      <c r="S120" t="s">
        <v>13</v>
      </c>
      <c r="T120" t="s">
        <v>127</v>
      </c>
      <c r="W120">
        <v>15</v>
      </c>
      <c r="X120">
        <v>0</v>
      </c>
      <c r="Y120" t="s">
        <v>559</v>
      </c>
    </row>
    <row r="121" spans="1:25" x14ac:dyDescent="0.35">
      <c r="A121" t="s">
        <v>494</v>
      </c>
      <c r="B121">
        <v>48</v>
      </c>
      <c r="C121">
        <v>3</v>
      </c>
      <c r="D121">
        <v>364792</v>
      </c>
      <c r="E121">
        <v>4000809</v>
      </c>
      <c r="F121">
        <v>848</v>
      </c>
      <c r="G121" t="s">
        <v>79</v>
      </c>
      <c r="H121" t="s">
        <v>120</v>
      </c>
      <c r="I121" t="s">
        <v>119</v>
      </c>
      <c r="J121" t="s">
        <v>79</v>
      </c>
      <c r="K121" t="s">
        <v>75</v>
      </c>
      <c r="L121">
        <v>237.9</v>
      </c>
      <c r="M121">
        <v>0</v>
      </c>
      <c r="N121">
        <v>100</v>
      </c>
      <c r="O121">
        <v>66.599999999999994</v>
      </c>
      <c r="Q121" t="s">
        <v>38</v>
      </c>
      <c r="R121" t="s">
        <v>14</v>
      </c>
      <c r="S121" t="s">
        <v>13</v>
      </c>
      <c r="T121" t="s">
        <v>127</v>
      </c>
      <c r="W121">
        <v>15</v>
      </c>
      <c r="X121">
        <v>0</v>
      </c>
      <c r="Y121" t="s">
        <v>559</v>
      </c>
    </row>
    <row r="122" spans="1:25" x14ac:dyDescent="0.35">
      <c r="A122" t="s">
        <v>494</v>
      </c>
      <c r="B122">
        <v>48</v>
      </c>
      <c r="C122">
        <v>4</v>
      </c>
      <c r="D122">
        <v>364804</v>
      </c>
      <c r="E122">
        <v>4000804</v>
      </c>
      <c r="F122">
        <v>940</v>
      </c>
      <c r="G122" t="s">
        <v>79</v>
      </c>
      <c r="H122" t="s">
        <v>120</v>
      </c>
      <c r="I122" t="s">
        <v>119</v>
      </c>
      <c r="J122" t="s">
        <v>79</v>
      </c>
      <c r="K122" t="s">
        <v>75</v>
      </c>
      <c r="L122">
        <v>267.3</v>
      </c>
      <c r="M122">
        <v>0</v>
      </c>
      <c r="N122">
        <v>100</v>
      </c>
      <c r="O122">
        <v>62.3</v>
      </c>
      <c r="Q122" t="s">
        <v>14</v>
      </c>
      <c r="R122" t="s">
        <v>14</v>
      </c>
      <c r="S122" t="s">
        <v>13</v>
      </c>
      <c r="T122" t="s">
        <v>127</v>
      </c>
      <c r="W122">
        <v>15</v>
      </c>
      <c r="X122">
        <v>0</v>
      </c>
      <c r="Y122" t="s">
        <v>559</v>
      </c>
    </row>
    <row r="123" spans="1:25" x14ac:dyDescent="0.35">
      <c r="A123" t="s">
        <v>494</v>
      </c>
      <c r="B123">
        <v>48</v>
      </c>
      <c r="C123">
        <v>5</v>
      </c>
      <c r="D123">
        <v>364821</v>
      </c>
      <c r="E123">
        <v>4000844</v>
      </c>
      <c r="F123">
        <v>692</v>
      </c>
      <c r="G123" t="s">
        <v>79</v>
      </c>
      <c r="H123" t="s">
        <v>119</v>
      </c>
      <c r="I123" t="s">
        <v>119</v>
      </c>
      <c r="J123" t="s">
        <v>77</v>
      </c>
      <c r="K123" t="s">
        <v>75</v>
      </c>
      <c r="L123">
        <v>399.5</v>
      </c>
      <c r="M123">
        <v>70</v>
      </c>
      <c r="N123">
        <v>30</v>
      </c>
      <c r="O123">
        <v>35.4</v>
      </c>
      <c r="P123">
        <v>35.9</v>
      </c>
      <c r="Q123" t="s">
        <v>14</v>
      </c>
      <c r="R123" t="s">
        <v>14</v>
      </c>
      <c r="S123" t="s">
        <v>13</v>
      </c>
      <c r="T123" t="s">
        <v>127</v>
      </c>
      <c r="W123">
        <v>15</v>
      </c>
      <c r="X123">
        <v>0</v>
      </c>
      <c r="Y123" t="s">
        <v>559</v>
      </c>
    </row>
    <row r="124" spans="1:25" x14ac:dyDescent="0.35">
      <c r="A124" t="s">
        <v>494</v>
      </c>
      <c r="B124">
        <v>48</v>
      </c>
      <c r="C124">
        <v>6</v>
      </c>
      <c r="D124">
        <v>364820</v>
      </c>
      <c r="E124">
        <v>4000811</v>
      </c>
      <c r="F124">
        <v>940</v>
      </c>
      <c r="G124" t="s">
        <v>79</v>
      </c>
      <c r="H124" t="s">
        <v>120</v>
      </c>
      <c r="I124" t="s">
        <v>119</v>
      </c>
      <c r="J124" t="s">
        <v>79</v>
      </c>
      <c r="K124" t="s">
        <v>75</v>
      </c>
      <c r="L124">
        <v>319.3</v>
      </c>
      <c r="M124">
        <v>0</v>
      </c>
      <c r="N124">
        <v>100</v>
      </c>
      <c r="O124">
        <v>53.1</v>
      </c>
      <c r="Q124" t="s">
        <v>14</v>
      </c>
      <c r="R124" t="s">
        <v>14</v>
      </c>
      <c r="S124" t="s">
        <v>154</v>
      </c>
      <c r="T124" t="s">
        <v>127</v>
      </c>
      <c r="W124">
        <v>15</v>
      </c>
      <c r="X124">
        <v>0</v>
      </c>
      <c r="Y124" t="s">
        <v>559</v>
      </c>
    </row>
    <row r="125" spans="1:25" x14ac:dyDescent="0.35">
      <c r="A125" t="s">
        <v>494</v>
      </c>
      <c r="B125">
        <v>48</v>
      </c>
      <c r="C125">
        <v>7</v>
      </c>
      <c r="D125">
        <v>364831</v>
      </c>
      <c r="E125">
        <v>4000813</v>
      </c>
      <c r="F125">
        <v>733</v>
      </c>
      <c r="G125" t="s">
        <v>79</v>
      </c>
      <c r="H125" t="s">
        <v>119</v>
      </c>
      <c r="I125" t="s">
        <v>119</v>
      </c>
      <c r="J125" t="s">
        <v>77</v>
      </c>
      <c r="K125" t="s">
        <v>75</v>
      </c>
      <c r="L125">
        <v>369.1</v>
      </c>
      <c r="M125">
        <v>20</v>
      </c>
      <c r="N125">
        <v>80</v>
      </c>
      <c r="O125">
        <v>68.8</v>
      </c>
      <c r="P125">
        <v>43.6</v>
      </c>
      <c r="Q125" t="s">
        <v>14</v>
      </c>
      <c r="R125" t="s">
        <v>14</v>
      </c>
      <c r="S125" t="s">
        <v>154</v>
      </c>
      <c r="T125" t="s">
        <v>127</v>
      </c>
      <c r="W125">
        <v>15</v>
      </c>
      <c r="X125">
        <v>0</v>
      </c>
      <c r="Y125" t="s">
        <v>559</v>
      </c>
    </row>
    <row r="126" spans="1:25" x14ac:dyDescent="0.35">
      <c r="A126" t="s">
        <v>494</v>
      </c>
      <c r="B126">
        <v>48</v>
      </c>
      <c r="C126">
        <v>8</v>
      </c>
      <c r="D126">
        <v>364809</v>
      </c>
      <c r="E126">
        <v>4000794</v>
      </c>
      <c r="F126">
        <v>940</v>
      </c>
      <c r="G126" t="s">
        <v>79</v>
      </c>
      <c r="H126" t="s">
        <v>120</v>
      </c>
      <c r="I126" t="s">
        <v>119</v>
      </c>
      <c r="J126" t="s">
        <v>79</v>
      </c>
      <c r="K126" t="s">
        <v>75</v>
      </c>
      <c r="L126">
        <v>412.4</v>
      </c>
      <c r="M126">
        <v>0</v>
      </c>
      <c r="N126">
        <v>100</v>
      </c>
      <c r="O126">
        <v>67.400000000000006</v>
      </c>
      <c r="Q126" t="s">
        <v>14</v>
      </c>
      <c r="R126" t="s">
        <v>14</v>
      </c>
      <c r="S126" t="s">
        <v>154</v>
      </c>
      <c r="T126" t="s">
        <v>127</v>
      </c>
      <c r="W126">
        <v>15</v>
      </c>
      <c r="X126">
        <v>0</v>
      </c>
      <c r="Y126" t="s">
        <v>559</v>
      </c>
    </row>
    <row r="127" spans="1:25" x14ac:dyDescent="0.35">
      <c r="A127" t="s">
        <v>494</v>
      </c>
      <c r="B127">
        <v>48</v>
      </c>
      <c r="C127">
        <v>9</v>
      </c>
      <c r="D127">
        <v>364808</v>
      </c>
      <c r="E127">
        <v>4000748</v>
      </c>
      <c r="F127">
        <v>722</v>
      </c>
      <c r="G127" t="s">
        <v>79</v>
      </c>
      <c r="H127" t="s">
        <v>119</v>
      </c>
      <c r="I127" t="s">
        <v>119</v>
      </c>
      <c r="J127" t="s">
        <v>77</v>
      </c>
      <c r="K127" t="s">
        <v>181</v>
      </c>
      <c r="L127">
        <v>155.9</v>
      </c>
      <c r="M127">
        <v>35</v>
      </c>
      <c r="N127">
        <v>65</v>
      </c>
      <c r="O127">
        <v>28</v>
      </c>
      <c r="P127">
        <v>35.6</v>
      </c>
      <c r="Q127" t="s">
        <v>38</v>
      </c>
      <c r="R127" t="s">
        <v>14</v>
      </c>
      <c r="S127" t="s">
        <v>154</v>
      </c>
      <c r="T127" t="s">
        <v>127</v>
      </c>
      <c r="W127">
        <v>15</v>
      </c>
      <c r="X127">
        <v>0</v>
      </c>
      <c r="Y127" t="s">
        <v>559</v>
      </c>
    </row>
    <row r="128" spans="1:25" x14ac:dyDescent="0.35">
      <c r="A128" t="s">
        <v>494</v>
      </c>
      <c r="B128">
        <v>48</v>
      </c>
      <c r="C128">
        <v>10</v>
      </c>
      <c r="D128">
        <v>364781</v>
      </c>
      <c r="E128">
        <v>4000785</v>
      </c>
      <c r="F128">
        <v>848</v>
      </c>
      <c r="G128" t="s">
        <v>79</v>
      </c>
      <c r="H128" t="s">
        <v>120</v>
      </c>
      <c r="I128" t="s">
        <v>119</v>
      </c>
      <c r="J128" t="s">
        <v>79</v>
      </c>
      <c r="K128" t="s">
        <v>75</v>
      </c>
      <c r="L128">
        <v>522.1</v>
      </c>
      <c r="M128">
        <v>0</v>
      </c>
      <c r="N128">
        <v>100</v>
      </c>
      <c r="O128">
        <v>59.8</v>
      </c>
      <c r="Q128" t="s">
        <v>14</v>
      </c>
      <c r="R128" t="s">
        <v>14</v>
      </c>
      <c r="S128" t="s">
        <v>154</v>
      </c>
      <c r="T128" t="s">
        <v>127</v>
      </c>
      <c r="W128">
        <v>15</v>
      </c>
      <c r="X128">
        <v>0</v>
      </c>
      <c r="Y128" t="s">
        <v>559</v>
      </c>
    </row>
    <row r="129" spans="1:25" x14ac:dyDescent="0.35">
      <c r="A129" t="s">
        <v>494</v>
      </c>
      <c r="B129">
        <v>49</v>
      </c>
      <c r="C129">
        <v>1</v>
      </c>
      <c r="D129">
        <v>365021</v>
      </c>
      <c r="E129">
        <v>4000829</v>
      </c>
      <c r="F129">
        <v>434</v>
      </c>
      <c r="G129" t="s">
        <v>77</v>
      </c>
      <c r="H129" t="s">
        <v>120</v>
      </c>
      <c r="I129" t="s">
        <v>119</v>
      </c>
      <c r="J129" t="s">
        <v>79</v>
      </c>
      <c r="K129" t="s">
        <v>75</v>
      </c>
      <c r="L129">
        <v>243.9</v>
      </c>
      <c r="M129">
        <v>0</v>
      </c>
      <c r="N129">
        <v>100</v>
      </c>
      <c r="O129">
        <v>44.1</v>
      </c>
      <c r="Q129" t="s">
        <v>38</v>
      </c>
      <c r="R129" t="s">
        <v>14</v>
      </c>
      <c r="S129" t="s">
        <v>154</v>
      </c>
      <c r="T129" t="s">
        <v>127</v>
      </c>
      <c r="U129" t="s">
        <v>128</v>
      </c>
      <c r="V129" t="s">
        <v>409</v>
      </c>
      <c r="W129">
        <v>15</v>
      </c>
      <c r="X129">
        <v>0</v>
      </c>
      <c r="Y129" t="s">
        <v>559</v>
      </c>
    </row>
    <row r="130" spans="1:25" x14ac:dyDescent="0.35">
      <c r="A130" t="s">
        <v>494</v>
      </c>
      <c r="B130">
        <v>49</v>
      </c>
      <c r="C130">
        <v>2</v>
      </c>
      <c r="D130">
        <v>365053</v>
      </c>
      <c r="E130">
        <v>4000782</v>
      </c>
      <c r="F130">
        <v>976</v>
      </c>
      <c r="G130" t="s">
        <v>79</v>
      </c>
      <c r="H130" t="s">
        <v>120</v>
      </c>
      <c r="I130" t="s">
        <v>119</v>
      </c>
      <c r="J130" t="s">
        <v>79</v>
      </c>
      <c r="K130" t="s">
        <v>75</v>
      </c>
      <c r="L130">
        <v>131</v>
      </c>
      <c r="M130">
        <v>0</v>
      </c>
      <c r="N130">
        <v>100</v>
      </c>
      <c r="O130">
        <v>63.7</v>
      </c>
      <c r="Q130" t="s">
        <v>38</v>
      </c>
      <c r="R130" t="s">
        <v>14</v>
      </c>
      <c r="S130" t="s">
        <v>154</v>
      </c>
      <c r="T130" t="s">
        <v>127</v>
      </c>
      <c r="W130">
        <v>15</v>
      </c>
      <c r="X130">
        <v>0</v>
      </c>
      <c r="Y130" t="s">
        <v>559</v>
      </c>
    </row>
    <row r="131" spans="1:25" x14ac:dyDescent="0.35">
      <c r="A131" t="s">
        <v>494</v>
      </c>
      <c r="B131">
        <v>49</v>
      </c>
      <c r="C131">
        <v>3</v>
      </c>
      <c r="D131">
        <v>365046</v>
      </c>
      <c r="E131">
        <v>4000780</v>
      </c>
      <c r="F131">
        <v>696</v>
      </c>
      <c r="G131" t="s">
        <v>79</v>
      </c>
      <c r="H131" t="s">
        <v>120</v>
      </c>
      <c r="I131" t="s">
        <v>119</v>
      </c>
      <c r="J131" t="s">
        <v>79</v>
      </c>
      <c r="K131" t="s">
        <v>75</v>
      </c>
      <c r="L131">
        <v>225.4</v>
      </c>
      <c r="M131">
        <v>0</v>
      </c>
      <c r="N131">
        <v>100</v>
      </c>
      <c r="O131">
        <v>60.7</v>
      </c>
      <c r="Q131" t="s">
        <v>38</v>
      </c>
      <c r="R131" t="s">
        <v>14</v>
      </c>
      <c r="S131" t="s">
        <v>154</v>
      </c>
      <c r="T131" t="s">
        <v>127</v>
      </c>
      <c r="W131">
        <v>15</v>
      </c>
      <c r="X131">
        <v>0</v>
      </c>
      <c r="Y131" t="s">
        <v>559</v>
      </c>
    </row>
    <row r="132" spans="1:25" x14ac:dyDescent="0.35">
      <c r="A132" t="s">
        <v>494</v>
      </c>
      <c r="B132">
        <v>49</v>
      </c>
      <c r="C132">
        <v>4</v>
      </c>
      <c r="D132">
        <v>364971</v>
      </c>
      <c r="E132">
        <v>4000838</v>
      </c>
      <c r="F132">
        <v>533</v>
      </c>
      <c r="G132" t="s">
        <v>77</v>
      </c>
      <c r="H132" t="s">
        <v>120</v>
      </c>
      <c r="I132" t="s">
        <v>119</v>
      </c>
      <c r="J132" t="s">
        <v>79</v>
      </c>
      <c r="K132" t="s">
        <v>75</v>
      </c>
      <c r="L132">
        <v>416.5</v>
      </c>
      <c r="M132">
        <v>0</v>
      </c>
      <c r="N132">
        <v>100</v>
      </c>
      <c r="O132">
        <v>22.3</v>
      </c>
      <c r="Q132" t="s">
        <v>38</v>
      </c>
      <c r="R132" t="s">
        <v>14</v>
      </c>
      <c r="S132" t="s">
        <v>13</v>
      </c>
      <c r="T132" t="s">
        <v>127</v>
      </c>
      <c r="U132" t="s">
        <v>128</v>
      </c>
      <c r="V132" t="s">
        <v>410</v>
      </c>
      <c r="W132">
        <v>15</v>
      </c>
      <c r="X132">
        <v>0</v>
      </c>
      <c r="Y132" t="s">
        <v>559</v>
      </c>
    </row>
    <row r="133" spans="1:25" x14ac:dyDescent="0.35">
      <c r="A133" t="s">
        <v>494</v>
      </c>
      <c r="B133">
        <v>50</v>
      </c>
      <c r="C133">
        <v>1</v>
      </c>
      <c r="D133">
        <v>365205</v>
      </c>
      <c r="E133">
        <v>4000752</v>
      </c>
      <c r="F133">
        <v>1187</v>
      </c>
      <c r="G133" t="s">
        <v>532</v>
      </c>
      <c r="H133" t="s">
        <v>120</v>
      </c>
      <c r="I133" t="s">
        <v>119</v>
      </c>
      <c r="J133" t="s">
        <v>79</v>
      </c>
      <c r="K133" t="s">
        <v>75</v>
      </c>
      <c r="L133">
        <v>145.9</v>
      </c>
      <c r="M133">
        <v>0</v>
      </c>
      <c r="N133">
        <v>100</v>
      </c>
      <c r="O133">
        <v>43.2</v>
      </c>
      <c r="Q133" t="s">
        <v>38</v>
      </c>
      <c r="R133" t="s">
        <v>14</v>
      </c>
      <c r="S133" t="s">
        <v>154</v>
      </c>
      <c r="T133" t="s">
        <v>127</v>
      </c>
      <c r="W133">
        <v>15</v>
      </c>
      <c r="X133">
        <v>0</v>
      </c>
      <c r="Y133" t="s">
        <v>559</v>
      </c>
    </row>
    <row r="134" spans="1:25" x14ac:dyDescent="0.35">
      <c r="A134" t="s">
        <v>494</v>
      </c>
      <c r="B134">
        <v>51</v>
      </c>
      <c r="C134">
        <v>1</v>
      </c>
      <c r="D134">
        <v>365336</v>
      </c>
      <c r="E134">
        <v>4000801</v>
      </c>
      <c r="F134">
        <v>1129</v>
      </c>
      <c r="G134" t="s">
        <v>532</v>
      </c>
      <c r="H134" t="s">
        <v>120</v>
      </c>
      <c r="I134" t="s">
        <v>119</v>
      </c>
      <c r="J134" t="s">
        <v>79</v>
      </c>
      <c r="K134" t="s">
        <v>75</v>
      </c>
      <c r="L134">
        <v>130.5</v>
      </c>
      <c r="M134">
        <v>0</v>
      </c>
      <c r="N134">
        <v>100</v>
      </c>
      <c r="O134">
        <v>45.1</v>
      </c>
      <c r="Q134" t="s">
        <v>38</v>
      </c>
      <c r="R134" t="s">
        <v>14</v>
      </c>
      <c r="S134" t="s">
        <v>154</v>
      </c>
      <c r="T134" t="s">
        <v>127</v>
      </c>
      <c r="W134">
        <v>15</v>
      </c>
      <c r="X134">
        <v>0</v>
      </c>
      <c r="Y134" t="s">
        <v>559</v>
      </c>
    </row>
    <row r="135" spans="1:25" x14ac:dyDescent="0.35">
      <c r="A135" t="s">
        <v>494</v>
      </c>
      <c r="B135">
        <v>61</v>
      </c>
      <c r="C135">
        <v>1</v>
      </c>
      <c r="D135">
        <v>365212</v>
      </c>
      <c r="E135">
        <v>4000633</v>
      </c>
      <c r="F135">
        <v>1096</v>
      </c>
      <c r="G135" t="s">
        <v>532</v>
      </c>
      <c r="H135" t="s">
        <v>120</v>
      </c>
      <c r="I135" t="s">
        <v>119</v>
      </c>
      <c r="J135" t="s">
        <v>79</v>
      </c>
      <c r="K135" t="s">
        <v>75</v>
      </c>
      <c r="L135">
        <v>358.8</v>
      </c>
      <c r="M135">
        <v>0</v>
      </c>
      <c r="N135">
        <v>100</v>
      </c>
      <c r="O135">
        <v>62.9</v>
      </c>
      <c r="Q135" t="s">
        <v>14</v>
      </c>
      <c r="R135" t="s">
        <v>14</v>
      </c>
      <c r="S135" t="s">
        <v>154</v>
      </c>
      <c r="T135" t="s">
        <v>127</v>
      </c>
      <c r="W135">
        <v>15</v>
      </c>
      <c r="X135">
        <v>0</v>
      </c>
      <c r="Y135" t="s">
        <v>559</v>
      </c>
    </row>
    <row r="136" spans="1:25" x14ac:dyDescent="0.35">
      <c r="A136" t="s">
        <v>494</v>
      </c>
      <c r="B136">
        <v>61</v>
      </c>
      <c r="C136">
        <v>2</v>
      </c>
      <c r="D136">
        <v>365173</v>
      </c>
      <c r="E136">
        <v>4000578</v>
      </c>
      <c r="F136">
        <v>1199</v>
      </c>
      <c r="G136" t="s">
        <v>532</v>
      </c>
      <c r="H136" t="s">
        <v>120</v>
      </c>
      <c r="I136" t="s">
        <v>119</v>
      </c>
      <c r="J136" t="s">
        <v>79</v>
      </c>
      <c r="K136" t="s">
        <v>75</v>
      </c>
      <c r="L136">
        <v>165.8</v>
      </c>
      <c r="M136">
        <v>0</v>
      </c>
      <c r="N136">
        <v>100</v>
      </c>
      <c r="O136">
        <v>56.6</v>
      </c>
      <c r="Q136" t="s">
        <v>38</v>
      </c>
      <c r="R136" t="s">
        <v>14</v>
      </c>
      <c r="S136" t="s">
        <v>154</v>
      </c>
      <c r="T136" t="s">
        <v>127</v>
      </c>
      <c r="W136">
        <v>15</v>
      </c>
      <c r="X136">
        <v>0</v>
      </c>
      <c r="Y136" t="s">
        <v>559</v>
      </c>
    </row>
    <row r="137" spans="1:25" x14ac:dyDescent="0.35">
      <c r="A137" t="s">
        <v>494</v>
      </c>
      <c r="B137">
        <v>61</v>
      </c>
      <c r="C137">
        <v>3</v>
      </c>
      <c r="D137">
        <v>365175</v>
      </c>
      <c r="E137">
        <v>4000583</v>
      </c>
      <c r="F137">
        <v>1199</v>
      </c>
      <c r="G137" t="s">
        <v>532</v>
      </c>
      <c r="H137" t="s">
        <v>120</v>
      </c>
      <c r="I137" t="s">
        <v>119</v>
      </c>
      <c r="J137" t="s">
        <v>79</v>
      </c>
      <c r="K137" t="s">
        <v>75</v>
      </c>
      <c r="L137">
        <v>155</v>
      </c>
      <c r="M137">
        <v>0</v>
      </c>
      <c r="N137">
        <v>100</v>
      </c>
      <c r="O137">
        <v>64.2</v>
      </c>
      <c r="Q137" t="s">
        <v>38</v>
      </c>
      <c r="R137" t="s">
        <v>14</v>
      </c>
      <c r="S137" t="s">
        <v>154</v>
      </c>
      <c r="T137" t="s">
        <v>127</v>
      </c>
      <c r="W137">
        <v>15</v>
      </c>
      <c r="X137">
        <v>0</v>
      </c>
      <c r="Y137" t="s">
        <v>559</v>
      </c>
    </row>
    <row r="138" spans="1:25" x14ac:dyDescent="0.35">
      <c r="A138" t="s">
        <v>494</v>
      </c>
      <c r="B138">
        <v>61</v>
      </c>
      <c r="C138">
        <v>4</v>
      </c>
      <c r="D138">
        <v>365198</v>
      </c>
      <c r="E138">
        <v>4000653</v>
      </c>
      <c r="F138">
        <v>1108</v>
      </c>
      <c r="G138" t="s">
        <v>532</v>
      </c>
      <c r="H138" t="s">
        <v>120</v>
      </c>
      <c r="I138" t="s">
        <v>119</v>
      </c>
      <c r="J138" t="s">
        <v>79</v>
      </c>
      <c r="K138" t="s">
        <v>75</v>
      </c>
      <c r="L138">
        <v>243.7</v>
      </c>
      <c r="M138">
        <v>0</v>
      </c>
      <c r="N138">
        <v>100</v>
      </c>
      <c r="O138">
        <v>64.900000000000006</v>
      </c>
      <c r="Q138" t="s">
        <v>38</v>
      </c>
      <c r="R138" t="s">
        <v>14</v>
      </c>
      <c r="S138" t="s">
        <v>154</v>
      </c>
      <c r="T138" t="s">
        <v>127</v>
      </c>
      <c r="W138">
        <v>15</v>
      </c>
      <c r="X138">
        <v>0</v>
      </c>
      <c r="Y138" t="s">
        <v>559</v>
      </c>
    </row>
    <row r="139" spans="1:25" x14ac:dyDescent="0.35">
      <c r="A139" t="s">
        <v>494</v>
      </c>
      <c r="B139">
        <v>62</v>
      </c>
      <c r="C139">
        <v>1</v>
      </c>
      <c r="D139">
        <v>365216</v>
      </c>
      <c r="E139">
        <v>4000413</v>
      </c>
      <c r="F139">
        <v>1141</v>
      </c>
      <c r="G139" t="s">
        <v>532</v>
      </c>
      <c r="H139" t="s">
        <v>120</v>
      </c>
      <c r="I139" t="s">
        <v>119</v>
      </c>
      <c r="J139" t="s">
        <v>79</v>
      </c>
      <c r="K139" t="s">
        <v>75</v>
      </c>
      <c r="L139">
        <v>140.80000000000001</v>
      </c>
      <c r="M139">
        <v>0</v>
      </c>
      <c r="N139">
        <v>100</v>
      </c>
      <c r="O139">
        <v>42.9</v>
      </c>
      <c r="Q139" t="s">
        <v>38</v>
      </c>
      <c r="R139" t="s">
        <v>14</v>
      </c>
      <c r="S139" t="s">
        <v>13</v>
      </c>
      <c r="T139" t="s">
        <v>127</v>
      </c>
      <c r="W139">
        <v>15</v>
      </c>
      <c r="X139">
        <v>0</v>
      </c>
      <c r="Y139" t="s">
        <v>559</v>
      </c>
    </row>
    <row r="140" spans="1:25" x14ac:dyDescent="0.35">
      <c r="A140" t="s">
        <v>494</v>
      </c>
      <c r="B140">
        <v>62</v>
      </c>
      <c r="C140">
        <v>2</v>
      </c>
      <c r="D140">
        <v>365196</v>
      </c>
      <c r="E140">
        <v>4000398</v>
      </c>
      <c r="F140">
        <v>1064</v>
      </c>
      <c r="G140" t="s">
        <v>532</v>
      </c>
      <c r="H140" t="s">
        <v>120</v>
      </c>
      <c r="I140" t="s">
        <v>119</v>
      </c>
      <c r="J140" t="s">
        <v>79</v>
      </c>
      <c r="K140" t="s">
        <v>75</v>
      </c>
      <c r="L140">
        <v>448.7</v>
      </c>
      <c r="M140">
        <v>0</v>
      </c>
      <c r="N140">
        <v>100</v>
      </c>
      <c r="O140">
        <v>34.299999999999997</v>
      </c>
      <c r="Q140" t="s">
        <v>14</v>
      </c>
      <c r="R140" t="s">
        <v>14</v>
      </c>
      <c r="S140" t="s">
        <v>13</v>
      </c>
      <c r="T140" t="s">
        <v>127</v>
      </c>
      <c r="W140">
        <v>15</v>
      </c>
      <c r="X140">
        <v>0</v>
      </c>
      <c r="Y140" t="s">
        <v>559</v>
      </c>
    </row>
    <row r="141" spans="1:25" x14ac:dyDescent="0.35">
      <c r="A141" t="s">
        <v>494</v>
      </c>
      <c r="B141">
        <v>62</v>
      </c>
      <c r="C141">
        <v>3</v>
      </c>
      <c r="D141">
        <v>365203</v>
      </c>
      <c r="E141">
        <v>4000361</v>
      </c>
      <c r="F141">
        <v>1043</v>
      </c>
      <c r="G141" t="s">
        <v>532</v>
      </c>
      <c r="H141" t="s">
        <v>120</v>
      </c>
      <c r="I141" t="s">
        <v>119</v>
      </c>
      <c r="J141" t="s">
        <v>79</v>
      </c>
      <c r="K141" t="s">
        <v>75</v>
      </c>
      <c r="L141">
        <v>201.3</v>
      </c>
      <c r="M141">
        <v>0</v>
      </c>
      <c r="N141">
        <v>100</v>
      </c>
      <c r="O141">
        <v>62.8</v>
      </c>
      <c r="Q141" t="s">
        <v>38</v>
      </c>
      <c r="R141" t="s">
        <v>14</v>
      </c>
      <c r="S141" t="s">
        <v>154</v>
      </c>
      <c r="T141" t="s">
        <v>127</v>
      </c>
      <c r="W141">
        <v>15</v>
      </c>
      <c r="X141">
        <v>0</v>
      </c>
      <c r="Y141" t="s">
        <v>559</v>
      </c>
    </row>
    <row r="142" spans="1:25" x14ac:dyDescent="0.35">
      <c r="A142" t="s">
        <v>494</v>
      </c>
      <c r="B142">
        <v>66</v>
      </c>
      <c r="C142">
        <v>1</v>
      </c>
      <c r="D142">
        <v>365608</v>
      </c>
      <c r="E142">
        <v>4000225</v>
      </c>
      <c r="F142">
        <v>1176</v>
      </c>
      <c r="G142" t="s">
        <v>532</v>
      </c>
      <c r="H142" t="s">
        <v>120</v>
      </c>
      <c r="I142" t="s">
        <v>119</v>
      </c>
      <c r="J142" t="s">
        <v>79</v>
      </c>
      <c r="K142" t="s">
        <v>181</v>
      </c>
      <c r="L142">
        <v>249</v>
      </c>
      <c r="M142">
        <v>0</v>
      </c>
      <c r="N142">
        <v>100</v>
      </c>
      <c r="O142">
        <v>53.8</v>
      </c>
      <c r="Q142" t="s">
        <v>14</v>
      </c>
      <c r="R142" t="s">
        <v>14</v>
      </c>
      <c r="S142" t="s">
        <v>11</v>
      </c>
      <c r="T142" t="s">
        <v>127</v>
      </c>
      <c r="W142">
        <v>15</v>
      </c>
      <c r="X142">
        <v>0</v>
      </c>
      <c r="Y142" t="s">
        <v>559</v>
      </c>
    </row>
    <row r="143" spans="1:25" x14ac:dyDescent="0.35">
      <c r="A143" t="s">
        <v>494</v>
      </c>
      <c r="B143">
        <v>66</v>
      </c>
      <c r="C143">
        <v>2</v>
      </c>
      <c r="D143">
        <v>365582</v>
      </c>
      <c r="E143">
        <v>4000197</v>
      </c>
      <c r="F143">
        <v>1186</v>
      </c>
      <c r="G143" t="s">
        <v>532</v>
      </c>
      <c r="H143" t="s">
        <v>120</v>
      </c>
      <c r="I143" t="s">
        <v>119</v>
      </c>
      <c r="J143" t="s">
        <v>79</v>
      </c>
      <c r="K143" t="s">
        <v>182</v>
      </c>
      <c r="L143">
        <v>230.3</v>
      </c>
      <c r="M143">
        <v>0</v>
      </c>
      <c r="N143">
        <v>100</v>
      </c>
      <c r="O143">
        <v>57.9</v>
      </c>
      <c r="Q143" t="s">
        <v>14</v>
      </c>
      <c r="R143" t="s">
        <v>14</v>
      </c>
      <c r="S143" t="s">
        <v>154</v>
      </c>
      <c r="T143" t="s">
        <v>127</v>
      </c>
      <c r="W143">
        <v>15</v>
      </c>
      <c r="X143">
        <v>0</v>
      </c>
      <c r="Y143" t="s">
        <v>559</v>
      </c>
    </row>
    <row r="144" spans="1:25" x14ac:dyDescent="0.35">
      <c r="A144" t="s">
        <v>494</v>
      </c>
      <c r="B144">
        <v>69</v>
      </c>
      <c r="C144">
        <v>1</v>
      </c>
      <c r="D144">
        <v>365625</v>
      </c>
      <c r="E144">
        <v>4000031</v>
      </c>
      <c r="F144">
        <v>1121</v>
      </c>
      <c r="G144" t="s">
        <v>532</v>
      </c>
      <c r="H144" t="s">
        <v>120</v>
      </c>
      <c r="I144" t="s">
        <v>119</v>
      </c>
      <c r="J144" t="s">
        <v>79</v>
      </c>
      <c r="K144" t="s">
        <v>181</v>
      </c>
      <c r="L144">
        <v>209.2</v>
      </c>
      <c r="M144">
        <v>0</v>
      </c>
      <c r="N144">
        <v>100</v>
      </c>
      <c r="O144">
        <v>62.7</v>
      </c>
      <c r="Q144" t="s">
        <v>38</v>
      </c>
      <c r="R144" t="s">
        <v>14</v>
      </c>
      <c r="S144" t="s">
        <v>13</v>
      </c>
      <c r="T144" t="s">
        <v>127</v>
      </c>
      <c r="W144">
        <v>15</v>
      </c>
      <c r="X144">
        <v>0</v>
      </c>
      <c r="Y144" t="s">
        <v>559</v>
      </c>
    </row>
    <row r="145" spans="1:25" x14ac:dyDescent="0.35">
      <c r="A145" t="s">
        <v>494</v>
      </c>
      <c r="B145">
        <v>69</v>
      </c>
      <c r="C145">
        <v>2</v>
      </c>
      <c r="D145">
        <v>365558</v>
      </c>
      <c r="E145">
        <v>3999985</v>
      </c>
      <c r="F145">
        <v>1207</v>
      </c>
      <c r="G145" t="s">
        <v>532</v>
      </c>
      <c r="H145" t="s">
        <v>120</v>
      </c>
      <c r="I145" t="s">
        <v>119</v>
      </c>
      <c r="J145" t="s">
        <v>79</v>
      </c>
      <c r="K145" t="s">
        <v>181</v>
      </c>
      <c r="L145">
        <v>219.2</v>
      </c>
      <c r="M145">
        <v>0</v>
      </c>
      <c r="N145">
        <v>100</v>
      </c>
      <c r="O145">
        <v>64.2</v>
      </c>
      <c r="Q145" t="s">
        <v>38</v>
      </c>
      <c r="R145" t="s">
        <v>14</v>
      </c>
      <c r="S145" t="s">
        <v>154</v>
      </c>
      <c r="T145" t="s">
        <v>127</v>
      </c>
      <c r="W145">
        <v>15</v>
      </c>
      <c r="X145">
        <v>0</v>
      </c>
      <c r="Y145" t="s">
        <v>559</v>
      </c>
    </row>
    <row r="146" spans="1:25" x14ac:dyDescent="0.35">
      <c r="A146" t="s">
        <v>494</v>
      </c>
      <c r="B146">
        <v>69</v>
      </c>
      <c r="C146">
        <v>3</v>
      </c>
      <c r="D146">
        <v>365605</v>
      </c>
      <c r="E146">
        <v>4000048</v>
      </c>
      <c r="F146">
        <v>1109</v>
      </c>
      <c r="G146" t="s">
        <v>532</v>
      </c>
      <c r="H146" t="s">
        <v>120</v>
      </c>
      <c r="I146" t="s">
        <v>119</v>
      </c>
      <c r="J146" t="s">
        <v>79</v>
      </c>
      <c r="K146" t="s">
        <v>75</v>
      </c>
      <c r="L146">
        <v>328.7</v>
      </c>
      <c r="M146">
        <v>0</v>
      </c>
      <c r="N146">
        <v>100</v>
      </c>
      <c r="O146">
        <v>69.900000000000006</v>
      </c>
      <c r="Q146" t="s">
        <v>38</v>
      </c>
      <c r="R146" t="s">
        <v>14</v>
      </c>
      <c r="S146" t="s">
        <v>13</v>
      </c>
      <c r="T146" t="s">
        <v>127</v>
      </c>
      <c r="W146">
        <v>15</v>
      </c>
      <c r="X146">
        <v>0</v>
      </c>
      <c r="Y146" t="s">
        <v>559</v>
      </c>
    </row>
    <row r="147" spans="1:25" x14ac:dyDescent="0.35">
      <c r="A147" t="s">
        <v>494</v>
      </c>
      <c r="B147">
        <v>70</v>
      </c>
      <c r="C147">
        <v>1</v>
      </c>
      <c r="D147">
        <v>365789</v>
      </c>
      <c r="E147">
        <v>3999919</v>
      </c>
      <c r="F147">
        <v>1126</v>
      </c>
      <c r="G147" t="s">
        <v>532</v>
      </c>
      <c r="H147" t="s">
        <v>120</v>
      </c>
      <c r="I147" t="s">
        <v>119</v>
      </c>
      <c r="J147" t="s">
        <v>79</v>
      </c>
      <c r="K147" t="s">
        <v>181</v>
      </c>
      <c r="L147">
        <v>238.6</v>
      </c>
      <c r="M147">
        <v>0</v>
      </c>
      <c r="N147">
        <v>100</v>
      </c>
      <c r="O147">
        <v>62.4</v>
      </c>
      <c r="Q147" t="s">
        <v>38</v>
      </c>
      <c r="R147" t="s">
        <v>14</v>
      </c>
      <c r="S147" t="s">
        <v>154</v>
      </c>
      <c r="T147" t="s">
        <v>127</v>
      </c>
      <c r="W147">
        <v>15</v>
      </c>
      <c r="X147">
        <v>0</v>
      </c>
      <c r="Y147" t="s">
        <v>559</v>
      </c>
    </row>
    <row r="148" spans="1:25" x14ac:dyDescent="0.35">
      <c r="A148" t="s">
        <v>494</v>
      </c>
      <c r="B148">
        <v>70</v>
      </c>
      <c r="C148">
        <v>2</v>
      </c>
      <c r="D148">
        <v>365774</v>
      </c>
      <c r="E148">
        <v>3999949</v>
      </c>
      <c r="F148">
        <v>1146</v>
      </c>
      <c r="G148" t="s">
        <v>532</v>
      </c>
      <c r="H148" t="s">
        <v>120</v>
      </c>
      <c r="I148" t="s">
        <v>119</v>
      </c>
      <c r="J148" t="s">
        <v>79</v>
      </c>
      <c r="K148" t="s">
        <v>181</v>
      </c>
      <c r="L148">
        <v>256.8</v>
      </c>
      <c r="M148">
        <v>0</v>
      </c>
      <c r="N148">
        <v>100</v>
      </c>
      <c r="O148">
        <v>56.2</v>
      </c>
      <c r="Q148" t="s">
        <v>14</v>
      </c>
      <c r="R148" t="s">
        <v>14</v>
      </c>
      <c r="S148" t="s">
        <v>154</v>
      </c>
      <c r="T148" t="s">
        <v>127</v>
      </c>
      <c r="W148">
        <v>15</v>
      </c>
      <c r="X148">
        <v>0</v>
      </c>
      <c r="Y148" t="s">
        <v>559</v>
      </c>
    </row>
    <row r="149" spans="1:25" x14ac:dyDescent="0.35">
      <c r="A149" t="s">
        <v>494</v>
      </c>
      <c r="B149">
        <v>70</v>
      </c>
      <c r="C149">
        <v>3</v>
      </c>
      <c r="D149">
        <v>365769</v>
      </c>
      <c r="E149">
        <v>3999960</v>
      </c>
      <c r="F149">
        <v>1105</v>
      </c>
      <c r="G149" t="s">
        <v>532</v>
      </c>
      <c r="H149" t="s">
        <v>120</v>
      </c>
      <c r="I149" t="s">
        <v>119</v>
      </c>
      <c r="J149" t="s">
        <v>79</v>
      </c>
      <c r="K149" t="s">
        <v>181</v>
      </c>
      <c r="L149">
        <v>204.9</v>
      </c>
      <c r="M149">
        <v>0</v>
      </c>
      <c r="N149">
        <v>100</v>
      </c>
      <c r="O149">
        <v>51.6</v>
      </c>
      <c r="Q149" t="s">
        <v>38</v>
      </c>
      <c r="R149" t="s">
        <v>14</v>
      </c>
      <c r="S149" t="s">
        <v>154</v>
      </c>
      <c r="T149" t="s">
        <v>127</v>
      </c>
      <c r="W149">
        <v>15</v>
      </c>
      <c r="X149">
        <v>0</v>
      </c>
      <c r="Y149" t="s">
        <v>559</v>
      </c>
    </row>
    <row r="150" spans="1:25" x14ac:dyDescent="0.35">
      <c r="A150" t="s">
        <v>494</v>
      </c>
      <c r="B150">
        <v>70</v>
      </c>
      <c r="C150">
        <v>4</v>
      </c>
      <c r="D150">
        <v>365780</v>
      </c>
      <c r="E150">
        <v>3999975</v>
      </c>
      <c r="F150">
        <v>1063</v>
      </c>
      <c r="G150" t="s">
        <v>532</v>
      </c>
      <c r="H150" t="s">
        <v>120</v>
      </c>
      <c r="I150" t="s">
        <v>119</v>
      </c>
      <c r="J150" t="s">
        <v>79</v>
      </c>
      <c r="K150" t="s">
        <v>181</v>
      </c>
      <c r="L150">
        <v>211.8</v>
      </c>
      <c r="M150">
        <v>0</v>
      </c>
      <c r="N150">
        <v>100</v>
      </c>
      <c r="O150">
        <v>51.5</v>
      </c>
      <c r="Q150" t="s">
        <v>38</v>
      </c>
      <c r="R150" t="s">
        <v>14</v>
      </c>
      <c r="S150" t="s">
        <v>154</v>
      </c>
      <c r="T150" t="s">
        <v>127</v>
      </c>
      <c r="W150">
        <v>15</v>
      </c>
      <c r="X150">
        <v>0</v>
      </c>
      <c r="Y150" t="s">
        <v>559</v>
      </c>
    </row>
    <row r="151" spans="1:25" x14ac:dyDescent="0.35">
      <c r="A151" t="s">
        <v>494</v>
      </c>
      <c r="B151">
        <v>71</v>
      </c>
      <c r="C151">
        <v>1</v>
      </c>
      <c r="D151">
        <v>366023</v>
      </c>
      <c r="E151">
        <v>3999982</v>
      </c>
      <c r="F151">
        <v>1114</v>
      </c>
      <c r="G151" t="s">
        <v>532</v>
      </c>
      <c r="H151" t="s">
        <v>120</v>
      </c>
      <c r="I151" t="s">
        <v>119</v>
      </c>
      <c r="J151" t="s">
        <v>79</v>
      </c>
      <c r="K151" t="s">
        <v>181</v>
      </c>
      <c r="L151">
        <v>371.9</v>
      </c>
      <c r="M151">
        <v>0</v>
      </c>
      <c r="N151">
        <v>100</v>
      </c>
      <c r="O151">
        <v>55.1</v>
      </c>
      <c r="Q151" t="s">
        <v>14</v>
      </c>
      <c r="R151" t="s">
        <v>14</v>
      </c>
      <c r="S151" t="s">
        <v>154</v>
      </c>
      <c r="T151" t="s">
        <v>127</v>
      </c>
      <c r="W151">
        <v>15</v>
      </c>
      <c r="X151">
        <v>0</v>
      </c>
      <c r="Y151" t="s">
        <v>559</v>
      </c>
    </row>
    <row r="152" spans="1:25" x14ac:dyDescent="0.35">
      <c r="A152" t="s">
        <v>494</v>
      </c>
      <c r="B152">
        <v>71</v>
      </c>
      <c r="C152">
        <v>2</v>
      </c>
      <c r="D152">
        <v>366024</v>
      </c>
      <c r="E152">
        <v>3999975</v>
      </c>
      <c r="F152">
        <v>1114</v>
      </c>
      <c r="G152" t="s">
        <v>532</v>
      </c>
      <c r="H152" t="s">
        <v>120</v>
      </c>
      <c r="I152" t="s">
        <v>119</v>
      </c>
      <c r="J152" t="s">
        <v>79</v>
      </c>
      <c r="K152" t="s">
        <v>181</v>
      </c>
      <c r="L152">
        <v>210.7</v>
      </c>
      <c r="M152">
        <v>0</v>
      </c>
      <c r="N152">
        <v>100</v>
      </c>
      <c r="O152">
        <v>49.9</v>
      </c>
      <c r="Q152" t="s">
        <v>14</v>
      </c>
      <c r="R152" t="s">
        <v>14</v>
      </c>
      <c r="S152" t="s">
        <v>154</v>
      </c>
      <c r="T152" t="s">
        <v>127</v>
      </c>
      <c r="U152" t="s">
        <v>128</v>
      </c>
      <c r="V152" t="s">
        <v>407</v>
      </c>
      <c r="W152">
        <v>15</v>
      </c>
      <c r="X152">
        <v>0</v>
      </c>
      <c r="Y152" t="s">
        <v>559</v>
      </c>
    </row>
    <row r="153" spans="1:25" x14ac:dyDescent="0.35">
      <c r="A153" t="s">
        <v>494</v>
      </c>
      <c r="B153">
        <v>71</v>
      </c>
      <c r="C153">
        <v>3</v>
      </c>
      <c r="D153">
        <v>366026</v>
      </c>
      <c r="E153">
        <v>3999965</v>
      </c>
      <c r="F153">
        <v>1114</v>
      </c>
      <c r="G153" t="s">
        <v>532</v>
      </c>
      <c r="H153" t="s">
        <v>120</v>
      </c>
      <c r="I153" t="s">
        <v>119</v>
      </c>
      <c r="J153" t="s">
        <v>79</v>
      </c>
      <c r="K153" t="s">
        <v>181</v>
      </c>
      <c r="L153">
        <v>196.2</v>
      </c>
      <c r="M153">
        <v>0</v>
      </c>
      <c r="N153">
        <v>100</v>
      </c>
      <c r="O153">
        <v>47</v>
      </c>
      <c r="Q153" t="s">
        <v>38</v>
      </c>
      <c r="R153" t="s">
        <v>14</v>
      </c>
      <c r="S153" t="s">
        <v>154</v>
      </c>
      <c r="T153" t="s">
        <v>127</v>
      </c>
      <c r="W153">
        <v>15</v>
      </c>
      <c r="X153">
        <v>0</v>
      </c>
      <c r="Y153" t="s">
        <v>559</v>
      </c>
    </row>
    <row r="154" spans="1:25" x14ac:dyDescent="0.35">
      <c r="A154" t="s">
        <v>494</v>
      </c>
      <c r="B154">
        <v>71</v>
      </c>
      <c r="C154">
        <v>4</v>
      </c>
      <c r="D154">
        <v>365968</v>
      </c>
      <c r="E154">
        <v>3999991</v>
      </c>
      <c r="F154">
        <v>1149</v>
      </c>
      <c r="G154" t="s">
        <v>532</v>
      </c>
      <c r="H154" t="s">
        <v>120</v>
      </c>
      <c r="I154" t="s">
        <v>119</v>
      </c>
      <c r="J154" t="s">
        <v>79</v>
      </c>
      <c r="K154" t="s">
        <v>181</v>
      </c>
      <c r="L154">
        <v>341.2</v>
      </c>
      <c r="M154">
        <v>0</v>
      </c>
      <c r="N154">
        <v>100</v>
      </c>
      <c r="O154">
        <v>48.1</v>
      </c>
      <c r="Q154" t="s">
        <v>14</v>
      </c>
      <c r="R154" t="s">
        <v>14</v>
      </c>
      <c r="S154" t="s">
        <v>154</v>
      </c>
      <c r="T154" t="s">
        <v>127</v>
      </c>
      <c r="W154">
        <v>15</v>
      </c>
      <c r="X154">
        <v>0</v>
      </c>
      <c r="Y154" t="s">
        <v>559</v>
      </c>
    </row>
    <row r="155" spans="1:25" x14ac:dyDescent="0.35">
      <c r="A155" t="s">
        <v>494</v>
      </c>
      <c r="B155">
        <v>71</v>
      </c>
      <c r="C155">
        <v>5</v>
      </c>
      <c r="D155">
        <v>365964</v>
      </c>
      <c r="E155">
        <v>3999998</v>
      </c>
      <c r="F155">
        <v>1149</v>
      </c>
      <c r="G155" t="s">
        <v>532</v>
      </c>
      <c r="H155" t="s">
        <v>120</v>
      </c>
      <c r="I155" t="s">
        <v>119</v>
      </c>
      <c r="J155" t="s">
        <v>79</v>
      </c>
      <c r="K155" t="s">
        <v>181</v>
      </c>
      <c r="L155">
        <v>308.2</v>
      </c>
      <c r="M155">
        <v>0</v>
      </c>
      <c r="N155">
        <v>100</v>
      </c>
      <c r="O155">
        <v>53.8</v>
      </c>
      <c r="Q155" t="s">
        <v>14</v>
      </c>
      <c r="R155" t="s">
        <v>14</v>
      </c>
      <c r="S155" t="s">
        <v>154</v>
      </c>
      <c r="T155" t="s">
        <v>127</v>
      </c>
      <c r="W155">
        <v>15</v>
      </c>
      <c r="X155">
        <v>0</v>
      </c>
      <c r="Y155" t="s">
        <v>559</v>
      </c>
    </row>
    <row r="156" spans="1:25" x14ac:dyDescent="0.35">
      <c r="A156" t="s">
        <v>494</v>
      </c>
      <c r="B156">
        <v>72</v>
      </c>
      <c r="C156">
        <v>1</v>
      </c>
      <c r="D156">
        <v>366184</v>
      </c>
      <c r="E156">
        <v>4000043</v>
      </c>
      <c r="F156">
        <v>1146</v>
      </c>
      <c r="G156" t="s">
        <v>532</v>
      </c>
      <c r="H156" t="s">
        <v>120</v>
      </c>
      <c r="I156" t="s">
        <v>119</v>
      </c>
      <c r="J156" t="s">
        <v>79</v>
      </c>
      <c r="K156" t="s">
        <v>75</v>
      </c>
      <c r="L156">
        <v>222.2</v>
      </c>
      <c r="M156">
        <v>0</v>
      </c>
      <c r="N156">
        <v>100</v>
      </c>
      <c r="O156">
        <v>50.3</v>
      </c>
      <c r="Q156" t="s">
        <v>14</v>
      </c>
      <c r="R156" t="s">
        <v>14</v>
      </c>
      <c r="S156" t="s">
        <v>13</v>
      </c>
      <c r="T156" t="s">
        <v>127</v>
      </c>
      <c r="W156">
        <v>15</v>
      </c>
      <c r="X156">
        <v>0</v>
      </c>
      <c r="Y156" t="s">
        <v>559</v>
      </c>
    </row>
    <row r="157" spans="1:25" x14ac:dyDescent="0.35">
      <c r="A157" t="s">
        <v>494</v>
      </c>
      <c r="B157">
        <v>72</v>
      </c>
      <c r="C157">
        <v>2</v>
      </c>
      <c r="D157">
        <v>366203</v>
      </c>
      <c r="E157">
        <v>4000061</v>
      </c>
      <c r="F157">
        <v>1125</v>
      </c>
      <c r="G157" t="s">
        <v>532</v>
      </c>
      <c r="H157" t="s">
        <v>120</v>
      </c>
      <c r="I157" t="s">
        <v>119</v>
      </c>
      <c r="J157" t="s">
        <v>79</v>
      </c>
      <c r="K157" t="s">
        <v>75</v>
      </c>
      <c r="L157">
        <v>242.3</v>
      </c>
      <c r="M157">
        <v>0</v>
      </c>
      <c r="N157">
        <v>100</v>
      </c>
      <c r="O157">
        <v>61.5</v>
      </c>
      <c r="Q157" t="s">
        <v>14</v>
      </c>
      <c r="R157" t="s">
        <v>14</v>
      </c>
      <c r="S157" t="s">
        <v>13</v>
      </c>
      <c r="T157" t="s">
        <v>127</v>
      </c>
      <c r="W157">
        <v>15</v>
      </c>
      <c r="X157">
        <v>0</v>
      </c>
      <c r="Y157" t="s">
        <v>559</v>
      </c>
    </row>
    <row r="158" spans="1:25" x14ac:dyDescent="0.35">
      <c r="A158" t="s">
        <v>494</v>
      </c>
      <c r="B158">
        <v>72</v>
      </c>
      <c r="C158">
        <v>3</v>
      </c>
      <c r="D158">
        <v>366208</v>
      </c>
      <c r="E158">
        <v>4000055</v>
      </c>
      <c r="F158">
        <v>1129</v>
      </c>
      <c r="G158" t="s">
        <v>532</v>
      </c>
      <c r="H158" t="s">
        <v>120</v>
      </c>
      <c r="I158" t="s">
        <v>119</v>
      </c>
      <c r="J158" t="s">
        <v>79</v>
      </c>
      <c r="K158" t="s">
        <v>75</v>
      </c>
      <c r="L158">
        <v>211.9</v>
      </c>
      <c r="M158">
        <v>0</v>
      </c>
      <c r="N158">
        <v>100</v>
      </c>
      <c r="O158">
        <v>57.4</v>
      </c>
      <c r="Q158" t="s">
        <v>14</v>
      </c>
      <c r="R158" t="s">
        <v>14</v>
      </c>
      <c r="S158" t="s">
        <v>13</v>
      </c>
      <c r="T158" t="s">
        <v>127</v>
      </c>
      <c r="W158">
        <v>15</v>
      </c>
      <c r="X158">
        <v>0</v>
      </c>
      <c r="Y158" t="s">
        <v>559</v>
      </c>
    </row>
    <row r="159" spans="1:25" x14ac:dyDescent="0.35">
      <c r="A159" t="s">
        <v>494</v>
      </c>
      <c r="B159">
        <v>72</v>
      </c>
      <c r="C159">
        <v>4</v>
      </c>
      <c r="D159">
        <v>366214</v>
      </c>
      <c r="E159">
        <v>4000051</v>
      </c>
      <c r="F159">
        <v>1129</v>
      </c>
      <c r="G159" t="s">
        <v>532</v>
      </c>
      <c r="H159" t="s">
        <v>120</v>
      </c>
      <c r="I159" t="s">
        <v>119</v>
      </c>
      <c r="J159" t="s">
        <v>79</v>
      </c>
      <c r="K159" t="s">
        <v>75</v>
      </c>
      <c r="L159">
        <v>262.3</v>
      </c>
      <c r="M159">
        <v>0</v>
      </c>
      <c r="N159">
        <v>100</v>
      </c>
      <c r="O159">
        <v>58.6</v>
      </c>
      <c r="Q159" t="s">
        <v>14</v>
      </c>
      <c r="R159" t="s">
        <v>14</v>
      </c>
      <c r="S159" t="s">
        <v>13</v>
      </c>
      <c r="T159" t="s">
        <v>127</v>
      </c>
      <c r="W159">
        <v>15</v>
      </c>
      <c r="X159">
        <v>0</v>
      </c>
      <c r="Y159" t="s">
        <v>559</v>
      </c>
    </row>
    <row r="160" spans="1:25" x14ac:dyDescent="0.35">
      <c r="A160" t="s">
        <v>494</v>
      </c>
      <c r="B160">
        <v>72</v>
      </c>
      <c r="C160">
        <v>5</v>
      </c>
      <c r="D160">
        <v>366230</v>
      </c>
      <c r="E160">
        <v>4000004</v>
      </c>
      <c r="F160">
        <v>1112</v>
      </c>
      <c r="G160" t="s">
        <v>532</v>
      </c>
      <c r="H160" t="s">
        <v>120</v>
      </c>
      <c r="I160" t="s">
        <v>119</v>
      </c>
      <c r="J160" t="s">
        <v>79</v>
      </c>
      <c r="K160" t="s">
        <v>75</v>
      </c>
      <c r="L160">
        <v>351.8</v>
      </c>
      <c r="M160">
        <v>0</v>
      </c>
      <c r="N160">
        <v>100</v>
      </c>
      <c r="O160">
        <v>59.2</v>
      </c>
      <c r="Q160" t="s">
        <v>14</v>
      </c>
      <c r="R160" t="s">
        <v>14</v>
      </c>
      <c r="S160" t="s">
        <v>13</v>
      </c>
      <c r="T160" t="s">
        <v>127</v>
      </c>
      <c r="W160">
        <v>15</v>
      </c>
      <c r="X160">
        <v>0</v>
      </c>
      <c r="Y160" t="s">
        <v>559</v>
      </c>
    </row>
    <row r="161" spans="1:25" x14ac:dyDescent="0.35">
      <c r="A161" t="s">
        <v>494</v>
      </c>
      <c r="B161">
        <v>72</v>
      </c>
      <c r="C161">
        <v>6</v>
      </c>
      <c r="D161">
        <v>366209</v>
      </c>
      <c r="E161">
        <v>3999997</v>
      </c>
      <c r="F161">
        <v>1093</v>
      </c>
      <c r="G161" t="s">
        <v>532</v>
      </c>
      <c r="H161" t="s">
        <v>120</v>
      </c>
      <c r="I161" t="s">
        <v>119</v>
      </c>
      <c r="J161" t="s">
        <v>79</v>
      </c>
      <c r="K161" t="s">
        <v>75</v>
      </c>
      <c r="L161">
        <v>193</v>
      </c>
      <c r="M161">
        <v>0</v>
      </c>
      <c r="N161">
        <v>100</v>
      </c>
      <c r="O161">
        <v>55.2</v>
      </c>
      <c r="Q161" t="s">
        <v>38</v>
      </c>
      <c r="R161" t="s">
        <v>14</v>
      </c>
      <c r="S161" t="s">
        <v>13</v>
      </c>
      <c r="T161" t="s">
        <v>127</v>
      </c>
      <c r="W161">
        <v>15</v>
      </c>
      <c r="X161">
        <v>0</v>
      </c>
      <c r="Y161" t="s">
        <v>559</v>
      </c>
    </row>
    <row r="162" spans="1:25" x14ac:dyDescent="0.35">
      <c r="A162" t="s">
        <v>494</v>
      </c>
      <c r="B162">
        <v>75</v>
      </c>
      <c r="C162">
        <v>1</v>
      </c>
      <c r="D162">
        <v>365825</v>
      </c>
      <c r="E162">
        <v>3999826</v>
      </c>
      <c r="F162">
        <v>1183</v>
      </c>
      <c r="G162" t="s">
        <v>532</v>
      </c>
      <c r="H162" t="s">
        <v>120</v>
      </c>
      <c r="I162" t="s">
        <v>119</v>
      </c>
      <c r="J162" t="s">
        <v>79</v>
      </c>
      <c r="K162" t="s">
        <v>181</v>
      </c>
      <c r="L162">
        <v>306.10000000000002</v>
      </c>
      <c r="M162">
        <v>0</v>
      </c>
      <c r="N162">
        <v>100</v>
      </c>
      <c r="O162">
        <v>51.1</v>
      </c>
      <c r="Q162" t="s">
        <v>14</v>
      </c>
      <c r="R162" t="s">
        <v>14</v>
      </c>
      <c r="S162" t="s">
        <v>13</v>
      </c>
      <c r="T162" t="s">
        <v>127</v>
      </c>
      <c r="W162">
        <v>15</v>
      </c>
      <c r="X162">
        <v>0</v>
      </c>
      <c r="Y162" t="s">
        <v>559</v>
      </c>
    </row>
    <row r="163" spans="1:25" x14ac:dyDescent="0.35">
      <c r="A163" t="s">
        <v>494</v>
      </c>
      <c r="B163">
        <v>75</v>
      </c>
      <c r="C163">
        <v>2</v>
      </c>
      <c r="D163">
        <v>365764</v>
      </c>
      <c r="E163">
        <v>3999758</v>
      </c>
      <c r="F163">
        <v>1176</v>
      </c>
      <c r="G163" t="s">
        <v>532</v>
      </c>
      <c r="H163" t="s">
        <v>120</v>
      </c>
      <c r="I163" t="s">
        <v>119</v>
      </c>
      <c r="J163" t="s">
        <v>79</v>
      </c>
      <c r="K163" t="s">
        <v>181</v>
      </c>
      <c r="L163">
        <v>394.6</v>
      </c>
      <c r="M163">
        <v>0</v>
      </c>
      <c r="N163">
        <v>100</v>
      </c>
      <c r="O163">
        <v>67.2</v>
      </c>
      <c r="Q163" t="s">
        <v>14</v>
      </c>
      <c r="R163" t="s">
        <v>14</v>
      </c>
      <c r="S163" t="s">
        <v>154</v>
      </c>
      <c r="T163" t="s">
        <v>127</v>
      </c>
      <c r="W163">
        <v>15</v>
      </c>
      <c r="X163">
        <v>0</v>
      </c>
      <c r="Y163" t="s">
        <v>559</v>
      </c>
    </row>
    <row r="164" spans="1:25" x14ac:dyDescent="0.35">
      <c r="A164" t="s">
        <v>494</v>
      </c>
      <c r="B164">
        <v>75</v>
      </c>
      <c r="C164">
        <v>3</v>
      </c>
      <c r="D164">
        <v>365766</v>
      </c>
      <c r="E164">
        <v>3999785</v>
      </c>
      <c r="F164">
        <v>1164</v>
      </c>
      <c r="G164" t="s">
        <v>532</v>
      </c>
      <c r="H164" t="s">
        <v>120</v>
      </c>
      <c r="I164" t="s">
        <v>119</v>
      </c>
      <c r="J164" t="s">
        <v>79</v>
      </c>
      <c r="K164" t="s">
        <v>181</v>
      </c>
      <c r="L164">
        <v>253.3</v>
      </c>
      <c r="M164">
        <v>0</v>
      </c>
      <c r="N164">
        <v>100</v>
      </c>
      <c r="O164">
        <v>58.6</v>
      </c>
      <c r="Q164" t="s">
        <v>38</v>
      </c>
      <c r="R164" t="s">
        <v>14</v>
      </c>
      <c r="S164" t="s">
        <v>11</v>
      </c>
      <c r="T164" t="s">
        <v>127</v>
      </c>
      <c r="W164">
        <v>15</v>
      </c>
      <c r="X164">
        <v>0</v>
      </c>
      <c r="Y164" t="s">
        <v>559</v>
      </c>
    </row>
    <row r="165" spans="1:25" x14ac:dyDescent="0.35">
      <c r="A165" t="s">
        <v>494</v>
      </c>
      <c r="B165">
        <v>75</v>
      </c>
      <c r="C165">
        <v>4</v>
      </c>
      <c r="D165">
        <v>365774</v>
      </c>
      <c r="E165">
        <v>3999793</v>
      </c>
      <c r="F165">
        <v>1166</v>
      </c>
      <c r="G165" t="s">
        <v>532</v>
      </c>
      <c r="H165" t="s">
        <v>120</v>
      </c>
      <c r="I165" t="s">
        <v>119</v>
      </c>
      <c r="J165" t="s">
        <v>79</v>
      </c>
      <c r="K165" t="s">
        <v>181</v>
      </c>
      <c r="L165">
        <v>211</v>
      </c>
      <c r="M165">
        <v>0</v>
      </c>
      <c r="N165">
        <v>100</v>
      </c>
      <c r="O165">
        <v>61.1</v>
      </c>
      <c r="Q165" t="s">
        <v>14</v>
      </c>
      <c r="R165" t="s">
        <v>14</v>
      </c>
      <c r="S165" t="s">
        <v>11</v>
      </c>
      <c r="T165" t="s">
        <v>127</v>
      </c>
      <c r="W165">
        <v>15</v>
      </c>
      <c r="X165">
        <v>0</v>
      </c>
      <c r="Y165" t="s">
        <v>559</v>
      </c>
    </row>
    <row r="166" spans="1:25" x14ac:dyDescent="0.35">
      <c r="A166" t="s">
        <v>494</v>
      </c>
      <c r="B166">
        <v>75</v>
      </c>
      <c r="C166">
        <v>5</v>
      </c>
      <c r="D166">
        <v>365767</v>
      </c>
      <c r="E166">
        <v>3999819</v>
      </c>
      <c r="F166">
        <v>1147</v>
      </c>
      <c r="G166" t="s">
        <v>532</v>
      </c>
      <c r="H166" t="s">
        <v>120</v>
      </c>
      <c r="I166" t="s">
        <v>119</v>
      </c>
      <c r="J166" t="s">
        <v>79</v>
      </c>
      <c r="K166" t="s">
        <v>181</v>
      </c>
      <c r="L166">
        <v>236.8</v>
      </c>
      <c r="M166">
        <v>0</v>
      </c>
      <c r="N166">
        <v>100</v>
      </c>
      <c r="O166">
        <v>66.7</v>
      </c>
      <c r="Q166" t="s">
        <v>38</v>
      </c>
      <c r="R166" t="s">
        <v>14</v>
      </c>
      <c r="S166" t="s">
        <v>154</v>
      </c>
      <c r="T166" t="s">
        <v>127</v>
      </c>
      <c r="W166">
        <v>15</v>
      </c>
      <c r="X166">
        <v>0</v>
      </c>
      <c r="Y166" t="s">
        <v>559</v>
      </c>
    </row>
    <row r="167" spans="1:25" x14ac:dyDescent="0.35">
      <c r="A167" t="s">
        <v>494</v>
      </c>
      <c r="B167">
        <v>75</v>
      </c>
      <c r="C167">
        <v>6</v>
      </c>
      <c r="D167">
        <v>365785</v>
      </c>
      <c r="E167">
        <v>3999812</v>
      </c>
      <c r="F167">
        <v>1181</v>
      </c>
      <c r="G167" t="s">
        <v>532</v>
      </c>
      <c r="H167" t="s">
        <v>120</v>
      </c>
      <c r="I167" t="s">
        <v>119</v>
      </c>
      <c r="J167" t="s">
        <v>79</v>
      </c>
      <c r="K167" t="s">
        <v>181</v>
      </c>
      <c r="L167">
        <v>145.80000000000001</v>
      </c>
      <c r="M167">
        <v>0</v>
      </c>
      <c r="N167">
        <v>100</v>
      </c>
      <c r="O167">
        <v>34.5</v>
      </c>
      <c r="Q167" t="s">
        <v>38</v>
      </c>
      <c r="R167" t="s">
        <v>14</v>
      </c>
      <c r="S167" t="s">
        <v>154</v>
      </c>
      <c r="T167" t="s">
        <v>127</v>
      </c>
      <c r="U167" t="s">
        <v>128</v>
      </c>
      <c r="V167" t="s">
        <v>408</v>
      </c>
      <c r="W167">
        <v>15</v>
      </c>
      <c r="X167">
        <v>0</v>
      </c>
      <c r="Y167" t="s">
        <v>559</v>
      </c>
    </row>
    <row r="168" spans="1:25" x14ac:dyDescent="0.35">
      <c r="A168" t="s">
        <v>494</v>
      </c>
      <c r="B168">
        <v>75</v>
      </c>
      <c r="C168">
        <v>7</v>
      </c>
      <c r="D168">
        <v>365790</v>
      </c>
      <c r="E168">
        <v>3999813</v>
      </c>
      <c r="F168">
        <v>1181</v>
      </c>
      <c r="G168" t="s">
        <v>532</v>
      </c>
      <c r="H168" t="s">
        <v>120</v>
      </c>
      <c r="I168" t="s">
        <v>119</v>
      </c>
      <c r="J168" t="s">
        <v>79</v>
      </c>
      <c r="K168" t="s">
        <v>181</v>
      </c>
      <c r="L168">
        <v>212.8</v>
      </c>
      <c r="M168">
        <v>0</v>
      </c>
      <c r="N168">
        <v>100</v>
      </c>
      <c r="O168">
        <v>42.8</v>
      </c>
      <c r="Q168" t="s">
        <v>38</v>
      </c>
      <c r="R168" t="s">
        <v>14</v>
      </c>
      <c r="S168" t="s">
        <v>154</v>
      </c>
      <c r="T168" t="s">
        <v>127</v>
      </c>
      <c r="W168">
        <v>15</v>
      </c>
      <c r="X168">
        <v>0</v>
      </c>
      <c r="Y168" t="s">
        <v>559</v>
      </c>
    </row>
    <row r="169" spans="1:25" x14ac:dyDescent="0.35">
      <c r="A169" t="s">
        <v>494</v>
      </c>
      <c r="B169">
        <v>76</v>
      </c>
      <c r="C169">
        <v>1</v>
      </c>
      <c r="D169">
        <v>366208</v>
      </c>
      <c r="E169">
        <v>3999817</v>
      </c>
      <c r="F169">
        <v>1189</v>
      </c>
      <c r="G169" t="s">
        <v>532</v>
      </c>
      <c r="H169" t="s">
        <v>120</v>
      </c>
      <c r="I169" t="s">
        <v>119</v>
      </c>
      <c r="J169" t="s">
        <v>79</v>
      </c>
      <c r="K169" t="s">
        <v>75</v>
      </c>
      <c r="L169">
        <v>181.1</v>
      </c>
      <c r="M169">
        <v>0</v>
      </c>
      <c r="N169">
        <v>100</v>
      </c>
      <c r="O169">
        <v>52.8</v>
      </c>
      <c r="Q169" t="s">
        <v>38</v>
      </c>
      <c r="R169" t="s">
        <v>14</v>
      </c>
      <c r="S169" t="s">
        <v>154</v>
      </c>
      <c r="T169" t="s">
        <v>127</v>
      </c>
      <c r="W169">
        <v>15</v>
      </c>
      <c r="X169">
        <v>0</v>
      </c>
      <c r="Y169" t="s">
        <v>559</v>
      </c>
    </row>
    <row r="170" spans="1:25" x14ac:dyDescent="0.35">
      <c r="A170" t="s">
        <v>494</v>
      </c>
      <c r="B170">
        <v>76</v>
      </c>
      <c r="C170">
        <v>2</v>
      </c>
      <c r="D170">
        <v>366216</v>
      </c>
      <c r="E170">
        <v>3999820</v>
      </c>
      <c r="F170">
        <v>1189</v>
      </c>
      <c r="G170" t="s">
        <v>532</v>
      </c>
      <c r="H170" t="s">
        <v>120</v>
      </c>
      <c r="I170" t="s">
        <v>119</v>
      </c>
      <c r="J170" t="s">
        <v>79</v>
      </c>
      <c r="K170" t="s">
        <v>75</v>
      </c>
      <c r="L170">
        <v>173.8</v>
      </c>
      <c r="M170">
        <v>0</v>
      </c>
      <c r="N170">
        <v>100</v>
      </c>
      <c r="O170">
        <v>53.1</v>
      </c>
      <c r="Q170" t="s">
        <v>14</v>
      </c>
      <c r="R170" t="s">
        <v>14</v>
      </c>
      <c r="S170" t="s">
        <v>154</v>
      </c>
      <c r="T170" t="s">
        <v>127</v>
      </c>
      <c r="W170">
        <v>15</v>
      </c>
      <c r="X170">
        <v>0</v>
      </c>
      <c r="Y170" t="s">
        <v>559</v>
      </c>
    </row>
    <row r="171" spans="1:25" x14ac:dyDescent="0.35">
      <c r="A171" t="s">
        <v>494</v>
      </c>
      <c r="B171">
        <v>76</v>
      </c>
      <c r="C171">
        <v>3</v>
      </c>
      <c r="D171">
        <v>366178</v>
      </c>
      <c r="E171">
        <v>3999751</v>
      </c>
      <c r="F171">
        <v>1165</v>
      </c>
      <c r="G171" t="s">
        <v>532</v>
      </c>
      <c r="H171" t="s">
        <v>120</v>
      </c>
      <c r="I171" t="s">
        <v>119</v>
      </c>
      <c r="J171" t="s">
        <v>79</v>
      </c>
      <c r="K171" t="s">
        <v>75</v>
      </c>
      <c r="L171">
        <v>280</v>
      </c>
      <c r="M171">
        <v>0</v>
      </c>
      <c r="N171">
        <v>100</v>
      </c>
      <c r="O171">
        <v>61.3</v>
      </c>
      <c r="Q171" t="s">
        <v>14</v>
      </c>
      <c r="R171" t="s">
        <v>14</v>
      </c>
      <c r="S171" t="s">
        <v>154</v>
      </c>
      <c r="T171" t="s">
        <v>127</v>
      </c>
      <c r="W171">
        <v>15</v>
      </c>
      <c r="X171">
        <v>0</v>
      </c>
      <c r="Y171" t="s">
        <v>559</v>
      </c>
    </row>
    <row r="172" spans="1:25" x14ac:dyDescent="0.35">
      <c r="A172" t="s">
        <v>494</v>
      </c>
      <c r="B172">
        <v>77</v>
      </c>
      <c r="C172">
        <v>1</v>
      </c>
      <c r="D172">
        <v>366431</v>
      </c>
      <c r="E172">
        <v>3999799</v>
      </c>
      <c r="F172">
        <v>1116</v>
      </c>
      <c r="G172" t="s">
        <v>532</v>
      </c>
      <c r="H172" t="s">
        <v>120</v>
      </c>
      <c r="I172" t="s">
        <v>119</v>
      </c>
      <c r="J172" t="s">
        <v>79</v>
      </c>
      <c r="K172" t="s">
        <v>75</v>
      </c>
      <c r="L172">
        <v>186.8</v>
      </c>
      <c r="M172">
        <v>0</v>
      </c>
      <c r="N172">
        <v>100</v>
      </c>
      <c r="O172">
        <v>56.4</v>
      </c>
      <c r="Q172" t="s">
        <v>38</v>
      </c>
      <c r="R172" t="s">
        <v>14</v>
      </c>
      <c r="S172" t="s">
        <v>154</v>
      </c>
      <c r="T172" t="s">
        <v>127</v>
      </c>
      <c r="W172">
        <v>15</v>
      </c>
      <c r="X172">
        <v>0</v>
      </c>
      <c r="Y172" t="s">
        <v>559</v>
      </c>
    </row>
    <row r="173" spans="1:25" x14ac:dyDescent="0.35">
      <c r="A173" t="s">
        <v>494</v>
      </c>
      <c r="B173">
        <v>77</v>
      </c>
      <c r="C173">
        <v>2</v>
      </c>
      <c r="D173">
        <v>366430</v>
      </c>
      <c r="E173">
        <v>3999791</v>
      </c>
      <c r="F173">
        <v>1116</v>
      </c>
      <c r="G173" t="s">
        <v>532</v>
      </c>
      <c r="H173" t="s">
        <v>120</v>
      </c>
      <c r="I173" t="s">
        <v>119</v>
      </c>
      <c r="J173" t="s">
        <v>79</v>
      </c>
      <c r="K173" t="s">
        <v>75</v>
      </c>
      <c r="L173">
        <v>168.2</v>
      </c>
      <c r="M173">
        <v>0</v>
      </c>
      <c r="N173">
        <v>100</v>
      </c>
      <c r="O173">
        <v>50.3</v>
      </c>
      <c r="Q173" t="s">
        <v>38</v>
      </c>
      <c r="R173" t="s">
        <v>14</v>
      </c>
      <c r="S173" t="s">
        <v>154</v>
      </c>
      <c r="T173" t="s">
        <v>127</v>
      </c>
      <c r="W173">
        <v>15</v>
      </c>
      <c r="X173">
        <v>0</v>
      </c>
      <c r="Y173" t="s">
        <v>559</v>
      </c>
    </row>
    <row r="174" spans="1:25" x14ac:dyDescent="0.35">
      <c r="A174" t="s">
        <v>494</v>
      </c>
      <c r="B174">
        <v>77</v>
      </c>
      <c r="C174">
        <v>3</v>
      </c>
      <c r="D174">
        <v>366409</v>
      </c>
      <c r="E174">
        <v>3999744</v>
      </c>
      <c r="F174">
        <v>1120</v>
      </c>
      <c r="G174" t="s">
        <v>532</v>
      </c>
      <c r="H174" t="s">
        <v>120</v>
      </c>
      <c r="I174" t="s">
        <v>119</v>
      </c>
      <c r="J174" t="s">
        <v>79</v>
      </c>
      <c r="K174" t="s">
        <v>75</v>
      </c>
      <c r="L174">
        <v>319.60000000000002</v>
      </c>
      <c r="M174">
        <v>0</v>
      </c>
      <c r="N174">
        <v>100</v>
      </c>
      <c r="O174">
        <v>56.5</v>
      </c>
      <c r="Q174" t="s">
        <v>38</v>
      </c>
      <c r="R174" t="s">
        <v>14</v>
      </c>
      <c r="S174" t="s">
        <v>154</v>
      </c>
      <c r="T174" t="s">
        <v>127</v>
      </c>
      <c r="W174">
        <v>15</v>
      </c>
      <c r="X174">
        <v>0</v>
      </c>
      <c r="Y174" t="s">
        <v>559</v>
      </c>
    </row>
    <row r="175" spans="1:25" x14ac:dyDescent="0.35">
      <c r="A175" t="s">
        <v>494</v>
      </c>
      <c r="B175">
        <v>77</v>
      </c>
      <c r="C175">
        <v>4</v>
      </c>
      <c r="D175">
        <v>366377</v>
      </c>
      <c r="E175">
        <v>3999751</v>
      </c>
      <c r="F175">
        <v>1133</v>
      </c>
      <c r="G175" t="s">
        <v>532</v>
      </c>
      <c r="H175" t="s">
        <v>120</v>
      </c>
      <c r="I175" t="s">
        <v>119</v>
      </c>
      <c r="J175" t="s">
        <v>79</v>
      </c>
      <c r="K175" t="s">
        <v>75</v>
      </c>
      <c r="L175">
        <v>199.9</v>
      </c>
      <c r="M175">
        <v>0</v>
      </c>
      <c r="N175">
        <v>100</v>
      </c>
      <c r="O175">
        <v>59.3</v>
      </c>
      <c r="Q175" t="s">
        <v>38</v>
      </c>
      <c r="R175" t="s">
        <v>14</v>
      </c>
      <c r="S175" t="s">
        <v>154</v>
      </c>
      <c r="T175" t="s">
        <v>127</v>
      </c>
      <c r="W175">
        <v>15</v>
      </c>
      <c r="X175">
        <v>0</v>
      </c>
      <c r="Y175" t="s">
        <v>559</v>
      </c>
    </row>
    <row r="176" spans="1:25" x14ac:dyDescent="0.35">
      <c r="A176" t="s">
        <v>494</v>
      </c>
      <c r="B176">
        <v>77</v>
      </c>
      <c r="C176">
        <v>5</v>
      </c>
      <c r="D176">
        <v>366351</v>
      </c>
      <c r="E176">
        <v>3999790</v>
      </c>
      <c r="F176">
        <v>1160</v>
      </c>
      <c r="G176" t="s">
        <v>532</v>
      </c>
      <c r="H176" t="s">
        <v>120</v>
      </c>
      <c r="I176" t="s">
        <v>119</v>
      </c>
      <c r="J176" t="s">
        <v>79</v>
      </c>
      <c r="K176" t="s">
        <v>75</v>
      </c>
      <c r="L176">
        <v>193.5</v>
      </c>
      <c r="M176">
        <v>0</v>
      </c>
      <c r="N176">
        <v>100</v>
      </c>
      <c r="O176">
        <v>52.6</v>
      </c>
      <c r="Q176" t="s">
        <v>38</v>
      </c>
      <c r="R176" t="s">
        <v>14</v>
      </c>
      <c r="S176" t="s">
        <v>154</v>
      </c>
      <c r="T176" t="s">
        <v>127</v>
      </c>
      <c r="W176">
        <v>15</v>
      </c>
      <c r="X176">
        <v>0</v>
      </c>
      <c r="Y176" t="s">
        <v>559</v>
      </c>
    </row>
    <row r="177" spans="1:25" x14ac:dyDescent="0.35">
      <c r="A177" t="s">
        <v>147</v>
      </c>
      <c r="B177">
        <v>2</v>
      </c>
      <c r="C177">
        <v>2</v>
      </c>
      <c r="D177">
        <v>327427</v>
      </c>
      <c r="E177">
        <v>4060683</v>
      </c>
      <c r="F177">
        <v>964</v>
      </c>
      <c r="G177" t="s">
        <v>79</v>
      </c>
      <c r="H177" t="s">
        <v>120</v>
      </c>
      <c r="I177" t="s">
        <v>119</v>
      </c>
      <c r="J177" t="s">
        <v>79</v>
      </c>
      <c r="K177" t="s">
        <v>181</v>
      </c>
      <c r="L177">
        <v>109.7</v>
      </c>
      <c r="M177">
        <v>0</v>
      </c>
      <c r="N177">
        <v>100</v>
      </c>
      <c r="O177">
        <v>25.1</v>
      </c>
      <c r="Q177" t="s">
        <v>38</v>
      </c>
      <c r="R177" t="s">
        <v>14</v>
      </c>
      <c r="S177" t="s">
        <v>155</v>
      </c>
      <c r="T177" t="s">
        <v>127</v>
      </c>
      <c r="W177">
        <v>15</v>
      </c>
      <c r="X177">
        <v>0</v>
      </c>
      <c r="Y177" t="s">
        <v>559</v>
      </c>
    </row>
    <row r="178" spans="1:25" x14ac:dyDescent="0.35">
      <c r="A178" t="s">
        <v>147</v>
      </c>
      <c r="B178">
        <v>2</v>
      </c>
      <c r="C178">
        <v>3</v>
      </c>
      <c r="D178">
        <v>327435</v>
      </c>
      <c r="E178">
        <v>4060679</v>
      </c>
      <c r="F178">
        <v>964</v>
      </c>
      <c r="G178" t="s">
        <v>79</v>
      </c>
      <c r="H178" t="s">
        <v>119</v>
      </c>
      <c r="I178" t="s">
        <v>119</v>
      </c>
      <c r="J178" t="s">
        <v>79</v>
      </c>
      <c r="K178" t="s">
        <v>181</v>
      </c>
      <c r="L178">
        <v>111.6</v>
      </c>
      <c r="M178">
        <v>10</v>
      </c>
      <c r="N178">
        <v>90</v>
      </c>
      <c r="O178">
        <v>32.9</v>
      </c>
      <c r="P178">
        <v>47.4</v>
      </c>
      <c r="Q178" t="s">
        <v>38</v>
      </c>
      <c r="R178" t="s">
        <v>14</v>
      </c>
      <c r="S178" t="s">
        <v>155</v>
      </c>
      <c r="T178" t="s">
        <v>127</v>
      </c>
      <c r="W178">
        <v>15</v>
      </c>
      <c r="X178">
        <v>0</v>
      </c>
      <c r="Y178" t="s">
        <v>559</v>
      </c>
    </row>
    <row r="179" spans="1:25" x14ac:dyDescent="0.35">
      <c r="A179" t="s">
        <v>147</v>
      </c>
      <c r="B179">
        <v>2</v>
      </c>
      <c r="C179">
        <v>4</v>
      </c>
      <c r="D179">
        <v>327433</v>
      </c>
      <c r="E179">
        <v>4060673</v>
      </c>
      <c r="F179">
        <v>964</v>
      </c>
      <c r="G179" t="s">
        <v>79</v>
      </c>
      <c r="H179" t="s">
        <v>119</v>
      </c>
      <c r="I179" t="s">
        <v>119</v>
      </c>
      <c r="J179" t="s">
        <v>79</v>
      </c>
      <c r="K179" t="s">
        <v>181</v>
      </c>
      <c r="L179">
        <v>121.2</v>
      </c>
      <c r="M179">
        <v>20</v>
      </c>
      <c r="N179">
        <v>80</v>
      </c>
      <c r="O179">
        <v>26.3</v>
      </c>
      <c r="P179">
        <v>48.7</v>
      </c>
      <c r="Q179" t="s">
        <v>38</v>
      </c>
      <c r="R179" t="s">
        <v>14</v>
      </c>
      <c r="S179" t="s">
        <v>155</v>
      </c>
      <c r="T179" t="s">
        <v>127</v>
      </c>
      <c r="W179">
        <v>15</v>
      </c>
      <c r="X179">
        <v>0</v>
      </c>
      <c r="Y179" t="s">
        <v>559</v>
      </c>
    </row>
    <row r="180" spans="1:25" x14ac:dyDescent="0.35">
      <c r="A180" t="s">
        <v>147</v>
      </c>
      <c r="B180">
        <v>2</v>
      </c>
      <c r="C180">
        <v>5</v>
      </c>
      <c r="D180">
        <v>327423</v>
      </c>
      <c r="E180">
        <v>4060680</v>
      </c>
      <c r="F180">
        <v>964</v>
      </c>
      <c r="G180" t="s">
        <v>79</v>
      </c>
      <c r="H180" t="s">
        <v>119</v>
      </c>
      <c r="I180" t="s">
        <v>119</v>
      </c>
      <c r="J180" t="s">
        <v>79</v>
      </c>
      <c r="K180" t="s">
        <v>181</v>
      </c>
      <c r="L180">
        <v>110.1</v>
      </c>
      <c r="M180">
        <v>10</v>
      </c>
      <c r="N180">
        <v>90</v>
      </c>
      <c r="O180">
        <v>27.1</v>
      </c>
      <c r="P180">
        <v>43.5</v>
      </c>
      <c r="Q180" t="s">
        <v>38</v>
      </c>
      <c r="R180" t="s">
        <v>14</v>
      </c>
      <c r="S180" t="s">
        <v>155</v>
      </c>
      <c r="T180" t="s">
        <v>127</v>
      </c>
      <c r="W180">
        <v>15</v>
      </c>
      <c r="X180">
        <v>0</v>
      </c>
      <c r="Y180" t="s">
        <v>559</v>
      </c>
    </row>
    <row r="181" spans="1:25" x14ac:dyDescent="0.35">
      <c r="A181" t="s">
        <v>147</v>
      </c>
      <c r="B181">
        <v>2</v>
      </c>
      <c r="C181">
        <v>6</v>
      </c>
      <c r="D181">
        <v>327419</v>
      </c>
      <c r="E181">
        <v>4060684</v>
      </c>
      <c r="F181">
        <v>964</v>
      </c>
      <c r="G181" t="s">
        <v>79</v>
      </c>
      <c r="H181" t="s">
        <v>119</v>
      </c>
      <c r="I181" t="s">
        <v>119</v>
      </c>
      <c r="J181" t="s">
        <v>79</v>
      </c>
      <c r="K181" t="s">
        <v>181</v>
      </c>
      <c r="L181">
        <v>128.19999999999999</v>
      </c>
      <c r="M181">
        <v>25</v>
      </c>
      <c r="N181">
        <v>75</v>
      </c>
      <c r="O181">
        <v>31.5</v>
      </c>
      <c r="P181">
        <v>36.6</v>
      </c>
      <c r="Q181" t="s">
        <v>38</v>
      </c>
      <c r="R181" t="s">
        <v>14</v>
      </c>
      <c r="S181" t="s">
        <v>155</v>
      </c>
      <c r="T181" t="s">
        <v>127</v>
      </c>
      <c r="W181">
        <v>15</v>
      </c>
      <c r="X181">
        <v>0</v>
      </c>
      <c r="Y181" t="s">
        <v>559</v>
      </c>
    </row>
    <row r="182" spans="1:25" x14ac:dyDescent="0.35">
      <c r="A182" t="s">
        <v>147</v>
      </c>
      <c r="B182">
        <v>2</v>
      </c>
      <c r="C182">
        <v>7</v>
      </c>
      <c r="D182">
        <v>327410</v>
      </c>
      <c r="E182">
        <v>4060687</v>
      </c>
      <c r="F182">
        <v>964</v>
      </c>
      <c r="G182" t="s">
        <v>79</v>
      </c>
      <c r="H182" t="s">
        <v>119</v>
      </c>
      <c r="I182" t="s">
        <v>119</v>
      </c>
      <c r="J182" t="s">
        <v>77</v>
      </c>
      <c r="K182" t="s">
        <v>181</v>
      </c>
      <c r="L182">
        <v>136.30000000000001</v>
      </c>
      <c r="M182">
        <v>65</v>
      </c>
      <c r="N182">
        <v>35</v>
      </c>
      <c r="O182">
        <v>22</v>
      </c>
      <c r="P182">
        <v>24.8</v>
      </c>
      <c r="Q182" t="s">
        <v>38</v>
      </c>
      <c r="R182" t="s">
        <v>14</v>
      </c>
      <c r="S182" t="s">
        <v>155</v>
      </c>
      <c r="T182" t="s">
        <v>127</v>
      </c>
      <c r="W182">
        <v>15</v>
      </c>
      <c r="X182">
        <v>0</v>
      </c>
      <c r="Y182" t="s">
        <v>559</v>
      </c>
    </row>
    <row r="183" spans="1:25" x14ac:dyDescent="0.35">
      <c r="A183" t="s">
        <v>147</v>
      </c>
      <c r="B183">
        <v>2</v>
      </c>
      <c r="C183">
        <v>8</v>
      </c>
      <c r="D183">
        <v>327416</v>
      </c>
      <c r="E183">
        <v>4060687</v>
      </c>
      <c r="F183">
        <v>964</v>
      </c>
      <c r="G183" t="s">
        <v>79</v>
      </c>
      <c r="H183" t="s">
        <v>119</v>
      </c>
      <c r="I183" t="s">
        <v>119</v>
      </c>
      <c r="J183" t="s">
        <v>79</v>
      </c>
      <c r="K183" t="s">
        <v>181</v>
      </c>
      <c r="L183">
        <v>141.6</v>
      </c>
      <c r="M183">
        <v>90</v>
      </c>
      <c r="N183">
        <v>10</v>
      </c>
      <c r="O183">
        <v>18</v>
      </c>
      <c r="P183">
        <v>44.6</v>
      </c>
      <c r="Q183" t="s">
        <v>38</v>
      </c>
      <c r="R183" t="s">
        <v>14</v>
      </c>
      <c r="S183" t="s">
        <v>155</v>
      </c>
      <c r="T183" t="s">
        <v>127</v>
      </c>
      <c r="W183">
        <v>15</v>
      </c>
      <c r="X183">
        <v>0</v>
      </c>
      <c r="Y183" t="s">
        <v>559</v>
      </c>
    </row>
    <row r="184" spans="1:25" x14ac:dyDescent="0.35">
      <c r="A184" t="s">
        <v>147</v>
      </c>
      <c r="B184">
        <v>3</v>
      </c>
      <c r="C184">
        <v>1</v>
      </c>
      <c r="D184">
        <v>327592</v>
      </c>
      <c r="E184">
        <v>4060638</v>
      </c>
      <c r="F184">
        <v>1059</v>
      </c>
      <c r="G184" t="s">
        <v>532</v>
      </c>
      <c r="H184" t="s">
        <v>120</v>
      </c>
      <c r="I184" t="s">
        <v>119</v>
      </c>
      <c r="J184" t="s">
        <v>79</v>
      </c>
      <c r="K184" t="s">
        <v>181</v>
      </c>
      <c r="L184">
        <v>101</v>
      </c>
      <c r="M184">
        <v>0</v>
      </c>
      <c r="N184">
        <v>100</v>
      </c>
      <c r="O184">
        <v>43.8</v>
      </c>
      <c r="Q184" t="s">
        <v>38</v>
      </c>
      <c r="R184" t="s">
        <v>14</v>
      </c>
      <c r="S184" t="s">
        <v>155</v>
      </c>
      <c r="T184" t="s">
        <v>127</v>
      </c>
      <c r="V184" t="s">
        <v>538</v>
      </c>
      <c r="W184">
        <v>15</v>
      </c>
      <c r="X184">
        <v>0</v>
      </c>
      <c r="Y184" t="s">
        <v>559</v>
      </c>
    </row>
    <row r="185" spans="1:25" x14ac:dyDescent="0.35">
      <c r="A185" t="s">
        <v>147</v>
      </c>
      <c r="B185">
        <v>3</v>
      </c>
      <c r="C185">
        <v>2</v>
      </c>
      <c r="D185">
        <v>327602</v>
      </c>
      <c r="E185">
        <v>4060664</v>
      </c>
      <c r="F185">
        <v>1028</v>
      </c>
      <c r="G185" t="s">
        <v>532</v>
      </c>
      <c r="H185" t="s">
        <v>120</v>
      </c>
      <c r="I185" t="s">
        <v>119</v>
      </c>
      <c r="J185" t="s">
        <v>79</v>
      </c>
      <c r="K185" t="s">
        <v>75</v>
      </c>
      <c r="L185">
        <v>134.19999999999999</v>
      </c>
      <c r="M185">
        <v>0</v>
      </c>
      <c r="N185">
        <v>100</v>
      </c>
      <c r="O185">
        <v>34.6</v>
      </c>
      <c r="Q185" t="s">
        <v>38</v>
      </c>
      <c r="R185" t="s">
        <v>14</v>
      </c>
      <c r="S185" t="s">
        <v>155</v>
      </c>
      <c r="T185" t="s">
        <v>127</v>
      </c>
      <c r="W185">
        <v>15</v>
      </c>
      <c r="X185">
        <v>0</v>
      </c>
      <c r="Y185" t="s">
        <v>559</v>
      </c>
    </row>
    <row r="186" spans="1:25" x14ac:dyDescent="0.35">
      <c r="A186" t="s">
        <v>147</v>
      </c>
      <c r="B186">
        <v>5</v>
      </c>
      <c r="C186">
        <v>1</v>
      </c>
      <c r="D186">
        <v>327432</v>
      </c>
      <c r="E186">
        <v>4060875</v>
      </c>
      <c r="F186">
        <v>879</v>
      </c>
      <c r="G186" t="s">
        <v>79</v>
      </c>
      <c r="H186" t="s">
        <v>119</v>
      </c>
      <c r="I186" t="s">
        <v>119</v>
      </c>
      <c r="J186" t="s">
        <v>77</v>
      </c>
      <c r="K186" t="s">
        <v>75</v>
      </c>
      <c r="L186">
        <v>128.30000000000001</v>
      </c>
      <c r="M186">
        <v>40</v>
      </c>
      <c r="N186">
        <v>60</v>
      </c>
      <c r="O186">
        <v>15.7</v>
      </c>
      <c r="P186">
        <v>33.799999999999997</v>
      </c>
      <c r="Q186" t="s">
        <v>38</v>
      </c>
      <c r="R186" t="s">
        <v>14</v>
      </c>
      <c r="S186" t="s">
        <v>154</v>
      </c>
      <c r="T186" t="s">
        <v>127</v>
      </c>
      <c r="W186">
        <v>15</v>
      </c>
      <c r="X186">
        <v>0</v>
      </c>
      <c r="Y186" t="s">
        <v>559</v>
      </c>
    </row>
    <row r="187" spans="1:25" x14ac:dyDescent="0.35">
      <c r="A187" t="s">
        <v>147</v>
      </c>
      <c r="B187">
        <v>5</v>
      </c>
      <c r="C187">
        <v>2</v>
      </c>
      <c r="D187">
        <v>327455</v>
      </c>
      <c r="E187">
        <v>4060889</v>
      </c>
      <c r="F187">
        <v>878</v>
      </c>
      <c r="G187" t="s">
        <v>79</v>
      </c>
      <c r="H187" t="s">
        <v>119</v>
      </c>
      <c r="I187" t="s">
        <v>119</v>
      </c>
      <c r="J187" t="s">
        <v>77</v>
      </c>
      <c r="K187" t="s">
        <v>75</v>
      </c>
      <c r="L187">
        <v>121.1</v>
      </c>
      <c r="M187">
        <v>25</v>
      </c>
      <c r="N187">
        <v>75</v>
      </c>
      <c r="O187">
        <v>28.5</v>
      </c>
      <c r="P187">
        <v>32.4</v>
      </c>
      <c r="Q187" t="s">
        <v>38</v>
      </c>
      <c r="R187" t="s">
        <v>14</v>
      </c>
      <c r="S187" t="s">
        <v>154</v>
      </c>
      <c r="T187" t="s">
        <v>127</v>
      </c>
      <c r="W187">
        <v>15</v>
      </c>
      <c r="X187">
        <v>0</v>
      </c>
      <c r="Y187" t="s">
        <v>559</v>
      </c>
    </row>
    <row r="188" spans="1:25" x14ac:dyDescent="0.35">
      <c r="A188" t="s">
        <v>147</v>
      </c>
      <c r="B188">
        <v>5</v>
      </c>
      <c r="C188">
        <v>3</v>
      </c>
      <c r="D188">
        <v>327446</v>
      </c>
      <c r="E188">
        <v>4060863</v>
      </c>
      <c r="F188">
        <v>957</v>
      </c>
      <c r="G188" t="s">
        <v>79</v>
      </c>
      <c r="H188" t="s">
        <v>119</v>
      </c>
      <c r="I188" t="s">
        <v>119</v>
      </c>
      <c r="J188" t="s">
        <v>77</v>
      </c>
      <c r="K188" t="s">
        <v>75</v>
      </c>
      <c r="L188">
        <v>183.9</v>
      </c>
      <c r="M188">
        <v>30</v>
      </c>
      <c r="N188">
        <v>70</v>
      </c>
      <c r="O188">
        <v>21.1</v>
      </c>
      <c r="P188">
        <v>38.9</v>
      </c>
      <c r="Q188" t="s">
        <v>38</v>
      </c>
      <c r="R188" t="s">
        <v>14</v>
      </c>
      <c r="S188" t="s">
        <v>154</v>
      </c>
      <c r="T188" t="s">
        <v>127</v>
      </c>
      <c r="W188">
        <v>15</v>
      </c>
      <c r="X188">
        <v>0</v>
      </c>
      <c r="Y188" t="s">
        <v>559</v>
      </c>
    </row>
    <row r="189" spans="1:25" x14ac:dyDescent="0.35">
      <c r="A189" t="s">
        <v>147</v>
      </c>
      <c r="B189">
        <v>5</v>
      </c>
      <c r="C189">
        <v>4</v>
      </c>
      <c r="D189">
        <v>327402</v>
      </c>
      <c r="E189">
        <v>4060852</v>
      </c>
      <c r="F189">
        <v>579</v>
      </c>
      <c r="G189" t="s">
        <v>77</v>
      </c>
      <c r="H189" t="s">
        <v>119</v>
      </c>
      <c r="I189" t="s">
        <v>119</v>
      </c>
      <c r="J189" t="s">
        <v>75</v>
      </c>
      <c r="K189" t="s">
        <v>75</v>
      </c>
      <c r="L189">
        <v>146.69999999999999</v>
      </c>
      <c r="M189">
        <v>90</v>
      </c>
      <c r="N189">
        <v>10</v>
      </c>
      <c r="O189">
        <v>23</v>
      </c>
      <c r="P189">
        <v>14.9</v>
      </c>
      <c r="Q189" t="s">
        <v>38</v>
      </c>
      <c r="R189" t="s">
        <v>14</v>
      </c>
      <c r="S189" t="s">
        <v>154</v>
      </c>
      <c r="T189" t="s">
        <v>127</v>
      </c>
      <c r="W189">
        <v>15</v>
      </c>
      <c r="X189">
        <v>0</v>
      </c>
      <c r="Y189" t="s">
        <v>559</v>
      </c>
    </row>
    <row r="190" spans="1:25" x14ac:dyDescent="0.35">
      <c r="A190" t="s">
        <v>147</v>
      </c>
      <c r="B190">
        <v>5</v>
      </c>
      <c r="C190">
        <v>5</v>
      </c>
      <c r="D190">
        <v>327415</v>
      </c>
      <c r="E190">
        <v>4060860</v>
      </c>
      <c r="F190">
        <v>579</v>
      </c>
      <c r="G190" t="s">
        <v>77</v>
      </c>
      <c r="H190" t="s">
        <v>119</v>
      </c>
      <c r="I190" t="s">
        <v>119</v>
      </c>
      <c r="J190" t="s">
        <v>77</v>
      </c>
      <c r="K190" t="s">
        <v>75</v>
      </c>
      <c r="L190">
        <v>106.9</v>
      </c>
      <c r="M190">
        <v>75</v>
      </c>
      <c r="N190">
        <v>25</v>
      </c>
      <c r="O190">
        <v>22.4</v>
      </c>
      <c r="P190">
        <v>17.2</v>
      </c>
      <c r="Q190" t="s">
        <v>38</v>
      </c>
      <c r="R190" t="s">
        <v>14</v>
      </c>
      <c r="S190" t="s">
        <v>154</v>
      </c>
      <c r="T190" t="s">
        <v>127</v>
      </c>
      <c r="W190">
        <v>15</v>
      </c>
      <c r="X190">
        <v>0</v>
      </c>
      <c r="Y190" t="s">
        <v>559</v>
      </c>
    </row>
    <row r="191" spans="1:25" x14ac:dyDescent="0.35">
      <c r="A191" t="s">
        <v>147</v>
      </c>
      <c r="B191">
        <v>5</v>
      </c>
      <c r="C191">
        <v>6</v>
      </c>
      <c r="D191">
        <v>327423</v>
      </c>
      <c r="E191">
        <v>4060869</v>
      </c>
      <c r="F191">
        <v>768</v>
      </c>
      <c r="G191" t="s">
        <v>79</v>
      </c>
      <c r="H191" t="s">
        <v>119</v>
      </c>
      <c r="I191" t="s">
        <v>119</v>
      </c>
      <c r="J191" t="s">
        <v>77</v>
      </c>
      <c r="K191" t="s">
        <v>75</v>
      </c>
      <c r="L191">
        <v>174.4</v>
      </c>
      <c r="M191">
        <v>60</v>
      </c>
      <c r="N191">
        <v>40</v>
      </c>
      <c r="O191">
        <v>18.399999999999999</v>
      </c>
      <c r="P191">
        <v>17</v>
      </c>
      <c r="Q191" t="s">
        <v>38</v>
      </c>
      <c r="R191" t="s">
        <v>14</v>
      </c>
      <c r="S191" t="s">
        <v>154</v>
      </c>
      <c r="T191" t="s">
        <v>127</v>
      </c>
      <c r="W191">
        <v>15</v>
      </c>
      <c r="X191">
        <v>0</v>
      </c>
      <c r="Y191" t="s">
        <v>559</v>
      </c>
    </row>
    <row r="192" spans="1:25" x14ac:dyDescent="0.35">
      <c r="A192" t="s">
        <v>147</v>
      </c>
      <c r="B192">
        <v>5</v>
      </c>
      <c r="C192">
        <v>7</v>
      </c>
      <c r="D192">
        <v>327408</v>
      </c>
      <c r="E192">
        <v>4060907</v>
      </c>
      <c r="F192">
        <v>1146</v>
      </c>
      <c r="G192" t="s">
        <v>532</v>
      </c>
      <c r="H192" t="s">
        <v>120</v>
      </c>
      <c r="I192" t="s">
        <v>119</v>
      </c>
      <c r="J192" t="s">
        <v>79</v>
      </c>
      <c r="K192" t="s">
        <v>75</v>
      </c>
      <c r="L192">
        <v>166.2</v>
      </c>
      <c r="M192">
        <v>0</v>
      </c>
      <c r="N192">
        <v>100</v>
      </c>
      <c r="O192">
        <v>22.7</v>
      </c>
      <c r="Q192" t="s">
        <v>38</v>
      </c>
      <c r="R192" t="s">
        <v>14</v>
      </c>
      <c r="S192" t="s">
        <v>154</v>
      </c>
      <c r="T192" t="s">
        <v>127</v>
      </c>
      <c r="W192">
        <v>15</v>
      </c>
      <c r="X192">
        <v>0</v>
      </c>
      <c r="Y192" t="s">
        <v>559</v>
      </c>
    </row>
    <row r="193" spans="1:25" x14ac:dyDescent="0.35">
      <c r="A193" t="s">
        <v>147</v>
      </c>
      <c r="B193">
        <v>5</v>
      </c>
      <c r="C193">
        <v>8</v>
      </c>
      <c r="D193">
        <v>327425</v>
      </c>
      <c r="E193">
        <v>4060890</v>
      </c>
      <c r="F193">
        <v>801</v>
      </c>
      <c r="G193" t="s">
        <v>79</v>
      </c>
      <c r="H193" t="s">
        <v>119</v>
      </c>
      <c r="I193" t="s">
        <v>119</v>
      </c>
      <c r="J193" t="s">
        <v>77</v>
      </c>
      <c r="K193" t="s">
        <v>75</v>
      </c>
      <c r="L193">
        <v>122</v>
      </c>
      <c r="M193">
        <v>45</v>
      </c>
      <c r="N193">
        <v>55</v>
      </c>
      <c r="O193">
        <v>14.8</v>
      </c>
      <c r="P193">
        <v>20</v>
      </c>
      <c r="Q193" t="s">
        <v>38</v>
      </c>
      <c r="R193" t="s">
        <v>14</v>
      </c>
      <c r="S193" t="s">
        <v>154</v>
      </c>
      <c r="T193" t="s">
        <v>127</v>
      </c>
      <c r="W193">
        <v>15</v>
      </c>
      <c r="X193">
        <v>0</v>
      </c>
      <c r="Y193" t="s">
        <v>559</v>
      </c>
    </row>
    <row r="194" spans="1:25" x14ac:dyDescent="0.35">
      <c r="A194" t="s">
        <v>147</v>
      </c>
      <c r="B194">
        <v>7</v>
      </c>
      <c r="C194">
        <v>1</v>
      </c>
      <c r="D194">
        <v>327020</v>
      </c>
      <c r="E194">
        <v>4061689</v>
      </c>
      <c r="F194">
        <v>-9</v>
      </c>
      <c r="G194" t="s">
        <v>75</v>
      </c>
      <c r="H194" t="s">
        <v>119</v>
      </c>
      <c r="I194" t="s">
        <v>119</v>
      </c>
      <c r="J194" t="s">
        <v>75</v>
      </c>
      <c r="K194" t="s">
        <v>75</v>
      </c>
      <c r="L194">
        <v>137.80000000000001</v>
      </c>
      <c r="M194">
        <v>100</v>
      </c>
      <c r="N194">
        <v>0</v>
      </c>
      <c r="O194">
        <v>12.8</v>
      </c>
      <c r="P194">
        <v>20.7</v>
      </c>
      <c r="Q194" t="s">
        <v>38</v>
      </c>
      <c r="R194" t="s">
        <v>14</v>
      </c>
      <c r="S194" t="s">
        <v>13</v>
      </c>
      <c r="T194" t="s">
        <v>127</v>
      </c>
      <c r="V194" t="s">
        <v>395</v>
      </c>
      <c r="W194">
        <v>15</v>
      </c>
      <c r="X194">
        <v>0</v>
      </c>
      <c r="Y194" t="s">
        <v>559</v>
      </c>
    </row>
    <row r="195" spans="1:25" x14ac:dyDescent="0.35">
      <c r="A195" t="s">
        <v>147</v>
      </c>
      <c r="B195">
        <v>7</v>
      </c>
      <c r="C195">
        <v>2</v>
      </c>
      <c r="D195">
        <v>327040</v>
      </c>
      <c r="E195">
        <v>4061693</v>
      </c>
      <c r="F195">
        <v>-9</v>
      </c>
      <c r="G195" t="s">
        <v>75</v>
      </c>
      <c r="H195" t="s">
        <v>119</v>
      </c>
      <c r="I195" t="s">
        <v>119</v>
      </c>
      <c r="J195" t="s">
        <v>75</v>
      </c>
      <c r="K195" t="s">
        <v>75</v>
      </c>
      <c r="L195">
        <v>111.2</v>
      </c>
      <c r="M195">
        <v>95</v>
      </c>
      <c r="N195">
        <v>0</v>
      </c>
      <c r="O195">
        <v>13.5</v>
      </c>
      <c r="P195">
        <v>16.3</v>
      </c>
      <c r="Q195" t="s">
        <v>38</v>
      </c>
      <c r="R195" t="s">
        <v>14</v>
      </c>
      <c r="S195" t="s">
        <v>13</v>
      </c>
      <c r="T195" t="s">
        <v>127</v>
      </c>
      <c r="W195">
        <v>15</v>
      </c>
      <c r="X195">
        <v>0</v>
      </c>
      <c r="Y195" t="s">
        <v>559</v>
      </c>
    </row>
    <row r="196" spans="1:25" x14ac:dyDescent="0.35">
      <c r="A196" t="s">
        <v>147</v>
      </c>
      <c r="B196">
        <v>7</v>
      </c>
      <c r="C196">
        <v>3</v>
      </c>
      <c r="D196">
        <v>327033</v>
      </c>
      <c r="E196">
        <v>4061696</v>
      </c>
      <c r="F196">
        <v>-9</v>
      </c>
      <c r="G196" t="s">
        <v>75</v>
      </c>
      <c r="H196" t="s">
        <v>119</v>
      </c>
      <c r="I196" t="s">
        <v>119</v>
      </c>
      <c r="J196" t="s">
        <v>75</v>
      </c>
      <c r="K196" t="s">
        <v>75</v>
      </c>
      <c r="L196">
        <v>128.30000000000001</v>
      </c>
      <c r="M196">
        <v>100</v>
      </c>
      <c r="N196">
        <v>0</v>
      </c>
      <c r="O196">
        <v>17</v>
      </c>
      <c r="P196">
        <v>28.4</v>
      </c>
      <c r="Q196" t="s">
        <v>38</v>
      </c>
      <c r="R196" t="s">
        <v>14</v>
      </c>
      <c r="S196" t="s">
        <v>13</v>
      </c>
      <c r="T196" t="s">
        <v>127</v>
      </c>
      <c r="W196">
        <v>15</v>
      </c>
      <c r="X196">
        <v>0</v>
      </c>
      <c r="Y196" t="s">
        <v>559</v>
      </c>
    </row>
    <row r="197" spans="1:25" x14ac:dyDescent="0.35">
      <c r="A197" t="s">
        <v>147</v>
      </c>
      <c r="B197">
        <v>7</v>
      </c>
      <c r="C197">
        <v>4</v>
      </c>
      <c r="D197">
        <v>327061</v>
      </c>
      <c r="E197">
        <v>4061714</v>
      </c>
      <c r="F197">
        <v>99</v>
      </c>
      <c r="G197" t="s">
        <v>75</v>
      </c>
      <c r="H197" t="s">
        <v>119</v>
      </c>
      <c r="I197" t="s">
        <v>119</v>
      </c>
      <c r="J197" t="s">
        <v>75</v>
      </c>
      <c r="K197" t="s">
        <v>75</v>
      </c>
      <c r="L197">
        <v>123.9</v>
      </c>
      <c r="M197">
        <v>100</v>
      </c>
      <c r="N197">
        <v>0</v>
      </c>
      <c r="O197">
        <v>12.4</v>
      </c>
      <c r="P197">
        <v>21.3</v>
      </c>
      <c r="Q197" t="s">
        <v>38</v>
      </c>
      <c r="R197" t="s">
        <v>14</v>
      </c>
      <c r="S197" t="s">
        <v>13</v>
      </c>
      <c r="T197" t="s">
        <v>127</v>
      </c>
      <c r="W197">
        <v>15</v>
      </c>
      <c r="X197">
        <v>0</v>
      </c>
      <c r="Y197" t="s">
        <v>559</v>
      </c>
    </row>
    <row r="198" spans="1:25" x14ac:dyDescent="0.35">
      <c r="A198" t="s">
        <v>147</v>
      </c>
      <c r="B198">
        <v>7</v>
      </c>
      <c r="C198">
        <v>5</v>
      </c>
      <c r="D198">
        <v>327075</v>
      </c>
      <c r="E198">
        <v>4061670</v>
      </c>
      <c r="F198">
        <v>133</v>
      </c>
      <c r="G198" t="s">
        <v>75</v>
      </c>
      <c r="H198" t="s">
        <v>119</v>
      </c>
      <c r="I198" t="s">
        <v>119</v>
      </c>
      <c r="J198" t="s">
        <v>75</v>
      </c>
      <c r="K198" t="s">
        <v>75</v>
      </c>
      <c r="L198">
        <v>129.69999999999999</v>
      </c>
      <c r="M198">
        <v>85</v>
      </c>
      <c r="N198">
        <v>15</v>
      </c>
      <c r="O198">
        <v>12.4</v>
      </c>
      <c r="P198">
        <v>12.4</v>
      </c>
      <c r="Q198" t="s">
        <v>38</v>
      </c>
      <c r="R198" t="s">
        <v>14</v>
      </c>
      <c r="S198" t="s">
        <v>13</v>
      </c>
      <c r="T198" t="s">
        <v>127</v>
      </c>
      <c r="W198">
        <v>15</v>
      </c>
      <c r="X198">
        <v>0</v>
      </c>
      <c r="Y198" t="s">
        <v>559</v>
      </c>
    </row>
    <row r="199" spans="1:25" x14ac:dyDescent="0.35">
      <c r="A199" t="s">
        <v>147</v>
      </c>
      <c r="B199">
        <v>7</v>
      </c>
      <c r="C199">
        <v>6</v>
      </c>
      <c r="D199">
        <v>327018</v>
      </c>
      <c r="E199">
        <v>4061670</v>
      </c>
      <c r="F199">
        <v>111</v>
      </c>
      <c r="G199" t="s">
        <v>75</v>
      </c>
      <c r="H199" t="s">
        <v>119</v>
      </c>
      <c r="I199" t="s">
        <v>119</v>
      </c>
      <c r="J199" t="s">
        <v>75</v>
      </c>
      <c r="K199" t="s">
        <v>75</v>
      </c>
      <c r="L199">
        <v>144.9</v>
      </c>
      <c r="M199">
        <v>80</v>
      </c>
      <c r="N199">
        <v>20</v>
      </c>
      <c r="O199">
        <v>19.5</v>
      </c>
      <c r="P199">
        <v>20.100000000000001</v>
      </c>
      <c r="Q199" t="s">
        <v>38</v>
      </c>
      <c r="R199" t="s">
        <v>14</v>
      </c>
      <c r="S199" t="s">
        <v>13</v>
      </c>
      <c r="T199" t="s">
        <v>127</v>
      </c>
      <c r="W199">
        <v>15</v>
      </c>
      <c r="X199">
        <v>0</v>
      </c>
      <c r="Y199" t="s">
        <v>559</v>
      </c>
    </row>
    <row r="200" spans="1:25" x14ac:dyDescent="0.35">
      <c r="A200" t="s">
        <v>147</v>
      </c>
      <c r="B200">
        <v>8</v>
      </c>
      <c r="C200">
        <v>1</v>
      </c>
      <c r="D200">
        <v>327025</v>
      </c>
      <c r="E200">
        <v>4063105</v>
      </c>
      <c r="F200">
        <v>55</v>
      </c>
      <c r="G200" t="s">
        <v>75</v>
      </c>
      <c r="H200" t="s">
        <v>119</v>
      </c>
      <c r="I200" t="s">
        <v>119</v>
      </c>
      <c r="J200" t="s">
        <v>75</v>
      </c>
      <c r="K200" t="s">
        <v>75</v>
      </c>
      <c r="L200">
        <v>413.9</v>
      </c>
      <c r="M200">
        <v>98</v>
      </c>
      <c r="N200">
        <v>2</v>
      </c>
      <c r="O200">
        <v>25.8</v>
      </c>
      <c r="P200">
        <v>15.4</v>
      </c>
      <c r="Q200" t="s">
        <v>14</v>
      </c>
      <c r="R200" t="s">
        <v>14</v>
      </c>
      <c r="S200" t="s">
        <v>13</v>
      </c>
      <c r="T200" t="s">
        <v>127</v>
      </c>
      <c r="U200" t="s">
        <v>124</v>
      </c>
      <c r="W200">
        <v>15</v>
      </c>
      <c r="X200">
        <v>0</v>
      </c>
      <c r="Y200" t="s">
        <v>559</v>
      </c>
    </row>
    <row r="201" spans="1:25" x14ac:dyDescent="0.35">
      <c r="A201" t="s">
        <v>147</v>
      </c>
      <c r="B201">
        <v>8</v>
      </c>
      <c r="C201">
        <v>2</v>
      </c>
      <c r="D201">
        <v>327058</v>
      </c>
      <c r="E201">
        <v>4063090</v>
      </c>
      <c r="F201">
        <v>66</v>
      </c>
      <c r="G201" t="s">
        <v>75</v>
      </c>
      <c r="H201" t="s">
        <v>119</v>
      </c>
      <c r="I201" t="s">
        <v>119</v>
      </c>
      <c r="J201" t="s">
        <v>75</v>
      </c>
      <c r="K201" t="s">
        <v>75</v>
      </c>
      <c r="L201">
        <v>157.80000000000001</v>
      </c>
      <c r="M201">
        <v>100</v>
      </c>
      <c r="N201">
        <v>0</v>
      </c>
      <c r="O201">
        <v>5.9</v>
      </c>
      <c r="P201">
        <v>18.600000000000001</v>
      </c>
      <c r="Q201" t="s">
        <v>38</v>
      </c>
      <c r="R201" t="s">
        <v>14</v>
      </c>
      <c r="S201" t="s">
        <v>10</v>
      </c>
      <c r="T201" t="s">
        <v>127</v>
      </c>
      <c r="W201">
        <v>15</v>
      </c>
      <c r="X201">
        <v>0</v>
      </c>
      <c r="Y201" t="s">
        <v>559</v>
      </c>
    </row>
    <row r="202" spans="1:25" x14ac:dyDescent="0.35">
      <c r="A202" t="s">
        <v>147</v>
      </c>
      <c r="B202">
        <v>8</v>
      </c>
      <c r="C202">
        <v>3</v>
      </c>
      <c r="D202">
        <v>327059</v>
      </c>
      <c r="E202">
        <v>4063082</v>
      </c>
      <c r="F202">
        <v>66</v>
      </c>
      <c r="G202" t="s">
        <v>75</v>
      </c>
      <c r="H202" t="s">
        <v>119</v>
      </c>
      <c r="I202" t="s">
        <v>119</v>
      </c>
      <c r="J202" t="s">
        <v>75</v>
      </c>
      <c r="K202" t="s">
        <v>75</v>
      </c>
      <c r="L202">
        <v>139.1</v>
      </c>
      <c r="M202">
        <v>100</v>
      </c>
      <c r="N202">
        <v>0</v>
      </c>
      <c r="O202">
        <v>4.2</v>
      </c>
      <c r="P202">
        <v>21.4</v>
      </c>
      <c r="Q202" t="s">
        <v>38</v>
      </c>
      <c r="R202" t="s">
        <v>14</v>
      </c>
      <c r="S202" t="s">
        <v>10</v>
      </c>
      <c r="T202" t="s">
        <v>127</v>
      </c>
      <c r="W202">
        <v>15</v>
      </c>
      <c r="X202">
        <v>0</v>
      </c>
      <c r="Y202" t="s">
        <v>559</v>
      </c>
    </row>
    <row r="203" spans="1:25" x14ac:dyDescent="0.35">
      <c r="A203" t="s">
        <v>147</v>
      </c>
      <c r="B203">
        <v>8</v>
      </c>
      <c r="C203">
        <v>4</v>
      </c>
      <c r="D203">
        <v>327057</v>
      </c>
      <c r="E203">
        <v>4063078</v>
      </c>
      <c r="F203">
        <v>51</v>
      </c>
      <c r="G203" t="s">
        <v>75</v>
      </c>
      <c r="H203" t="s">
        <v>119</v>
      </c>
      <c r="I203" t="s">
        <v>119</v>
      </c>
      <c r="J203" t="s">
        <v>75</v>
      </c>
      <c r="K203" t="s">
        <v>75</v>
      </c>
      <c r="L203">
        <v>204.9</v>
      </c>
      <c r="M203">
        <v>100</v>
      </c>
      <c r="N203">
        <v>0</v>
      </c>
      <c r="O203">
        <v>8.1</v>
      </c>
      <c r="P203">
        <v>27.8</v>
      </c>
      <c r="Q203" t="s">
        <v>38</v>
      </c>
      <c r="R203" t="s">
        <v>14</v>
      </c>
      <c r="S203" t="s">
        <v>10</v>
      </c>
      <c r="T203" t="s">
        <v>127</v>
      </c>
      <c r="W203">
        <v>15</v>
      </c>
      <c r="X203">
        <v>0</v>
      </c>
      <c r="Y203" t="s">
        <v>559</v>
      </c>
    </row>
    <row r="204" spans="1:25" x14ac:dyDescent="0.35">
      <c r="A204" t="s">
        <v>147</v>
      </c>
      <c r="B204">
        <v>8</v>
      </c>
      <c r="C204">
        <v>5</v>
      </c>
      <c r="D204">
        <v>327038</v>
      </c>
      <c r="E204">
        <v>4063060</v>
      </c>
      <c r="F204">
        <v>186</v>
      </c>
      <c r="G204" t="s">
        <v>75</v>
      </c>
      <c r="H204" t="s">
        <v>119</v>
      </c>
      <c r="I204" t="s">
        <v>119</v>
      </c>
      <c r="J204" t="s">
        <v>75</v>
      </c>
      <c r="K204" t="s">
        <v>75</v>
      </c>
      <c r="L204">
        <v>113</v>
      </c>
      <c r="M204">
        <v>95</v>
      </c>
      <c r="N204">
        <v>5</v>
      </c>
      <c r="O204">
        <v>10.3</v>
      </c>
      <c r="P204">
        <v>15.2</v>
      </c>
      <c r="Q204" t="s">
        <v>14</v>
      </c>
      <c r="R204" t="s">
        <v>14</v>
      </c>
      <c r="S204" t="s">
        <v>10</v>
      </c>
      <c r="T204" t="s">
        <v>127</v>
      </c>
      <c r="W204">
        <v>15</v>
      </c>
      <c r="X204">
        <v>0</v>
      </c>
      <c r="Y204" t="s">
        <v>559</v>
      </c>
    </row>
    <row r="205" spans="1:25" x14ac:dyDescent="0.35">
      <c r="A205" t="s">
        <v>147</v>
      </c>
      <c r="B205">
        <v>8</v>
      </c>
      <c r="C205">
        <v>6</v>
      </c>
      <c r="D205">
        <v>327023</v>
      </c>
      <c r="E205">
        <v>4063049</v>
      </c>
      <c r="F205">
        <v>186</v>
      </c>
      <c r="G205" t="s">
        <v>75</v>
      </c>
      <c r="H205" t="s">
        <v>119</v>
      </c>
      <c r="I205" t="s">
        <v>119</v>
      </c>
      <c r="J205" t="s">
        <v>75</v>
      </c>
      <c r="K205" t="s">
        <v>181</v>
      </c>
      <c r="L205">
        <v>433</v>
      </c>
      <c r="M205">
        <v>45</v>
      </c>
      <c r="N205">
        <v>55</v>
      </c>
      <c r="O205">
        <v>27.3</v>
      </c>
      <c r="P205">
        <v>66.3</v>
      </c>
      <c r="Q205" t="s">
        <v>14</v>
      </c>
      <c r="R205" t="s">
        <v>14</v>
      </c>
      <c r="S205" t="s">
        <v>10</v>
      </c>
      <c r="T205" t="s">
        <v>127</v>
      </c>
      <c r="U205" t="s">
        <v>134</v>
      </c>
      <c r="V205" t="s">
        <v>373</v>
      </c>
      <c r="W205">
        <v>15</v>
      </c>
      <c r="X205">
        <v>0</v>
      </c>
      <c r="Y205" t="s">
        <v>559</v>
      </c>
    </row>
    <row r="206" spans="1:25" x14ac:dyDescent="0.35">
      <c r="A206" t="s">
        <v>147</v>
      </c>
      <c r="B206">
        <v>9</v>
      </c>
      <c r="C206">
        <v>1</v>
      </c>
      <c r="D206">
        <v>327231</v>
      </c>
      <c r="E206">
        <v>4063029</v>
      </c>
      <c r="F206">
        <v>302</v>
      </c>
      <c r="G206" t="s">
        <v>75</v>
      </c>
      <c r="H206" t="s">
        <v>119</v>
      </c>
      <c r="I206" t="s">
        <v>119</v>
      </c>
      <c r="J206" t="s">
        <v>77</v>
      </c>
      <c r="K206" t="s">
        <v>181</v>
      </c>
      <c r="L206">
        <v>343.5</v>
      </c>
      <c r="M206">
        <v>55</v>
      </c>
      <c r="N206">
        <v>45</v>
      </c>
      <c r="O206">
        <v>5.3</v>
      </c>
      <c r="P206">
        <v>10.199999999999999</v>
      </c>
      <c r="Q206" t="s">
        <v>14</v>
      </c>
      <c r="R206" t="s">
        <v>14</v>
      </c>
      <c r="S206" t="s">
        <v>13</v>
      </c>
      <c r="T206" t="s">
        <v>127</v>
      </c>
      <c r="U206" t="s">
        <v>132</v>
      </c>
      <c r="V206" t="s">
        <v>176</v>
      </c>
      <c r="W206">
        <v>15</v>
      </c>
      <c r="X206">
        <v>0</v>
      </c>
      <c r="Y206" t="s">
        <v>559</v>
      </c>
    </row>
    <row r="207" spans="1:25" x14ac:dyDescent="0.35">
      <c r="A207" t="s">
        <v>147</v>
      </c>
      <c r="B207">
        <v>10</v>
      </c>
      <c r="C207">
        <v>1</v>
      </c>
      <c r="D207">
        <v>326388</v>
      </c>
      <c r="E207">
        <v>4063281</v>
      </c>
      <c r="F207">
        <v>143</v>
      </c>
      <c r="G207" t="s">
        <v>75</v>
      </c>
      <c r="H207" t="s">
        <v>119</v>
      </c>
      <c r="I207" t="s">
        <v>119</v>
      </c>
      <c r="J207" t="s">
        <v>75</v>
      </c>
      <c r="K207" t="s">
        <v>75</v>
      </c>
      <c r="L207">
        <v>179.5</v>
      </c>
      <c r="M207">
        <v>100</v>
      </c>
      <c r="N207">
        <v>0</v>
      </c>
      <c r="O207">
        <v>18.3</v>
      </c>
      <c r="P207">
        <v>14.7</v>
      </c>
      <c r="Q207" t="s">
        <v>38</v>
      </c>
      <c r="R207" t="s">
        <v>14</v>
      </c>
      <c r="S207" t="s">
        <v>10</v>
      </c>
      <c r="T207" t="s">
        <v>127</v>
      </c>
      <c r="W207">
        <v>15</v>
      </c>
      <c r="X207">
        <v>0</v>
      </c>
      <c r="Y207" t="s">
        <v>559</v>
      </c>
    </row>
    <row r="208" spans="1:25" x14ac:dyDescent="0.35">
      <c r="A208" t="s">
        <v>147</v>
      </c>
      <c r="B208">
        <v>10</v>
      </c>
      <c r="C208">
        <v>2</v>
      </c>
      <c r="D208">
        <v>326376</v>
      </c>
      <c r="E208">
        <v>4063296</v>
      </c>
      <c r="F208">
        <v>30</v>
      </c>
      <c r="G208" t="s">
        <v>75</v>
      </c>
      <c r="H208" t="s">
        <v>119</v>
      </c>
      <c r="I208" t="s">
        <v>119</v>
      </c>
      <c r="J208" t="s">
        <v>75</v>
      </c>
      <c r="K208" t="s">
        <v>75</v>
      </c>
      <c r="L208">
        <v>184.1</v>
      </c>
      <c r="M208">
        <v>100</v>
      </c>
      <c r="N208">
        <v>0</v>
      </c>
      <c r="O208">
        <v>17.3</v>
      </c>
      <c r="P208">
        <v>14</v>
      </c>
      <c r="Q208" t="s">
        <v>38</v>
      </c>
      <c r="R208" t="s">
        <v>14</v>
      </c>
      <c r="S208" t="s">
        <v>10</v>
      </c>
      <c r="T208" t="s">
        <v>127</v>
      </c>
      <c r="U208" t="s">
        <v>128</v>
      </c>
      <c r="V208" t="s">
        <v>382</v>
      </c>
      <c r="W208">
        <v>15</v>
      </c>
      <c r="X208">
        <v>0</v>
      </c>
      <c r="Y208" t="s">
        <v>559</v>
      </c>
    </row>
    <row r="209" spans="1:25" x14ac:dyDescent="0.35">
      <c r="A209" t="s">
        <v>147</v>
      </c>
      <c r="B209">
        <v>11</v>
      </c>
      <c r="C209">
        <v>1</v>
      </c>
      <c r="D209">
        <v>326763</v>
      </c>
      <c r="E209">
        <v>4063255</v>
      </c>
      <c r="F209">
        <v>20</v>
      </c>
      <c r="G209" t="s">
        <v>75</v>
      </c>
      <c r="H209" t="s">
        <v>119</v>
      </c>
      <c r="I209" t="s">
        <v>119</v>
      </c>
      <c r="J209" t="s">
        <v>75</v>
      </c>
      <c r="K209" t="s">
        <v>182</v>
      </c>
      <c r="L209">
        <v>109.5</v>
      </c>
      <c r="M209">
        <v>100</v>
      </c>
      <c r="N209">
        <v>0</v>
      </c>
      <c r="O209">
        <v>6.5</v>
      </c>
      <c r="P209">
        <v>14.2</v>
      </c>
      <c r="Q209" t="s">
        <v>38</v>
      </c>
      <c r="R209" t="s">
        <v>14</v>
      </c>
      <c r="S209" t="s">
        <v>10</v>
      </c>
      <c r="T209" t="s">
        <v>127</v>
      </c>
      <c r="W209">
        <v>15</v>
      </c>
      <c r="X209">
        <v>0</v>
      </c>
      <c r="Y209" t="s">
        <v>559</v>
      </c>
    </row>
    <row r="210" spans="1:25" x14ac:dyDescent="0.35">
      <c r="A210" t="s">
        <v>147</v>
      </c>
      <c r="B210">
        <v>12</v>
      </c>
      <c r="C210">
        <v>1</v>
      </c>
      <c r="D210">
        <v>327040</v>
      </c>
      <c r="E210">
        <v>4063251</v>
      </c>
      <c r="F210">
        <v>-75</v>
      </c>
      <c r="G210" t="s">
        <v>75</v>
      </c>
      <c r="H210" t="s">
        <v>119</v>
      </c>
      <c r="I210" t="s">
        <v>119</v>
      </c>
      <c r="J210" t="s">
        <v>75</v>
      </c>
      <c r="K210" t="s">
        <v>181</v>
      </c>
      <c r="L210">
        <v>136.1</v>
      </c>
      <c r="M210">
        <v>50</v>
      </c>
      <c r="N210">
        <v>50</v>
      </c>
      <c r="O210">
        <v>6.3</v>
      </c>
      <c r="P210">
        <v>16.600000000000001</v>
      </c>
      <c r="Q210" t="s">
        <v>14</v>
      </c>
      <c r="R210" t="s">
        <v>14</v>
      </c>
      <c r="S210" t="s">
        <v>41</v>
      </c>
      <c r="T210" t="s">
        <v>127</v>
      </c>
      <c r="U210" t="s">
        <v>134</v>
      </c>
      <c r="V210" t="s">
        <v>373</v>
      </c>
      <c r="W210">
        <v>15</v>
      </c>
      <c r="X210">
        <v>0</v>
      </c>
      <c r="Y210" t="s">
        <v>559</v>
      </c>
    </row>
    <row r="211" spans="1:25" x14ac:dyDescent="0.35">
      <c r="A211" t="s">
        <v>147</v>
      </c>
      <c r="B211">
        <v>12</v>
      </c>
      <c r="C211">
        <v>2</v>
      </c>
      <c r="D211">
        <v>327019</v>
      </c>
      <c r="E211">
        <v>4063236</v>
      </c>
      <c r="F211">
        <v>-4</v>
      </c>
      <c r="G211" t="s">
        <v>75</v>
      </c>
      <c r="H211" t="s">
        <v>119</v>
      </c>
      <c r="I211" t="s">
        <v>119</v>
      </c>
      <c r="J211" t="s">
        <v>75</v>
      </c>
      <c r="K211" t="s">
        <v>181</v>
      </c>
      <c r="L211">
        <v>336.5</v>
      </c>
      <c r="M211">
        <v>100</v>
      </c>
      <c r="N211">
        <v>0</v>
      </c>
      <c r="O211">
        <v>29.3</v>
      </c>
      <c r="P211">
        <v>20.8</v>
      </c>
      <c r="Q211" t="s">
        <v>14</v>
      </c>
      <c r="R211" t="s">
        <v>14</v>
      </c>
      <c r="S211" t="s">
        <v>41</v>
      </c>
      <c r="T211" t="s">
        <v>127</v>
      </c>
      <c r="U211" t="s">
        <v>132</v>
      </c>
      <c r="W211">
        <v>15</v>
      </c>
      <c r="X211">
        <v>0</v>
      </c>
      <c r="Y211" t="s">
        <v>559</v>
      </c>
    </row>
    <row r="212" spans="1:25" x14ac:dyDescent="0.35">
      <c r="A212" t="s">
        <v>147</v>
      </c>
      <c r="B212">
        <v>12</v>
      </c>
      <c r="C212">
        <v>3</v>
      </c>
      <c r="D212">
        <v>327016</v>
      </c>
      <c r="E212">
        <v>4063245</v>
      </c>
      <c r="F212">
        <v>-4</v>
      </c>
      <c r="G212" t="s">
        <v>75</v>
      </c>
      <c r="H212" t="s">
        <v>119</v>
      </c>
      <c r="I212" t="s">
        <v>119</v>
      </c>
      <c r="J212" s="19" t="s">
        <v>75</v>
      </c>
      <c r="K212" t="s">
        <v>181</v>
      </c>
      <c r="L212">
        <v>191</v>
      </c>
      <c r="M212">
        <v>100</v>
      </c>
      <c r="N212">
        <v>0</v>
      </c>
      <c r="O212">
        <v>0</v>
      </c>
      <c r="P212">
        <v>16.100000000000001</v>
      </c>
      <c r="Q212" t="s">
        <v>14</v>
      </c>
      <c r="R212" t="s">
        <v>14</v>
      </c>
      <c r="S212" t="s">
        <v>41</v>
      </c>
      <c r="T212" t="s">
        <v>127</v>
      </c>
      <c r="W212">
        <v>15</v>
      </c>
      <c r="X212">
        <v>0</v>
      </c>
      <c r="Y212" t="s">
        <v>559</v>
      </c>
    </row>
    <row r="213" spans="1:25" x14ac:dyDescent="0.35">
      <c r="A213" t="s">
        <v>147</v>
      </c>
      <c r="B213">
        <v>12</v>
      </c>
      <c r="C213">
        <v>4</v>
      </c>
      <c r="D213">
        <v>326981</v>
      </c>
      <c r="E213">
        <v>4063231</v>
      </c>
      <c r="F213">
        <v>26</v>
      </c>
      <c r="G213" t="s">
        <v>75</v>
      </c>
      <c r="H213" t="s">
        <v>119</v>
      </c>
      <c r="I213" t="s">
        <v>119</v>
      </c>
      <c r="J213" t="s">
        <v>75</v>
      </c>
      <c r="K213" t="s">
        <v>75</v>
      </c>
      <c r="L213">
        <v>329.4</v>
      </c>
      <c r="M213">
        <v>95</v>
      </c>
      <c r="N213">
        <v>5</v>
      </c>
      <c r="O213">
        <v>0</v>
      </c>
      <c r="P213">
        <v>25.6</v>
      </c>
      <c r="Q213" t="s">
        <v>14</v>
      </c>
      <c r="R213" t="s">
        <v>14</v>
      </c>
      <c r="S213" t="s">
        <v>41</v>
      </c>
      <c r="T213" t="s">
        <v>127</v>
      </c>
      <c r="V213" t="s">
        <v>483</v>
      </c>
      <c r="W213">
        <v>15</v>
      </c>
      <c r="X213">
        <v>0</v>
      </c>
      <c r="Y213" t="s">
        <v>559</v>
      </c>
    </row>
    <row r="214" spans="1:25" x14ac:dyDescent="0.35">
      <c r="A214" t="s">
        <v>147</v>
      </c>
      <c r="B214">
        <v>12</v>
      </c>
      <c r="C214">
        <v>5</v>
      </c>
      <c r="D214">
        <v>326969</v>
      </c>
      <c r="E214">
        <v>4063267</v>
      </c>
      <c r="F214">
        <v>12</v>
      </c>
      <c r="G214" t="s">
        <v>75</v>
      </c>
      <c r="H214" t="s">
        <v>119</v>
      </c>
      <c r="I214" t="s">
        <v>119</v>
      </c>
      <c r="J214" t="s">
        <v>73</v>
      </c>
      <c r="K214" t="s">
        <v>181</v>
      </c>
      <c r="L214">
        <v>308.7</v>
      </c>
      <c r="M214">
        <v>100</v>
      </c>
      <c r="N214">
        <v>0</v>
      </c>
      <c r="O214">
        <v>13.1</v>
      </c>
      <c r="P214">
        <v>24.3</v>
      </c>
      <c r="Q214" t="s">
        <v>38</v>
      </c>
      <c r="R214" t="s">
        <v>14</v>
      </c>
      <c r="S214" t="s">
        <v>41</v>
      </c>
      <c r="T214" t="s">
        <v>127</v>
      </c>
      <c r="U214" t="s">
        <v>128</v>
      </c>
      <c r="V214" t="s">
        <v>381</v>
      </c>
      <c r="W214">
        <v>15</v>
      </c>
      <c r="X214">
        <v>0</v>
      </c>
      <c r="Y214" t="s">
        <v>559</v>
      </c>
    </row>
    <row r="215" spans="1:25" x14ac:dyDescent="0.35">
      <c r="A215" t="s">
        <v>147</v>
      </c>
      <c r="B215">
        <v>13</v>
      </c>
      <c r="C215">
        <v>1</v>
      </c>
      <c r="D215">
        <v>327175</v>
      </c>
      <c r="E215">
        <v>4063186</v>
      </c>
      <c r="F215">
        <v>646</v>
      </c>
      <c r="G215" t="s">
        <v>79</v>
      </c>
      <c r="H215" t="s">
        <v>119</v>
      </c>
      <c r="I215" t="s">
        <v>119</v>
      </c>
      <c r="J215" t="s">
        <v>77</v>
      </c>
      <c r="K215" t="s">
        <v>181</v>
      </c>
      <c r="L215">
        <v>162.9</v>
      </c>
      <c r="M215">
        <v>60</v>
      </c>
      <c r="N215">
        <v>40</v>
      </c>
      <c r="O215">
        <v>19.100000000000001</v>
      </c>
      <c r="P215">
        <v>22.1</v>
      </c>
      <c r="Q215" t="s">
        <v>38</v>
      </c>
      <c r="R215" t="s">
        <v>14</v>
      </c>
      <c r="S215" t="s">
        <v>10</v>
      </c>
      <c r="T215" t="s">
        <v>127</v>
      </c>
      <c r="U215" t="s">
        <v>132</v>
      </c>
      <c r="V215" t="s">
        <v>383</v>
      </c>
      <c r="W215">
        <v>15</v>
      </c>
      <c r="X215">
        <v>0</v>
      </c>
      <c r="Y215" t="s">
        <v>559</v>
      </c>
    </row>
    <row r="216" spans="1:25" x14ac:dyDescent="0.35">
      <c r="A216" t="s">
        <v>147</v>
      </c>
      <c r="B216">
        <v>13</v>
      </c>
      <c r="C216">
        <v>2</v>
      </c>
      <c r="D216">
        <v>327170</v>
      </c>
      <c r="E216">
        <v>4063200</v>
      </c>
      <c r="F216">
        <v>726</v>
      </c>
      <c r="G216" t="s">
        <v>79</v>
      </c>
      <c r="H216" t="s">
        <v>119</v>
      </c>
      <c r="I216" t="s">
        <v>119</v>
      </c>
      <c r="J216" t="s">
        <v>75</v>
      </c>
      <c r="K216" t="s">
        <v>181</v>
      </c>
      <c r="L216">
        <v>133.6</v>
      </c>
      <c r="M216">
        <v>90</v>
      </c>
      <c r="N216">
        <v>10</v>
      </c>
      <c r="O216">
        <v>16</v>
      </c>
      <c r="P216">
        <v>18.100000000000001</v>
      </c>
      <c r="Q216" t="s">
        <v>38</v>
      </c>
      <c r="R216" t="s">
        <v>14</v>
      </c>
      <c r="S216" t="s">
        <v>10</v>
      </c>
      <c r="T216" t="s">
        <v>127</v>
      </c>
      <c r="U216" t="s">
        <v>132</v>
      </c>
      <c r="V216" t="s">
        <v>484</v>
      </c>
      <c r="W216">
        <v>15</v>
      </c>
      <c r="X216">
        <v>0</v>
      </c>
      <c r="Y216" t="s">
        <v>559</v>
      </c>
    </row>
    <row r="217" spans="1:25" x14ac:dyDescent="0.35">
      <c r="A217" t="s">
        <v>147</v>
      </c>
      <c r="B217">
        <v>13</v>
      </c>
      <c r="C217">
        <v>3</v>
      </c>
      <c r="D217">
        <v>327163</v>
      </c>
      <c r="E217">
        <v>4063232</v>
      </c>
      <c r="F217">
        <v>649</v>
      </c>
      <c r="G217" t="s">
        <v>79</v>
      </c>
      <c r="H217" t="s">
        <v>119</v>
      </c>
      <c r="I217" t="s">
        <v>119</v>
      </c>
      <c r="J217" t="s">
        <v>75</v>
      </c>
      <c r="K217" t="s">
        <v>181</v>
      </c>
      <c r="L217">
        <v>280.89999999999998</v>
      </c>
      <c r="M217">
        <v>80</v>
      </c>
      <c r="N217">
        <v>20</v>
      </c>
      <c r="O217">
        <v>33.700000000000003</v>
      </c>
      <c r="P217">
        <v>15.4</v>
      </c>
      <c r="Q217" t="s">
        <v>14</v>
      </c>
      <c r="R217" t="s">
        <v>14</v>
      </c>
      <c r="S217" t="s">
        <v>10</v>
      </c>
      <c r="T217" t="s">
        <v>127</v>
      </c>
      <c r="U217" t="s">
        <v>128</v>
      </c>
      <c r="V217" t="s">
        <v>485</v>
      </c>
      <c r="W217">
        <v>15</v>
      </c>
      <c r="X217">
        <v>0</v>
      </c>
      <c r="Y217" t="s">
        <v>559</v>
      </c>
    </row>
    <row r="218" spans="1:25" x14ac:dyDescent="0.35">
      <c r="A218" t="s">
        <v>147</v>
      </c>
      <c r="B218">
        <v>15</v>
      </c>
      <c r="C218">
        <v>1</v>
      </c>
      <c r="D218">
        <v>326446</v>
      </c>
      <c r="E218">
        <v>4063384</v>
      </c>
      <c r="F218">
        <v>1</v>
      </c>
      <c r="G218" t="s">
        <v>75</v>
      </c>
      <c r="H218" t="s">
        <v>119</v>
      </c>
      <c r="I218" t="s">
        <v>119</v>
      </c>
      <c r="J218" t="s">
        <v>73</v>
      </c>
      <c r="K218" t="s">
        <v>181</v>
      </c>
      <c r="L218">
        <v>406.5</v>
      </c>
      <c r="M218">
        <v>100</v>
      </c>
      <c r="N218">
        <v>0</v>
      </c>
      <c r="O218">
        <v>11.9</v>
      </c>
      <c r="P218">
        <v>22.9</v>
      </c>
      <c r="Q218" t="s">
        <v>14</v>
      </c>
      <c r="R218" t="s">
        <v>14</v>
      </c>
      <c r="S218" t="s">
        <v>13</v>
      </c>
      <c r="T218" t="s">
        <v>127</v>
      </c>
      <c r="W218">
        <v>15</v>
      </c>
      <c r="X218">
        <v>0</v>
      </c>
      <c r="Y218" t="s">
        <v>559</v>
      </c>
    </row>
    <row r="219" spans="1:25" x14ac:dyDescent="0.35">
      <c r="A219" t="s">
        <v>147</v>
      </c>
      <c r="B219">
        <v>15</v>
      </c>
      <c r="C219">
        <v>2</v>
      </c>
      <c r="D219">
        <v>326368</v>
      </c>
      <c r="E219">
        <v>4063389</v>
      </c>
      <c r="F219">
        <v>36</v>
      </c>
      <c r="G219" t="s">
        <v>75</v>
      </c>
      <c r="H219" t="s">
        <v>119</v>
      </c>
      <c r="I219" t="s">
        <v>119</v>
      </c>
      <c r="J219" t="s">
        <v>75</v>
      </c>
      <c r="K219" t="s">
        <v>181</v>
      </c>
      <c r="L219">
        <v>189.4</v>
      </c>
      <c r="M219">
        <v>100</v>
      </c>
      <c r="N219">
        <v>0</v>
      </c>
      <c r="O219">
        <v>6.5</v>
      </c>
      <c r="P219">
        <v>9.8000000000000007</v>
      </c>
      <c r="Q219" t="s">
        <v>38</v>
      </c>
      <c r="R219" t="s">
        <v>14</v>
      </c>
      <c r="S219" t="s">
        <v>9</v>
      </c>
      <c r="T219" t="s">
        <v>127</v>
      </c>
      <c r="W219">
        <v>15</v>
      </c>
      <c r="X219">
        <v>0</v>
      </c>
      <c r="Y219" t="s">
        <v>559</v>
      </c>
    </row>
    <row r="220" spans="1:25" x14ac:dyDescent="0.35">
      <c r="A220" t="s">
        <v>147</v>
      </c>
      <c r="B220">
        <v>15</v>
      </c>
      <c r="C220">
        <v>3</v>
      </c>
      <c r="D220">
        <v>326376</v>
      </c>
      <c r="E220">
        <v>4063433</v>
      </c>
      <c r="F220">
        <v>4</v>
      </c>
      <c r="G220" t="s">
        <v>75</v>
      </c>
      <c r="H220" t="s">
        <v>119</v>
      </c>
      <c r="I220" t="s">
        <v>119</v>
      </c>
      <c r="J220" t="s">
        <v>75</v>
      </c>
      <c r="K220" t="s">
        <v>75</v>
      </c>
      <c r="L220">
        <v>114.3</v>
      </c>
      <c r="M220">
        <v>100</v>
      </c>
      <c r="N220">
        <v>0</v>
      </c>
      <c r="O220">
        <v>5.0999999999999996</v>
      </c>
      <c r="P220">
        <v>16.399999999999999</v>
      </c>
      <c r="Q220" t="s">
        <v>38</v>
      </c>
      <c r="R220" t="s">
        <v>14</v>
      </c>
      <c r="S220" t="s">
        <v>9</v>
      </c>
      <c r="T220" t="s">
        <v>127</v>
      </c>
      <c r="W220">
        <v>15</v>
      </c>
      <c r="X220">
        <v>0</v>
      </c>
      <c r="Y220" t="s">
        <v>559</v>
      </c>
    </row>
    <row r="221" spans="1:25" x14ac:dyDescent="0.35">
      <c r="A221" t="s">
        <v>147</v>
      </c>
      <c r="B221">
        <v>15</v>
      </c>
      <c r="C221">
        <v>4</v>
      </c>
      <c r="D221">
        <v>326396</v>
      </c>
      <c r="E221">
        <v>4063445</v>
      </c>
      <c r="F221">
        <v>4</v>
      </c>
      <c r="G221" t="s">
        <v>75</v>
      </c>
      <c r="H221" t="s">
        <v>119</v>
      </c>
      <c r="I221" t="s">
        <v>119</v>
      </c>
      <c r="J221" t="s">
        <v>73</v>
      </c>
      <c r="K221" t="s">
        <v>75</v>
      </c>
      <c r="L221">
        <v>109.8</v>
      </c>
      <c r="M221">
        <v>100</v>
      </c>
      <c r="N221">
        <v>0</v>
      </c>
      <c r="O221">
        <v>0</v>
      </c>
      <c r="P221">
        <v>30.7</v>
      </c>
      <c r="Q221" t="s">
        <v>38</v>
      </c>
      <c r="R221" t="s">
        <v>14</v>
      </c>
      <c r="S221" t="s">
        <v>9</v>
      </c>
      <c r="T221" t="s">
        <v>127</v>
      </c>
      <c r="W221">
        <v>15</v>
      </c>
      <c r="X221">
        <v>0</v>
      </c>
      <c r="Y221" t="s">
        <v>559</v>
      </c>
    </row>
    <row r="222" spans="1:25" x14ac:dyDescent="0.35">
      <c r="A222" t="s">
        <v>147</v>
      </c>
      <c r="B222">
        <v>15</v>
      </c>
      <c r="C222">
        <v>5</v>
      </c>
      <c r="D222">
        <v>326401</v>
      </c>
      <c r="E222">
        <v>4063473</v>
      </c>
      <c r="F222">
        <v>1</v>
      </c>
      <c r="G222" t="s">
        <v>75</v>
      </c>
      <c r="H222" t="s">
        <v>119</v>
      </c>
      <c r="I222" t="s">
        <v>119</v>
      </c>
      <c r="J222" t="s">
        <v>75</v>
      </c>
      <c r="K222" t="s">
        <v>75</v>
      </c>
      <c r="L222">
        <v>131.80000000000001</v>
      </c>
      <c r="M222">
        <v>100</v>
      </c>
      <c r="N222">
        <v>0</v>
      </c>
      <c r="O222">
        <v>3.5</v>
      </c>
      <c r="P222">
        <v>27.4</v>
      </c>
      <c r="Q222" t="s">
        <v>38</v>
      </c>
      <c r="R222" t="s">
        <v>14</v>
      </c>
      <c r="S222" t="s">
        <v>9</v>
      </c>
      <c r="T222" t="s">
        <v>127</v>
      </c>
      <c r="W222">
        <v>15</v>
      </c>
      <c r="X222">
        <v>0</v>
      </c>
      <c r="Y222" t="s">
        <v>559</v>
      </c>
    </row>
    <row r="223" spans="1:25" x14ac:dyDescent="0.35">
      <c r="A223" t="s">
        <v>147</v>
      </c>
      <c r="B223">
        <v>15</v>
      </c>
      <c r="C223">
        <v>6</v>
      </c>
      <c r="D223">
        <v>326421</v>
      </c>
      <c r="E223">
        <v>4063437</v>
      </c>
      <c r="F223">
        <v>-34</v>
      </c>
      <c r="G223" t="s">
        <v>75</v>
      </c>
      <c r="H223" t="s">
        <v>119</v>
      </c>
      <c r="I223" t="s">
        <v>119</v>
      </c>
      <c r="J223" t="s">
        <v>75</v>
      </c>
      <c r="K223" t="s">
        <v>75</v>
      </c>
      <c r="L223">
        <v>441.4</v>
      </c>
      <c r="M223">
        <v>100</v>
      </c>
      <c r="N223">
        <v>0</v>
      </c>
      <c r="O223">
        <v>0</v>
      </c>
      <c r="P223">
        <v>14.6</v>
      </c>
      <c r="Q223" t="s">
        <v>14</v>
      </c>
      <c r="R223" t="s">
        <v>14</v>
      </c>
      <c r="S223" t="s">
        <v>13</v>
      </c>
      <c r="T223" t="s">
        <v>127</v>
      </c>
      <c r="U223" t="s">
        <v>124</v>
      </c>
      <c r="V223" t="s">
        <v>373</v>
      </c>
      <c r="W223">
        <v>15</v>
      </c>
      <c r="X223">
        <v>0</v>
      </c>
      <c r="Y223" t="s">
        <v>559</v>
      </c>
    </row>
    <row r="224" spans="1:25" x14ac:dyDescent="0.35">
      <c r="A224" t="s">
        <v>147</v>
      </c>
      <c r="B224">
        <v>15</v>
      </c>
      <c r="C224">
        <v>7</v>
      </c>
      <c r="D224">
        <v>326399</v>
      </c>
      <c r="E224">
        <v>4063474</v>
      </c>
      <c r="F224">
        <v>1</v>
      </c>
      <c r="G224" t="s">
        <v>75</v>
      </c>
      <c r="H224" t="s">
        <v>119</v>
      </c>
      <c r="I224" t="s">
        <v>119</v>
      </c>
      <c r="J224" t="s">
        <v>75</v>
      </c>
      <c r="K224" t="s">
        <v>75</v>
      </c>
      <c r="L224">
        <v>421</v>
      </c>
      <c r="M224">
        <v>100</v>
      </c>
      <c r="N224">
        <v>0</v>
      </c>
      <c r="O224">
        <v>0</v>
      </c>
      <c r="P224">
        <v>25.1</v>
      </c>
      <c r="Q224" t="s">
        <v>14</v>
      </c>
      <c r="R224" t="s">
        <v>14</v>
      </c>
      <c r="S224" t="s">
        <v>13</v>
      </c>
      <c r="T224" t="s">
        <v>127</v>
      </c>
      <c r="U224" t="s">
        <v>128</v>
      </c>
      <c r="V224" t="s">
        <v>389</v>
      </c>
      <c r="W224">
        <v>15</v>
      </c>
      <c r="X224">
        <v>0</v>
      </c>
      <c r="Y224" t="s">
        <v>559</v>
      </c>
    </row>
    <row r="225" spans="1:25" x14ac:dyDescent="0.35">
      <c r="A225" t="s">
        <v>147</v>
      </c>
      <c r="B225">
        <v>15</v>
      </c>
      <c r="C225">
        <v>8</v>
      </c>
      <c r="D225">
        <v>326404</v>
      </c>
      <c r="E225">
        <v>4063480</v>
      </c>
      <c r="F225">
        <v>-32</v>
      </c>
      <c r="G225" t="s">
        <v>75</v>
      </c>
      <c r="H225" t="s">
        <v>119</v>
      </c>
      <c r="I225" t="s">
        <v>119</v>
      </c>
      <c r="J225" t="s">
        <v>73</v>
      </c>
      <c r="K225" t="s">
        <v>75</v>
      </c>
      <c r="L225">
        <v>150.4</v>
      </c>
      <c r="M225">
        <v>100</v>
      </c>
      <c r="N225">
        <v>0</v>
      </c>
      <c r="O225">
        <v>0</v>
      </c>
      <c r="P225">
        <v>27.9</v>
      </c>
      <c r="Q225" t="s">
        <v>38</v>
      </c>
      <c r="R225" t="s">
        <v>14</v>
      </c>
      <c r="S225" t="s">
        <v>13</v>
      </c>
      <c r="T225" t="s">
        <v>127</v>
      </c>
      <c r="U225" t="s">
        <v>128</v>
      </c>
      <c r="V225" t="s">
        <v>387</v>
      </c>
      <c r="W225">
        <v>15</v>
      </c>
      <c r="X225">
        <v>0</v>
      </c>
      <c r="Y225" t="s">
        <v>559</v>
      </c>
    </row>
    <row r="226" spans="1:25" x14ac:dyDescent="0.35">
      <c r="A226" t="s">
        <v>138</v>
      </c>
      <c r="X226">
        <v>0</v>
      </c>
    </row>
    <row r="227" spans="1:25" x14ac:dyDescent="0.35">
      <c r="A227" s="12" t="s">
        <v>534</v>
      </c>
      <c r="X227">
        <v>0</v>
      </c>
    </row>
    <row r="228" spans="1:25" x14ac:dyDescent="0.35">
      <c r="A228" t="s">
        <v>147</v>
      </c>
      <c r="B228">
        <v>2</v>
      </c>
      <c r="C228">
        <v>1</v>
      </c>
      <c r="D228">
        <v>327438</v>
      </c>
      <c r="E228">
        <v>4060698</v>
      </c>
      <c r="H228" t="s">
        <v>120</v>
      </c>
      <c r="I228" t="s">
        <v>120</v>
      </c>
      <c r="J228" t="s">
        <v>79</v>
      </c>
      <c r="K228" t="s">
        <v>181</v>
      </c>
      <c r="L228">
        <v>129</v>
      </c>
      <c r="M228">
        <v>0</v>
      </c>
      <c r="N228">
        <v>0</v>
      </c>
      <c r="O228">
        <v>29.7</v>
      </c>
      <c r="Q228" t="s">
        <v>38</v>
      </c>
      <c r="R228" t="s">
        <v>14</v>
      </c>
      <c r="S228" t="s">
        <v>51</v>
      </c>
      <c r="T228" t="s">
        <v>127</v>
      </c>
      <c r="W228">
        <v>15</v>
      </c>
      <c r="X228">
        <v>0</v>
      </c>
      <c r="Y228" t="s">
        <v>558</v>
      </c>
    </row>
  </sheetData>
  <sortState xmlns:xlrd2="http://schemas.microsoft.com/office/spreadsheetml/2017/richdata2" ref="A2:Y225">
    <sortCondition ref="A2:A225"/>
    <sortCondition ref="B2:B225"/>
    <sortCondition ref="C2:C225"/>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A2A3418B-5E02-4DE2-B347-39A9DEB84E43}">
          <x14:formula1>
            <xm:f>Notes!$J$21:$J$22</xm:f>
          </x14:formula1>
          <xm:sqref>H2:I4 H6:I1000</xm:sqref>
        </x14:dataValidation>
        <x14:dataValidation type="list" allowBlank="1" showInputMessage="1" showErrorMessage="1" xr:uid="{42CC6D42-E772-4DB5-A472-673F9E68B7EB}">
          <x14:formula1>
            <xm:f>Notes!$F$21:$F$24</xm:f>
          </x14:formula1>
          <xm:sqref>J2:J4 J6:J1000</xm:sqref>
        </x14:dataValidation>
        <x14:dataValidation type="list" allowBlank="1" showInputMessage="1" showErrorMessage="1" xr:uid="{0E94AD51-C607-4EDC-9428-73A7FA5F7C0F}">
          <x14:formula1>
            <xm:f>Notes!$O$21:$O$36</xm:f>
          </x14:formula1>
          <xm:sqref>S2:S4 S6:S1000</xm:sqref>
        </x14:dataValidation>
        <x14:dataValidation type="list" allowBlank="1" showInputMessage="1" showErrorMessage="1" xr:uid="{2ED00525-69C7-48F3-A82E-1BACF889A248}">
          <x14:formula1>
            <xm:f>Notes!$P$21:$P$23</xm:f>
          </x14:formula1>
          <xm:sqref>T2:T4 T6:T1000</xm:sqref>
        </x14:dataValidation>
        <x14:dataValidation type="list" allowBlank="1" showInputMessage="1" showErrorMessage="1" xr:uid="{35D8C90F-319D-47A7-A9A5-36B18BA27BA2}">
          <x14:formula1>
            <xm:f>Notes!$B$21:$B$22</xm:f>
          </x14:formula1>
          <xm:sqref>R2:R4 R6:R1000</xm:sqref>
        </x14:dataValidation>
        <x14:dataValidation type="list" allowBlank="1" showInputMessage="1" showErrorMessage="1" xr:uid="{AE91AA78-3647-43E2-9F3F-7F996008501E}">
          <x14:formula1>
            <xm:f>Notes!$Q$21:$Q$22</xm:f>
          </x14:formula1>
          <xm:sqref>Q2:R4 Q6:R1000</xm:sqref>
        </x14:dataValidation>
        <x14:dataValidation type="list" allowBlank="1" showInputMessage="1" showErrorMessage="1" xr:uid="{8C3D2F98-430D-4EA2-BF8B-B78BA002952D}">
          <x14:formula1>
            <xm:f>Notes!$M$21:$M$32</xm:f>
          </x14:formula1>
          <xm:sqref>U2:U4 V12 U6:U11 U13:U1000</xm:sqref>
        </x14:dataValidation>
        <x14:dataValidation type="list" allowBlank="1" showInputMessage="1" showErrorMessage="1" xr:uid="{7D9EFB37-E116-404D-B709-13717B463240}">
          <x14:formula1>
            <xm:f>Notes!$U$21:$U$23</xm:f>
          </x14:formula1>
          <xm:sqref>K2:K4 K6:K1000</xm:sqref>
        </x14:dataValidation>
        <x14:dataValidation type="list" allowBlank="1" showInputMessage="1" showErrorMessage="1" xr:uid="{512C08FB-6FB2-4D2C-9F87-C8CE51654245}">
          <x14:formula1>
            <xm:f>Notes!$A$21:$A$26</xm:f>
          </x14:formula1>
          <xm:sqref>A2:A4 A6:A226 A228:A1000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9B47-EF39-4EAA-9CB4-71B4B3E2C610}">
  <dimension ref="A1:C108"/>
  <sheetViews>
    <sheetView workbookViewId="0">
      <pane ySplit="1" topLeftCell="A2" activePane="bottomLeft" state="frozen"/>
      <selection pane="bottomLeft"/>
    </sheetView>
  </sheetViews>
  <sheetFormatPr defaultRowHeight="14.5" x14ac:dyDescent="0.35"/>
  <cols>
    <col min="1" max="1" width="21.90625" bestFit="1" customWidth="1"/>
    <col min="2" max="2" width="13.81640625" bestFit="1" customWidth="1"/>
    <col min="3" max="3" width="44.54296875" customWidth="1"/>
  </cols>
  <sheetData>
    <row r="1" spans="1:3" x14ac:dyDescent="0.35">
      <c r="A1" s="10" t="s">
        <v>188</v>
      </c>
      <c r="B1" s="10" t="s">
        <v>189</v>
      </c>
      <c r="C1" s="10" t="s">
        <v>190</v>
      </c>
    </row>
    <row r="2" spans="1:3" x14ac:dyDescent="0.35">
      <c r="A2" t="s">
        <v>0</v>
      </c>
      <c r="B2" s="11" t="s">
        <v>191</v>
      </c>
      <c r="C2" t="s">
        <v>192</v>
      </c>
    </row>
    <row r="3" spans="1:3" x14ac:dyDescent="0.35">
      <c r="A3" t="s">
        <v>2</v>
      </c>
      <c r="B3" s="11" t="s">
        <v>191</v>
      </c>
      <c r="C3" t="s">
        <v>193</v>
      </c>
    </row>
    <row r="4" spans="1:3" x14ac:dyDescent="0.35">
      <c r="A4" t="s">
        <v>1</v>
      </c>
      <c r="B4" t="s">
        <v>194</v>
      </c>
      <c r="C4" t="s">
        <v>195</v>
      </c>
    </row>
    <row r="5" spans="1:3" x14ac:dyDescent="0.35">
      <c r="A5" t="s">
        <v>3</v>
      </c>
      <c r="B5" s="11" t="s">
        <v>191</v>
      </c>
      <c r="C5" t="s">
        <v>196</v>
      </c>
    </row>
    <row r="6" spans="1:3" x14ac:dyDescent="0.35">
      <c r="A6" t="s">
        <v>4</v>
      </c>
      <c r="B6" s="11" t="s">
        <v>191</v>
      </c>
      <c r="C6" t="s">
        <v>197</v>
      </c>
    </row>
    <row r="7" spans="1:3" x14ac:dyDescent="0.35">
      <c r="A7" t="s">
        <v>143</v>
      </c>
      <c r="B7" s="11" t="s">
        <v>191</v>
      </c>
      <c r="C7" t="s">
        <v>198</v>
      </c>
    </row>
    <row r="8" spans="1:3" x14ac:dyDescent="0.35">
      <c r="A8" t="s">
        <v>6</v>
      </c>
      <c r="B8" s="11" t="s">
        <v>191</v>
      </c>
      <c r="C8" t="s">
        <v>199</v>
      </c>
    </row>
    <row r="9" spans="1:3" x14ac:dyDescent="0.35">
      <c r="A9" t="s">
        <v>200</v>
      </c>
      <c r="B9" s="11" t="s">
        <v>191</v>
      </c>
      <c r="C9" t="s">
        <v>201</v>
      </c>
    </row>
    <row r="10" spans="1:3" x14ac:dyDescent="0.35">
      <c r="A10" t="s">
        <v>202</v>
      </c>
      <c r="B10" t="s">
        <v>194</v>
      </c>
      <c r="C10" t="s">
        <v>203</v>
      </c>
    </row>
    <row r="11" spans="1:3" x14ac:dyDescent="0.35">
      <c r="A11" t="s">
        <v>7</v>
      </c>
      <c r="B11" t="s">
        <v>194</v>
      </c>
      <c r="C11" t="s">
        <v>204</v>
      </c>
    </row>
    <row r="12" spans="1:3" x14ac:dyDescent="0.35">
      <c r="A12" t="s">
        <v>205</v>
      </c>
      <c r="B12" t="s">
        <v>194</v>
      </c>
      <c r="C12" t="s">
        <v>206</v>
      </c>
    </row>
    <row r="13" spans="1:3" x14ac:dyDescent="0.35">
      <c r="A13" s="11" t="s">
        <v>207</v>
      </c>
      <c r="B13" t="s">
        <v>194</v>
      </c>
      <c r="C13" t="s">
        <v>208</v>
      </c>
    </row>
    <row r="14" spans="1:3" x14ac:dyDescent="0.35">
      <c r="A14" s="4" t="s">
        <v>209</v>
      </c>
      <c r="B14" t="s">
        <v>194</v>
      </c>
      <c r="C14" t="s">
        <v>210</v>
      </c>
    </row>
    <row r="15" spans="1:3" x14ac:dyDescent="0.35">
      <c r="A15" s="4" t="s">
        <v>211</v>
      </c>
      <c r="B15" t="s">
        <v>194</v>
      </c>
      <c r="C15" t="s">
        <v>212</v>
      </c>
    </row>
    <row r="16" spans="1:3" x14ac:dyDescent="0.35">
      <c r="A16" s="11" t="s">
        <v>213</v>
      </c>
      <c r="B16" t="s">
        <v>194</v>
      </c>
      <c r="C16" t="s">
        <v>214</v>
      </c>
    </row>
    <row r="17" spans="1:3" x14ac:dyDescent="0.35">
      <c r="A17" t="s">
        <v>215</v>
      </c>
      <c r="B17" t="s">
        <v>194</v>
      </c>
      <c r="C17" t="s">
        <v>216</v>
      </c>
    </row>
    <row r="18" spans="1:3" x14ac:dyDescent="0.35">
      <c r="A18" t="s">
        <v>217</v>
      </c>
      <c r="B18" t="s">
        <v>194</v>
      </c>
      <c r="C18" t="s">
        <v>218</v>
      </c>
    </row>
    <row r="19" spans="1:3" x14ac:dyDescent="0.35">
      <c r="A19" t="s">
        <v>58</v>
      </c>
      <c r="B19" t="s">
        <v>194</v>
      </c>
      <c r="C19" t="s">
        <v>219</v>
      </c>
    </row>
    <row r="20" spans="1:3" x14ac:dyDescent="0.35">
      <c r="A20" s="11" t="s">
        <v>32</v>
      </c>
      <c r="B20" t="s">
        <v>194</v>
      </c>
      <c r="C20" t="s">
        <v>220</v>
      </c>
    </row>
    <row r="21" spans="1:3" x14ac:dyDescent="0.35">
      <c r="A21" s="11" t="s">
        <v>65</v>
      </c>
      <c r="B21" t="s">
        <v>194</v>
      </c>
      <c r="C21" t="s">
        <v>221</v>
      </c>
    </row>
    <row r="22" spans="1:3" x14ac:dyDescent="0.35">
      <c r="A22" t="s">
        <v>59</v>
      </c>
      <c r="B22" t="s">
        <v>194</v>
      </c>
      <c r="C22" t="s">
        <v>222</v>
      </c>
    </row>
    <row r="23" spans="1:3" x14ac:dyDescent="0.35">
      <c r="A23" t="s">
        <v>66</v>
      </c>
      <c r="B23" t="s">
        <v>194</v>
      </c>
      <c r="C23" t="s">
        <v>223</v>
      </c>
    </row>
    <row r="24" spans="1:3" x14ac:dyDescent="0.35">
      <c r="A24" t="s">
        <v>224</v>
      </c>
      <c r="B24" t="s">
        <v>194</v>
      </c>
      <c r="C24" t="s">
        <v>225</v>
      </c>
    </row>
    <row r="25" spans="1:3" x14ac:dyDescent="0.35">
      <c r="A25" t="s">
        <v>60</v>
      </c>
      <c r="B25" t="s">
        <v>194</v>
      </c>
      <c r="C25" t="s">
        <v>226</v>
      </c>
    </row>
    <row r="26" spans="1:3" x14ac:dyDescent="0.35">
      <c r="A26" t="s">
        <v>62</v>
      </c>
      <c r="B26" t="s">
        <v>194</v>
      </c>
      <c r="C26" t="s">
        <v>227</v>
      </c>
    </row>
    <row r="27" spans="1:3" x14ac:dyDescent="0.35">
      <c r="A27" s="11" t="s">
        <v>33</v>
      </c>
      <c r="B27" t="s">
        <v>194</v>
      </c>
      <c r="C27" t="s">
        <v>228</v>
      </c>
    </row>
    <row r="28" spans="1:3" x14ac:dyDescent="0.35">
      <c r="A28" s="11" t="s">
        <v>229</v>
      </c>
      <c r="B28" t="s">
        <v>194</v>
      </c>
      <c r="C28" t="s">
        <v>230</v>
      </c>
    </row>
    <row r="29" spans="1:3" x14ac:dyDescent="0.35">
      <c r="A29" t="s">
        <v>231</v>
      </c>
      <c r="B29" t="s">
        <v>191</v>
      </c>
      <c r="C29" t="s">
        <v>232</v>
      </c>
    </row>
    <row r="30" spans="1:3" x14ac:dyDescent="0.35">
      <c r="A30" s="4" t="s">
        <v>233</v>
      </c>
      <c r="B30" t="s">
        <v>194</v>
      </c>
      <c r="C30" t="s">
        <v>555</v>
      </c>
    </row>
    <row r="31" spans="1:3" x14ac:dyDescent="0.35">
      <c r="A31" s="4" t="s">
        <v>234</v>
      </c>
      <c r="B31" t="s">
        <v>194</v>
      </c>
      <c r="C31" t="s">
        <v>235</v>
      </c>
    </row>
    <row r="32" spans="1:3" x14ac:dyDescent="0.35">
      <c r="A32" s="4" t="s">
        <v>236</v>
      </c>
      <c r="B32" t="s">
        <v>194</v>
      </c>
      <c r="C32" t="s">
        <v>237</v>
      </c>
    </row>
    <row r="33" spans="1:3" x14ac:dyDescent="0.35">
      <c r="A33" s="4" t="s">
        <v>238</v>
      </c>
      <c r="B33" t="s">
        <v>194</v>
      </c>
      <c r="C33" t="s">
        <v>239</v>
      </c>
    </row>
    <row r="34" spans="1:3" x14ac:dyDescent="0.35">
      <c r="A34" s="4" t="s">
        <v>240</v>
      </c>
      <c r="B34" t="s">
        <v>194</v>
      </c>
      <c r="C34" t="s">
        <v>241</v>
      </c>
    </row>
    <row r="35" spans="1:3" x14ac:dyDescent="0.35">
      <c r="A35" s="4" t="s">
        <v>242</v>
      </c>
      <c r="B35" t="s">
        <v>194</v>
      </c>
      <c r="C35" t="s">
        <v>243</v>
      </c>
    </row>
    <row r="36" spans="1:3" x14ac:dyDescent="0.35">
      <c r="A36" s="4" t="s">
        <v>244</v>
      </c>
      <c r="B36" t="s">
        <v>194</v>
      </c>
      <c r="C36" t="s">
        <v>245</v>
      </c>
    </row>
    <row r="37" spans="1:3" x14ac:dyDescent="0.35">
      <c r="A37" s="4" t="s">
        <v>246</v>
      </c>
      <c r="B37" t="s">
        <v>194</v>
      </c>
      <c r="C37" t="s">
        <v>247</v>
      </c>
    </row>
    <row r="38" spans="1:3" x14ac:dyDescent="0.35">
      <c r="A38" s="4" t="s">
        <v>248</v>
      </c>
      <c r="B38" t="s">
        <v>194</v>
      </c>
      <c r="C38" t="s">
        <v>249</v>
      </c>
    </row>
    <row r="39" spans="1:3" x14ac:dyDescent="0.35">
      <c r="A39" s="4" t="s">
        <v>250</v>
      </c>
      <c r="B39" t="s">
        <v>194</v>
      </c>
      <c r="C39" t="s">
        <v>251</v>
      </c>
    </row>
    <row r="40" spans="1:3" x14ac:dyDescent="0.35">
      <c r="A40" t="s">
        <v>252</v>
      </c>
      <c r="B40" t="s">
        <v>194</v>
      </c>
      <c r="C40" t="s">
        <v>253</v>
      </c>
    </row>
    <row r="41" spans="1:3" x14ac:dyDescent="0.35">
      <c r="A41" t="s">
        <v>254</v>
      </c>
      <c r="B41" t="s">
        <v>194</v>
      </c>
      <c r="C41" t="s">
        <v>255</v>
      </c>
    </row>
    <row r="42" spans="1:3" x14ac:dyDescent="0.35">
      <c r="A42" s="4" t="s">
        <v>52</v>
      </c>
      <c r="B42" t="s">
        <v>194</v>
      </c>
      <c r="C42" t="s">
        <v>256</v>
      </c>
    </row>
    <row r="43" spans="1:3" x14ac:dyDescent="0.35">
      <c r="A43" t="s">
        <v>53</v>
      </c>
      <c r="B43" t="s">
        <v>194</v>
      </c>
      <c r="C43" t="s">
        <v>257</v>
      </c>
    </row>
    <row r="44" spans="1:3" x14ac:dyDescent="0.35">
      <c r="A44" t="s">
        <v>54</v>
      </c>
      <c r="B44" t="s">
        <v>194</v>
      </c>
      <c r="C44" t="s">
        <v>258</v>
      </c>
    </row>
    <row r="45" spans="1:3" x14ac:dyDescent="0.35">
      <c r="A45" s="11" t="s">
        <v>259</v>
      </c>
      <c r="B45" t="s">
        <v>194</v>
      </c>
      <c r="C45" t="s">
        <v>260</v>
      </c>
    </row>
    <row r="46" spans="1:3" x14ac:dyDescent="0.35">
      <c r="A46" s="11" t="s">
        <v>261</v>
      </c>
      <c r="B46" t="s">
        <v>194</v>
      </c>
      <c r="C46" t="s">
        <v>262</v>
      </c>
    </row>
    <row r="47" spans="1:3" x14ac:dyDescent="0.35">
      <c r="A47" t="s">
        <v>263</v>
      </c>
      <c r="B47" t="s">
        <v>194</v>
      </c>
      <c r="C47" t="s">
        <v>264</v>
      </c>
    </row>
    <row r="48" spans="1:3" x14ac:dyDescent="0.35">
      <c r="A48" s="11" t="s">
        <v>8</v>
      </c>
      <c r="B48" s="11" t="s">
        <v>191</v>
      </c>
      <c r="C48" s="11" t="s">
        <v>265</v>
      </c>
    </row>
    <row r="49" spans="1:3" x14ac:dyDescent="0.35">
      <c r="A49" s="11" t="s">
        <v>19</v>
      </c>
      <c r="B49" t="s">
        <v>266</v>
      </c>
      <c r="C49" s="11" t="s">
        <v>267</v>
      </c>
    </row>
    <row r="50" spans="1:3" x14ac:dyDescent="0.35">
      <c r="A50" s="11" t="s">
        <v>37</v>
      </c>
      <c r="B50" t="s">
        <v>266</v>
      </c>
      <c r="C50" s="11" t="s">
        <v>268</v>
      </c>
    </row>
    <row r="51" spans="1:3" x14ac:dyDescent="0.35">
      <c r="A51" s="11" t="s">
        <v>269</v>
      </c>
      <c r="B51" t="s">
        <v>266</v>
      </c>
      <c r="C51" s="11" t="s">
        <v>270</v>
      </c>
    </row>
    <row r="52" spans="1:3" x14ac:dyDescent="0.35">
      <c r="A52" s="4" t="s">
        <v>20</v>
      </c>
      <c r="B52" t="s">
        <v>266</v>
      </c>
      <c r="C52" s="11" t="s">
        <v>271</v>
      </c>
    </row>
    <row r="53" spans="1:3" x14ac:dyDescent="0.35">
      <c r="A53" s="4" t="s">
        <v>15</v>
      </c>
      <c r="B53" t="s">
        <v>266</v>
      </c>
      <c r="C53" s="11" t="s">
        <v>272</v>
      </c>
    </row>
    <row r="54" spans="1:3" x14ac:dyDescent="0.35">
      <c r="A54" t="s">
        <v>161</v>
      </c>
      <c r="B54" s="11" t="s">
        <v>191</v>
      </c>
      <c r="C54" s="11" t="s">
        <v>273</v>
      </c>
    </row>
    <row r="55" spans="1:3" x14ac:dyDescent="0.35">
      <c r="A55" t="s">
        <v>160</v>
      </c>
      <c r="B55" t="s">
        <v>191</v>
      </c>
      <c r="C55" s="11" t="s">
        <v>274</v>
      </c>
    </row>
    <row r="56" spans="1:3" x14ac:dyDescent="0.35">
      <c r="A56" s="4" t="s">
        <v>17</v>
      </c>
      <c r="B56" t="s">
        <v>266</v>
      </c>
      <c r="C56" s="11" t="s">
        <v>275</v>
      </c>
    </row>
    <row r="57" spans="1:3" x14ac:dyDescent="0.35">
      <c r="A57" s="4" t="s">
        <v>276</v>
      </c>
      <c r="B57" t="s">
        <v>266</v>
      </c>
      <c r="C57" s="11" t="s">
        <v>277</v>
      </c>
    </row>
    <row r="58" spans="1:3" x14ac:dyDescent="0.35">
      <c r="A58" s="4" t="s">
        <v>278</v>
      </c>
      <c r="B58" t="s">
        <v>266</v>
      </c>
      <c r="C58" s="11" t="s">
        <v>279</v>
      </c>
    </row>
    <row r="59" spans="1:3" x14ac:dyDescent="0.35">
      <c r="A59" s="4" t="s">
        <v>280</v>
      </c>
      <c r="B59" t="s">
        <v>266</v>
      </c>
      <c r="C59" s="11" t="s">
        <v>281</v>
      </c>
    </row>
    <row r="60" spans="1:3" x14ac:dyDescent="0.35">
      <c r="A60" s="4" t="s">
        <v>282</v>
      </c>
      <c r="B60" t="s">
        <v>266</v>
      </c>
      <c r="C60" s="11" t="s">
        <v>283</v>
      </c>
    </row>
    <row r="61" spans="1:3" x14ac:dyDescent="0.35">
      <c r="A61" s="4" t="s">
        <v>284</v>
      </c>
      <c r="B61" t="s">
        <v>266</v>
      </c>
      <c r="C61" s="11" t="s">
        <v>285</v>
      </c>
    </row>
    <row r="62" spans="1:3" x14ac:dyDescent="0.35">
      <c r="A62" s="4" t="s">
        <v>18</v>
      </c>
      <c r="B62" t="s">
        <v>266</v>
      </c>
      <c r="C62" s="11" t="s">
        <v>286</v>
      </c>
    </row>
    <row r="63" spans="1:3" x14ac:dyDescent="0.35">
      <c r="A63" s="4" t="s">
        <v>22</v>
      </c>
      <c r="B63" t="s">
        <v>266</v>
      </c>
      <c r="C63" s="11" t="s">
        <v>287</v>
      </c>
    </row>
    <row r="64" spans="1:3" x14ac:dyDescent="0.35">
      <c r="A64" s="4" t="s">
        <v>178</v>
      </c>
      <c r="B64" t="s">
        <v>288</v>
      </c>
      <c r="C64" t="s">
        <v>289</v>
      </c>
    </row>
    <row r="65" spans="1:3" x14ac:dyDescent="0.35">
      <c r="A65" s="11" t="s">
        <v>45</v>
      </c>
      <c r="B65" s="11" t="s">
        <v>288</v>
      </c>
      <c r="C65" s="11" t="s">
        <v>290</v>
      </c>
    </row>
    <row r="66" spans="1:3" x14ac:dyDescent="0.35">
      <c r="A66" s="4" t="s">
        <v>47</v>
      </c>
      <c r="B66" s="11" t="s">
        <v>288</v>
      </c>
      <c r="C66" s="11" t="s">
        <v>291</v>
      </c>
    </row>
    <row r="67" spans="1:3" x14ac:dyDescent="0.35">
      <c r="A67" s="11" t="s">
        <v>292</v>
      </c>
      <c r="B67" s="11" t="s">
        <v>288</v>
      </c>
      <c r="C67" s="11" t="s">
        <v>293</v>
      </c>
    </row>
    <row r="68" spans="1:3" x14ac:dyDescent="0.35">
      <c r="A68" s="11" t="s">
        <v>180</v>
      </c>
      <c r="B68" s="11" t="s">
        <v>288</v>
      </c>
      <c r="C68" s="11" t="s">
        <v>294</v>
      </c>
    </row>
    <row r="69" spans="1:3" x14ac:dyDescent="0.35">
      <c r="A69" s="4" t="s">
        <v>295</v>
      </c>
      <c r="B69" s="11" t="s">
        <v>288</v>
      </c>
      <c r="C69" s="11" t="s">
        <v>296</v>
      </c>
    </row>
    <row r="70" spans="1:3" x14ac:dyDescent="0.35">
      <c r="A70" s="4" t="s">
        <v>282</v>
      </c>
      <c r="B70" s="11" t="s">
        <v>288</v>
      </c>
      <c r="C70" t="s">
        <v>297</v>
      </c>
    </row>
    <row r="71" spans="1:3" x14ac:dyDescent="0.35">
      <c r="A71" s="4" t="s">
        <v>298</v>
      </c>
      <c r="B71" s="11" t="s">
        <v>288</v>
      </c>
      <c r="C71" s="11" t="s">
        <v>299</v>
      </c>
    </row>
    <row r="72" spans="1:3" x14ac:dyDescent="0.35">
      <c r="A72" s="4" t="s">
        <v>300</v>
      </c>
      <c r="B72" s="11" t="s">
        <v>288</v>
      </c>
      <c r="C72" s="11" t="s">
        <v>301</v>
      </c>
    </row>
    <row r="73" spans="1:3" x14ac:dyDescent="0.35">
      <c r="A73" s="4" t="s">
        <v>302</v>
      </c>
      <c r="B73" s="11" t="s">
        <v>288</v>
      </c>
      <c r="C73" s="11" t="s">
        <v>303</v>
      </c>
    </row>
    <row r="74" spans="1:3" x14ac:dyDescent="0.35">
      <c r="A74" s="4" t="s">
        <v>304</v>
      </c>
      <c r="B74" s="11" t="s">
        <v>288</v>
      </c>
      <c r="C74" s="11" t="s">
        <v>305</v>
      </c>
    </row>
    <row r="75" spans="1:3" x14ac:dyDescent="0.35">
      <c r="A75" s="4" t="s">
        <v>306</v>
      </c>
      <c r="B75" s="11" t="s">
        <v>288</v>
      </c>
      <c r="C75" s="11" t="s">
        <v>307</v>
      </c>
    </row>
    <row r="76" spans="1:3" x14ac:dyDescent="0.35">
      <c r="A76" s="11" t="s">
        <v>308</v>
      </c>
      <c r="B76" s="11" t="s">
        <v>288</v>
      </c>
      <c r="C76" s="11" t="s">
        <v>309</v>
      </c>
    </row>
    <row r="77" spans="1:3" x14ac:dyDescent="0.35">
      <c r="A77" s="11" t="s">
        <v>310</v>
      </c>
      <c r="B77" s="11" t="s">
        <v>288</v>
      </c>
      <c r="C77" s="11" t="s">
        <v>311</v>
      </c>
    </row>
    <row r="78" spans="1:3" x14ac:dyDescent="0.35">
      <c r="A78" s="4" t="s">
        <v>312</v>
      </c>
      <c r="B78" s="11" t="s">
        <v>288</v>
      </c>
      <c r="C78" s="11" t="s">
        <v>313</v>
      </c>
    </row>
    <row r="79" spans="1:3" x14ac:dyDescent="0.35">
      <c r="A79" s="4" t="s">
        <v>314</v>
      </c>
      <c r="B79" s="11" t="s">
        <v>288</v>
      </c>
      <c r="C79" s="11" t="s">
        <v>315</v>
      </c>
    </row>
    <row r="80" spans="1:3" x14ac:dyDescent="0.35">
      <c r="A80" s="4" t="s">
        <v>48</v>
      </c>
      <c r="B80" s="11" t="s">
        <v>288</v>
      </c>
      <c r="C80" s="11" t="s">
        <v>316</v>
      </c>
    </row>
    <row r="81" spans="1:3" x14ac:dyDescent="0.35">
      <c r="A81" s="4" t="s">
        <v>64</v>
      </c>
      <c r="B81" t="s">
        <v>288</v>
      </c>
      <c r="C81" s="11" t="s">
        <v>317</v>
      </c>
    </row>
    <row r="82" spans="1:3" x14ac:dyDescent="0.35">
      <c r="A82" s="4" t="s">
        <v>49</v>
      </c>
      <c r="B82" s="11" t="s">
        <v>288</v>
      </c>
      <c r="C82" s="11" t="s">
        <v>318</v>
      </c>
    </row>
    <row r="83" spans="1:3" x14ac:dyDescent="0.35">
      <c r="A83" s="11" t="s">
        <v>20</v>
      </c>
      <c r="B83" s="11" t="s">
        <v>319</v>
      </c>
      <c r="C83" s="11" t="s">
        <v>320</v>
      </c>
    </row>
    <row r="84" spans="1:3" x14ac:dyDescent="0.35">
      <c r="A84" s="11" t="s">
        <v>321</v>
      </c>
      <c r="B84" s="11" t="s">
        <v>319</v>
      </c>
      <c r="C84" s="11" t="s">
        <v>322</v>
      </c>
    </row>
    <row r="85" spans="1:3" x14ac:dyDescent="0.35">
      <c r="A85" s="4" t="s">
        <v>52</v>
      </c>
      <c r="B85" s="11" t="s">
        <v>319</v>
      </c>
      <c r="C85" s="11" t="s">
        <v>323</v>
      </c>
    </row>
    <row r="86" spans="1:3" x14ac:dyDescent="0.35">
      <c r="A86" t="s">
        <v>53</v>
      </c>
      <c r="B86" s="11" t="s">
        <v>319</v>
      </c>
      <c r="C86" s="11" t="s">
        <v>324</v>
      </c>
    </row>
    <row r="87" spans="1:3" x14ac:dyDescent="0.35">
      <c r="A87" t="s">
        <v>54</v>
      </c>
      <c r="B87" s="11" t="s">
        <v>319</v>
      </c>
      <c r="C87" s="11" t="s">
        <v>325</v>
      </c>
    </row>
    <row r="88" spans="1:3" x14ac:dyDescent="0.35">
      <c r="A88" s="11" t="s">
        <v>259</v>
      </c>
      <c r="B88" s="11" t="s">
        <v>319</v>
      </c>
      <c r="C88" s="11" t="s">
        <v>326</v>
      </c>
    </row>
    <row r="89" spans="1:3" x14ac:dyDescent="0.35">
      <c r="A89" s="11" t="s">
        <v>327</v>
      </c>
      <c r="B89" s="11" t="s">
        <v>319</v>
      </c>
      <c r="C89" s="11" t="s">
        <v>328</v>
      </c>
    </row>
    <row r="90" spans="1:3" x14ac:dyDescent="0.35">
      <c r="A90" s="11" t="s">
        <v>329</v>
      </c>
      <c r="B90" s="11" t="s">
        <v>319</v>
      </c>
      <c r="C90" s="11" t="s">
        <v>330</v>
      </c>
    </row>
    <row r="91" spans="1:3" x14ac:dyDescent="0.35">
      <c r="A91" s="11" t="s">
        <v>331</v>
      </c>
      <c r="B91" s="11" t="s">
        <v>319</v>
      </c>
      <c r="C91" s="11" t="s">
        <v>332</v>
      </c>
    </row>
    <row r="92" spans="1:3" x14ac:dyDescent="0.35">
      <c r="A92" s="11" t="s">
        <v>333</v>
      </c>
      <c r="B92" s="11" t="s">
        <v>319</v>
      </c>
      <c r="C92" s="11" t="s">
        <v>334</v>
      </c>
    </row>
    <row r="93" spans="1:3" x14ac:dyDescent="0.35">
      <c r="A93" s="11" t="s">
        <v>335</v>
      </c>
      <c r="B93" s="11" t="s">
        <v>319</v>
      </c>
      <c r="C93" s="11" t="s">
        <v>336</v>
      </c>
    </row>
    <row r="94" spans="1:3" x14ac:dyDescent="0.35">
      <c r="A94" s="11" t="s">
        <v>337</v>
      </c>
      <c r="B94" s="11" t="s">
        <v>319</v>
      </c>
      <c r="C94" s="11" t="s">
        <v>338</v>
      </c>
    </row>
    <row r="95" spans="1:3" x14ac:dyDescent="0.35">
      <c r="A95" s="11" t="s">
        <v>339</v>
      </c>
      <c r="B95" s="11" t="s">
        <v>319</v>
      </c>
      <c r="C95" s="11" t="s">
        <v>256</v>
      </c>
    </row>
    <row r="96" spans="1:3" x14ac:dyDescent="0.35">
      <c r="A96" s="11" t="s">
        <v>340</v>
      </c>
      <c r="B96" s="11" t="s">
        <v>319</v>
      </c>
      <c r="C96" s="11" t="s">
        <v>257</v>
      </c>
    </row>
    <row r="97" spans="1:3" x14ac:dyDescent="0.35">
      <c r="A97" s="11" t="s">
        <v>341</v>
      </c>
      <c r="B97" s="11" t="s">
        <v>319</v>
      </c>
      <c r="C97" s="11" t="s">
        <v>258</v>
      </c>
    </row>
    <row r="98" spans="1:3" x14ac:dyDescent="0.35">
      <c r="A98" s="4" t="s">
        <v>342</v>
      </c>
      <c r="B98" s="11" t="s">
        <v>343</v>
      </c>
      <c r="C98" s="11" t="s">
        <v>344</v>
      </c>
    </row>
    <row r="99" spans="1:3" x14ac:dyDescent="0.35">
      <c r="A99" s="4" t="s">
        <v>15</v>
      </c>
      <c r="B99" s="11" t="s">
        <v>343</v>
      </c>
      <c r="C99" s="11" t="s">
        <v>345</v>
      </c>
    </row>
    <row r="100" spans="1:3" x14ac:dyDescent="0.35">
      <c r="A100" s="4" t="s">
        <v>346</v>
      </c>
      <c r="B100" s="11" t="s">
        <v>343</v>
      </c>
      <c r="C100" s="11" t="s">
        <v>347</v>
      </c>
    </row>
    <row r="101" spans="1:3" x14ac:dyDescent="0.35">
      <c r="A101" s="11" t="s">
        <v>348</v>
      </c>
      <c r="B101" s="11" t="s">
        <v>343</v>
      </c>
      <c r="C101" s="11" t="s">
        <v>349</v>
      </c>
    </row>
    <row r="102" spans="1:3" x14ac:dyDescent="0.35">
      <c r="A102" s="11" t="s">
        <v>350</v>
      </c>
      <c r="B102" s="11" t="s">
        <v>343</v>
      </c>
      <c r="C102" s="11" t="s">
        <v>351</v>
      </c>
    </row>
    <row r="103" spans="1:3" x14ac:dyDescent="0.35">
      <c r="A103" s="11" t="s">
        <v>352</v>
      </c>
      <c r="B103" s="11" t="s">
        <v>343</v>
      </c>
      <c r="C103" s="11" t="s">
        <v>353</v>
      </c>
    </row>
    <row r="104" spans="1:3" x14ac:dyDescent="0.35">
      <c r="A104" t="s">
        <v>67</v>
      </c>
      <c r="B104" t="s">
        <v>354</v>
      </c>
      <c r="C104" t="s">
        <v>355</v>
      </c>
    </row>
    <row r="105" spans="1:3" x14ac:dyDescent="0.35">
      <c r="A105" s="4" t="s">
        <v>68</v>
      </c>
      <c r="B105" t="s">
        <v>354</v>
      </c>
      <c r="C105" t="s">
        <v>356</v>
      </c>
    </row>
    <row r="106" spans="1:3" x14ac:dyDescent="0.35">
      <c r="A106" s="4" t="s">
        <v>69</v>
      </c>
      <c r="B106" t="s">
        <v>354</v>
      </c>
      <c r="C106" t="s">
        <v>554</v>
      </c>
    </row>
    <row r="107" spans="1:3" x14ac:dyDescent="0.35">
      <c r="A107" t="s">
        <v>357</v>
      </c>
      <c r="B107" t="s">
        <v>358</v>
      </c>
      <c r="C107" t="s">
        <v>359</v>
      </c>
    </row>
    <row r="108" spans="1:3" x14ac:dyDescent="0.35">
      <c r="A108" t="s">
        <v>357</v>
      </c>
      <c r="B108" t="s">
        <v>360</v>
      </c>
      <c r="C108" t="s">
        <v>361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C67B-5D87-43D3-B8F8-8E170A4FF1C0}">
  <dimension ref="A1:B8"/>
  <sheetViews>
    <sheetView workbookViewId="0"/>
  </sheetViews>
  <sheetFormatPr defaultRowHeight="14.5" x14ac:dyDescent="0.35"/>
  <cols>
    <col min="1" max="1" width="27.453125" bestFit="1" customWidth="1"/>
    <col min="2" max="2" width="19.90625" bestFit="1" customWidth="1"/>
  </cols>
  <sheetData>
    <row r="1" spans="1:2" x14ac:dyDescent="0.35">
      <c r="A1" s="16" t="s">
        <v>514</v>
      </c>
      <c r="B1" s="16" t="s">
        <v>492</v>
      </c>
    </row>
    <row r="2" spans="1:2" x14ac:dyDescent="0.35">
      <c r="A2">
        <v>7</v>
      </c>
      <c r="B2" t="s">
        <v>513</v>
      </c>
    </row>
    <row r="3" spans="1:2" x14ac:dyDescent="0.35">
      <c r="A3">
        <v>12</v>
      </c>
      <c r="B3" t="s">
        <v>513</v>
      </c>
    </row>
    <row r="4" spans="1:2" x14ac:dyDescent="0.35">
      <c r="A4">
        <v>18</v>
      </c>
      <c r="B4" t="s">
        <v>513</v>
      </c>
    </row>
    <row r="5" spans="1:2" x14ac:dyDescent="0.35">
      <c r="A5">
        <v>19</v>
      </c>
      <c r="B5" t="s">
        <v>513</v>
      </c>
    </row>
    <row r="6" spans="1:2" x14ac:dyDescent="0.35">
      <c r="A6">
        <v>31</v>
      </c>
      <c r="B6" t="s">
        <v>513</v>
      </c>
    </row>
    <row r="7" spans="1:2" x14ac:dyDescent="0.35">
      <c r="A7">
        <v>60</v>
      </c>
      <c r="B7" t="s">
        <v>512</v>
      </c>
    </row>
    <row r="8" spans="1:2" x14ac:dyDescent="0.35">
      <c r="A8">
        <v>82</v>
      </c>
      <c r="B8" t="s">
        <v>512</v>
      </c>
    </row>
  </sheetData>
  <sortState xmlns:xlrd2="http://schemas.microsoft.com/office/spreadsheetml/2017/richdata2" ref="A2:B8">
    <sortCondition ref="A2:A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163B-93B4-40E8-BC75-659D285FF883}">
  <dimension ref="A1:U36"/>
  <sheetViews>
    <sheetView topLeftCell="A10" workbookViewId="0">
      <selection activeCell="A19" sqref="A19"/>
    </sheetView>
  </sheetViews>
  <sheetFormatPr defaultRowHeight="14.5" x14ac:dyDescent="0.35"/>
  <cols>
    <col min="1" max="1" width="13" customWidth="1"/>
    <col min="2" max="2" width="7.08984375" bestFit="1" customWidth="1"/>
    <col min="3" max="3" width="7.6328125" bestFit="1" customWidth="1"/>
    <col min="4" max="4" width="14.6328125" bestFit="1" customWidth="1"/>
    <col min="5" max="5" width="18.1796875" bestFit="1" customWidth="1"/>
    <col min="6" max="6" width="9.6328125" bestFit="1" customWidth="1"/>
    <col min="7" max="7" width="12.36328125" bestFit="1" customWidth="1"/>
    <col min="8" max="8" width="23.08984375" bestFit="1" customWidth="1"/>
    <col min="9" max="9" width="12.08984375" bestFit="1" customWidth="1"/>
    <col min="10" max="10" width="6.453125" bestFit="1" customWidth="1"/>
    <col min="11" max="12" width="10.08984375" bestFit="1" customWidth="1"/>
    <col min="13" max="13" width="40.453125" bestFit="1" customWidth="1"/>
    <col min="14" max="14" width="11.1796875" bestFit="1" customWidth="1"/>
    <col min="15" max="15" width="10.6328125" bestFit="1" customWidth="1"/>
    <col min="19" max="19" width="10.6328125" bestFit="1" customWidth="1"/>
    <col min="20" max="20" width="16" bestFit="1" customWidth="1"/>
  </cols>
  <sheetData>
    <row r="1" spans="1:1" x14ac:dyDescent="0.35">
      <c r="A1" s="12" t="s">
        <v>362</v>
      </c>
    </row>
    <row r="2" spans="1:1" x14ac:dyDescent="0.35">
      <c r="A2" t="s">
        <v>85</v>
      </c>
    </row>
    <row r="3" spans="1:1" x14ac:dyDescent="0.35">
      <c r="A3" t="s">
        <v>86</v>
      </c>
    </row>
    <row r="4" spans="1:1" x14ac:dyDescent="0.35">
      <c r="A4" t="s">
        <v>159</v>
      </c>
    </row>
    <row r="5" spans="1:1" x14ac:dyDescent="0.35">
      <c r="A5" t="s">
        <v>141</v>
      </c>
    </row>
    <row r="6" spans="1:1" x14ac:dyDescent="0.35">
      <c r="A6" t="s">
        <v>142</v>
      </c>
    </row>
    <row r="7" spans="1:1" x14ac:dyDescent="0.35">
      <c r="A7" t="s">
        <v>118</v>
      </c>
    </row>
    <row r="8" spans="1:1" x14ac:dyDescent="0.35">
      <c r="A8" t="s">
        <v>174</v>
      </c>
    </row>
    <row r="9" spans="1:1" x14ac:dyDescent="0.35">
      <c r="A9" t="s">
        <v>175</v>
      </c>
    </row>
    <row r="10" spans="1:1" x14ac:dyDescent="0.35">
      <c r="A10" s="3" t="s">
        <v>186</v>
      </c>
    </row>
    <row r="11" spans="1:1" x14ac:dyDescent="0.35">
      <c r="A11" s="3" t="s">
        <v>183</v>
      </c>
    </row>
    <row r="12" spans="1:1" x14ac:dyDescent="0.35">
      <c r="A12" s="9" t="s">
        <v>177</v>
      </c>
    </row>
    <row r="13" spans="1:1" x14ac:dyDescent="0.35">
      <c r="A13" s="9" t="s">
        <v>173</v>
      </c>
    </row>
    <row r="14" spans="1:1" x14ac:dyDescent="0.35">
      <c r="A14" t="s">
        <v>164</v>
      </c>
    </row>
    <row r="15" spans="1:1" x14ac:dyDescent="0.35">
      <c r="A15" t="s">
        <v>185</v>
      </c>
    </row>
    <row r="16" spans="1:1" x14ac:dyDescent="0.35">
      <c r="A16" t="s">
        <v>184</v>
      </c>
    </row>
    <row r="17" spans="1:21" x14ac:dyDescent="0.35">
      <c r="A17" t="s">
        <v>368</v>
      </c>
    </row>
    <row r="18" spans="1:21" x14ac:dyDescent="0.35">
      <c r="A18" t="s">
        <v>533</v>
      </c>
    </row>
    <row r="20" spans="1:21" x14ac:dyDescent="0.35">
      <c r="A20" s="5" t="s">
        <v>0</v>
      </c>
      <c r="B20" s="5" t="s">
        <v>7</v>
      </c>
      <c r="C20" s="5" t="s">
        <v>15</v>
      </c>
      <c r="D20" s="5" t="s">
        <v>70</v>
      </c>
      <c r="E20" s="5" t="s">
        <v>71</v>
      </c>
      <c r="F20" s="5" t="s">
        <v>46</v>
      </c>
      <c r="G20" s="5" t="s">
        <v>87</v>
      </c>
      <c r="H20" s="6" t="s">
        <v>66</v>
      </c>
      <c r="I20" s="7" t="s">
        <v>88</v>
      </c>
      <c r="J20" s="7" t="s">
        <v>16</v>
      </c>
      <c r="K20" s="7" t="s">
        <v>63</v>
      </c>
      <c r="L20" s="7" t="s">
        <v>121</v>
      </c>
      <c r="M20" s="7" t="s">
        <v>64</v>
      </c>
      <c r="N20" s="7" t="s">
        <v>135</v>
      </c>
      <c r="O20" s="8" t="s">
        <v>49</v>
      </c>
      <c r="P20" s="8" t="s">
        <v>156</v>
      </c>
      <c r="Q20" s="8" t="s">
        <v>163</v>
      </c>
      <c r="R20" s="8" t="s">
        <v>20</v>
      </c>
      <c r="S20" s="8" t="s">
        <v>18</v>
      </c>
      <c r="T20" s="8" t="s">
        <v>187</v>
      </c>
      <c r="U20" s="8" t="s">
        <v>180</v>
      </c>
    </row>
    <row r="21" spans="1:21" x14ac:dyDescent="0.35">
      <c r="A21" t="s">
        <v>138</v>
      </c>
      <c r="B21" s="4" t="s">
        <v>14</v>
      </c>
      <c r="C21" s="4" t="s">
        <v>35</v>
      </c>
      <c r="D21" s="4" t="s">
        <v>72</v>
      </c>
      <c r="E21" s="4" t="s">
        <v>148</v>
      </c>
      <c r="F21" s="4" t="s">
        <v>73</v>
      </c>
      <c r="G21" s="4" t="s">
        <v>89</v>
      </c>
      <c r="H21" t="s">
        <v>90</v>
      </c>
      <c r="I21" t="s">
        <v>34</v>
      </c>
      <c r="J21" t="s">
        <v>119</v>
      </c>
      <c r="K21">
        <v>0</v>
      </c>
      <c r="L21" t="s">
        <v>14</v>
      </c>
      <c r="M21" t="s">
        <v>132</v>
      </c>
      <c r="N21">
        <v>1</v>
      </c>
      <c r="O21" t="s">
        <v>10</v>
      </c>
      <c r="P21" t="s">
        <v>127</v>
      </c>
      <c r="Q21" t="s">
        <v>14</v>
      </c>
      <c r="R21" t="s">
        <v>165</v>
      </c>
      <c r="S21" t="s">
        <v>170</v>
      </c>
      <c r="T21">
        <v>5.64</v>
      </c>
      <c r="U21" t="s">
        <v>75</v>
      </c>
    </row>
    <row r="22" spans="1:21" x14ac:dyDescent="0.35">
      <c r="A22" t="s">
        <v>139</v>
      </c>
      <c r="B22" s="4" t="s">
        <v>38</v>
      </c>
      <c r="C22" s="4" t="s">
        <v>36</v>
      </c>
      <c r="D22" s="4" t="s">
        <v>74</v>
      </c>
      <c r="E22" s="4" t="s">
        <v>76</v>
      </c>
      <c r="F22" s="4" t="s">
        <v>75</v>
      </c>
      <c r="G22" s="4" t="s">
        <v>40</v>
      </c>
      <c r="H22" t="s">
        <v>91</v>
      </c>
      <c r="I22" t="s">
        <v>92</v>
      </c>
      <c r="J22" t="s">
        <v>120</v>
      </c>
      <c r="K22">
        <v>1</v>
      </c>
      <c r="L22" t="s">
        <v>38</v>
      </c>
      <c r="M22" t="s">
        <v>144</v>
      </c>
      <c r="N22">
        <v>2</v>
      </c>
      <c r="O22" t="s">
        <v>41</v>
      </c>
      <c r="P22" t="s">
        <v>157</v>
      </c>
      <c r="Q22" t="s">
        <v>38</v>
      </c>
      <c r="R22" t="s">
        <v>166</v>
      </c>
      <c r="S22" t="s">
        <v>171</v>
      </c>
      <c r="T22">
        <v>12.61</v>
      </c>
      <c r="U22" t="s">
        <v>181</v>
      </c>
    </row>
    <row r="23" spans="1:21" x14ac:dyDescent="0.35">
      <c r="A23" t="s">
        <v>140</v>
      </c>
      <c r="C23" s="4" t="s">
        <v>43</v>
      </c>
      <c r="E23" s="4" t="s">
        <v>78</v>
      </c>
      <c r="F23" s="4" t="s">
        <v>77</v>
      </c>
      <c r="G23" t="s">
        <v>93</v>
      </c>
      <c r="H23" t="s">
        <v>94</v>
      </c>
      <c r="I23" t="s">
        <v>95</v>
      </c>
      <c r="K23">
        <v>2</v>
      </c>
      <c r="M23" t="s">
        <v>134</v>
      </c>
      <c r="N23">
        <v>3</v>
      </c>
      <c r="O23" t="s">
        <v>13</v>
      </c>
      <c r="P23" t="s">
        <v>158</v>
      </c>
      <c r="R23" t="s">
        <v>167</v>
      </c>
      <c r="T23">
        <v>17.84</v>
      </c>
      <c r="U23" t="s">
        <v>182</v>
      </c>
    </row>
    <row r="24" spans="1:21" x14ac:dyDescent="0.35">
      <c r="A24" t="s">
        <v>147</v>
      </c>
      <c r="C24" s="4" t="s">
        <v>21</v>
      </c>
      <c r="E24" s="4" t="s">
        <v>80</v>
      </c>
      <c r="F24" s="4" t="s">
        <v>79</v>
      </c>
      <c r="G24" s="4" t="s">
        <v>96</v>
      </c>
      <c r="H24" t="s">
        <v>97</v>
      </c>
      <c r="I24" t="s">
        <v>98</v>
      </c>
      <c r="K24">
        <v>3</v>
      </c>
      <c r="M24" t="s">
        <v>123</v>
      </c>
      <c r="N24">
        <v>4</v>
      </c>
      <c r="O24" t="s">
        <v>9</v>
      </c>
      <c r="R24" t="s">
        <v>168</v>
      </c>
    </row>
    <row r="25" spans="1:21" x14ac:dyDescent="0.35">
      <c r="A25" t="s">
        <v>494</v>
      </c>
      <c r="C25" s="4" t="s">
        <v>44</v>
      </c>
      <c r="E25" s="4" t="s">
        <v>81</v>
      </c>
      <c r="G25" s="4" t="s">
        <v>99</v>
      </c>
      <c r="H25" t="s">
        <v>100</v>
      </c>
      <c r="M25" t="s">
        <v>124</v>
      </c>
      <c r="N25">
        <v>5</v>
      </c>
      <c r="O25" t="s">
        <v>56</v>
      </c>
    </row>
    <row r="26" spans="1:21" x14ac:dyDescent="0.35">
      <c r="A26" t="s">
        <v>82</v>
      </c>
      <c r="C26" s="4" t="s">
        <v>42</v>
      </c>
      <c r="E26" s="4" t="s">
        <v>83</v>
      </c>
      <c r="G26" s="4" t="s">
        <v>101</v>
      </c>
      <c r="H26" t="s">
        <v>102</v>
      </c>
      <c r="M26" t="s">
        <v>125</v>
      </c>
      <c r="O26" t="s">
        <v>152</v>
      </c>
    </row>
    <row r="27" spans="1:21" x14ac:dyDescent="0.35">
      <c r="C27" s="4" t="s">
        <v>122</v>
      </c>
      <c r="E27" s="4" t="s">
        <v>84</v>
      </c>
      <c r="G27" s="4" t="s">
        <v>103</v>
      </c>
      <c r="H27" t="s">
        <v>104</v>
      </c>
      <c r="M27" t="s">
        <v>129</v>
      </c>
      <c r="O27" t="s">
        <v>51</v>
      </c>
    </row>
    <row r="28" spans="1:21" x14ac:dyDescent="0.35">
      <c r="C28" s="4" t="s">
        <v>34</v>
      </c>
      <c r="E28" s="4"/>
      <c r="G28" s="4" t="s">
        <v>105</v>
      </c>
      <c r="H28" t="s">
        <v>106</v>
      </c>
      <c r="M28" t="s">
        <v>126</v>
      </c>
      <c r="O28" t="s">
        <v>55</v>
      </c>
    </row>
    <row r="29" spans="1:21" x14ac:dyDescent="0.35">
      <c r="C29" s="4" t="s">
        <v>92</v>
      </c>
      <c r="G29" s="4" t="s">
        <v>107</v>
      </c>
      <c r="H29" t="s">
        <v>108</v>
      </c>
      <c r="M29" t="s">
        <v>130</v>
      </c>
      <c r="O29" t="s">
        <v>153</v>
      </c>
    </row>
    <row r="30" spans="1:21" x14ac:dyDescent="0.35">
      <c r="C30" s="4" t="s">
        <v>95</v>
      </c>
      <c r="G30" s="4" t="s">
        <v>109</v>
      </c>
      <c r="H30" t="s">
        <v>110</v>
      </c>
      <c r="M30" t="s">
        <v>131</v>
      </c>
      <c r="O30" t="s">
        <v>57</v>
      </c>
    </row>
    <row r="31" spans="1:21" x14ac:dyDescent="0.35">
      <c r="C31" s="4" t="s">
        <v>82</v>
      </c>
      <c r="G31" t="s">
        <v>111</v>
      </c>
      <c r="H31" t="s">
        <v>112</v>
      </c>
      <c r="M31" t="s">
        <v>133</v>
      </c>
      <c r="O31" t="s">
        <v>154</v>
      </c>
    </row>
    <row r="32" spans="1:21" x14ac:dyDescent="0.35">
      <c r="G32" t="s">
        <v>39</v>
      </c>
      <c r="H32" t="s">
        <v>113</v>
      </c>
      <c r="M32" t="s">
        <v>128</v>
      </c>
      <c r="O32" t="s">
        <v>11</v>
      </c>
    </row>
    <row r="33" spans="7:15" x14ac:dyDescent="0.35">
      <c r="G33" t="s">
        <v>114</v>
      </c>
      <c r="H33" t="s">
        <v>115</v>
      </c>
      <c r="O33" t="s">
        <v>155</v>
      </c>
    </row>
    <row r="34" spans="7:15" x14ac:dyDescent="0.35">
      <c r="G34" t="s">
        <v>116</v>
      </c>
      <c r="H34" t="s">
        <v>82</v>
      </c>
      <c r="O34" t="s">
        <v>50</v>
      </c>
    </row>
    <row r="35" spans="7:15" x14ac:dyDescent="0.35">
      <c r="G35" t="s">
        <v>117</v>
      </c>
      <c r="O35" t="s">
        <v>12</v>
      </c>
    </row>
    <row r="36" spans="7:15" x14ac:dyDescent="0.35">
      <c r="G36" t="s">
        <v>82</v>
      </c>
      <c r="O36" t="s">
        <v>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PlotData</vt:lpstr>
      <vt:lpstr>Regeneration</vt:lpstr>
      <vt:lpstr>FineFuels</vt:lpstr>
      <vt:lpstr>HeavyFuels</vt:lpstr>
      <vt:lpstr>TreeData</vt:lpstr>
      <vt:lpstr>Monarchs</vt:lpstr>
      <vt:lpstr>Metadata</vt:lpstr>
      <vt:lpstr>SkippedPlots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 -FS</dc:creator>
  <cp:lastModifiedBy>Bri Baker</cp:lastModifiedBy>
  <dcterms:created xsi:type="dcterms:W3CDTF">2023-06-02T20:39:58Z</dcterms:created>
  <dcterms:modified xsi:type="dcterms:W3CDTF">2024-10-09T23:18:04Z</dcterms:modified>
</cp:coreProperties>
</file>