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ive\Documents\UCB\Projects\In Progress\State of the SEGI\2024\GIT-state-segi-24\davids_files\"/>
    </mc:Choice>
  </mc:AlternateContent>
  <xr:revisionPtr revIDLastSave="0" documentId="13_ncr:1_{CC1C045F-13D5-4915-8CEA-7E21E7B373B2}" xr6:coauthVersionLast="47" xr6:coauthVersionMax="47" xr10:uidLastSave="{00000000-0000-0000-0000-000000000000}"/>
  <bookViews>
    <workbookView xWindow="-120" yWindow="-120" windowWidth="29040" windowHeight="15720" firstSheet="1" activeTab="3" xr2:uid="{18259480-B6DA-4727-8A67-4160D2997595}"/>
  </bookViews>
  <sheets>
    <sheet name="mortest_Years6" sheetId="2" r:id="rId1"/>
    <sheet name="mortest_Years5" sheetId="1" r:id="rId2"/>
    <sheet name="metadata_mortest" sheetId="4" r:id="rId3"/>
    <sheet name="annual_mortality" sheetId="9" r:id="rId4"/>
    <sheet name="metaddata_annual_mortality" sheetId="8" r:id="rId5"/>
    <sheet name="fire_severity" sheetId="3" r:id="rId6"/>
    <sheet name="metadata_fire_severity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9" l="1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2" i="9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2" i="3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2" i="1"/>
  <c r="L3" i="2"/>
  <c r="M3" i="2"/>
  <c r="N3" i="2"/>
  <c r="O3" i="2"/>
  <c r="L4" i="2"/>
  <c r="M4" i="2"/>
  <c r="N4" i="2"/>
  <c r="O4" i="2"/>
  <c r="L5" i="2"/>
  <c r="M5" i="2"/>
  <c r="N5" i="2"/>
  <c r="O5" i="2"/>
  <c r="L6" i="2"/>
  <c r="M6" i="2"/>
  <c r="N6" i="2"/>
  <c r="O6" i="2"/>
  <c r="L7" i="2"/>
  <c r="M7" i="2"/>
  <c r="N7" i="2"/>
  <c r="O7" i="2"/>
  <c r="L8" i="2"/>
  <c r="M8" i="2"/>
  <c r="N8" i="2"/>
  <c r="O8" i="2"/>
  <c r="L9" i="2"/>
  <c r="M9" i="2"/>
  <c r="N9" i="2"/>
  <c r="O9" i="2"/>
  <c r="L10" i="2"/>
  <c r="M10" i="2"/>
  <c r="N10" i="2"/>
  <c r="O10" i="2"/>
  <c r="L11" i="2"/>
  <c r="M11" i="2"/>
  <c r="N11" i="2"/>
  <c r="O11" i="2"/>
  <c r="L12" i="2"/>
  <c r="M12" i="2"/>
  <c r="N12" i="2"/>
  <c r="O12" i="2"/>
  <c r="L13" i="2"/>
  <c r="M13" i="2"/>
  <c r="N13" i="2"/>
  <c r="O13" i="2"/>
  <c r="L14" i="2"/>
  <c r="M14" i="2"/>
  <c r="N14" i="2"/>
  <c r="O14" i="2"/>
  <c r="L15" i="2"/>
  <c r="M15" i="2"/>
  <c r="N15" i="2"/>
  <c r="O15" i="2"/>
  <c r="L16" i="2"/>
  <c r="M16" i="2"/>
  <c r="N16" i="2"/>
  <c r="O16" i="2"/>
  <c r="L17" i="2"/>
  <c r="M17" i="2"/>
  <c r="N17" i="2"/>
  <c r="O17" i="2"/>
  <c r="L18" i="2"/>
  <c r="M18" i="2"/>
  <c r="N18" i="2"/>
  <c r="O18" i="2"/>
  <c r="L19" i="2"/>
  <c r="M19" i="2"/>
  <c r="N19" i="2"/>
  <c r="O19" i="2"/>
  <c r="L20" i="2"/>
  <c r="M20" i="2"/>
  <c r="N20" i="2"/>
  <c r="O20" i="2"/>
  <c r="L21" i="2"/>
  <c r="M21" i="2"/>
  <c r="N21" i="2"/>
  <c r="O21" i="2"/>
  <c r="L22" i="2"/>
  <c r="M22" i="2"/>
  <c r="N22" i="2"/>
  <c r="O22" i="2"/>
  <c r="L23" i="2"/>
  <c r="M23" i="2"/>
  <c r="N23" i="2"/>
  <c r="O23" i="2"/>
  <c r="L24" i="2"/>
  <c r="M24" i="2"/>
  <c r="N24" i="2"/>
  <c r="O24" i="2"/>
  <c r="L25" i="2"/>
  <c r="M25" i="2"/>
  <c r="N25" i="2"/>
  <c r="O25" i="2"/>
  <c r="L26" i="2"/>
  <c r="M26" i="2"/>
  <c r="N26" i="2"/>
  <c r="O26" i="2"/>
  <c r="L27" i="2"/>
  <c r="M27" i="2"/>
  <c r="N27" i="2"/>
  <c r="O27" i="2"/>
  <c r="L28" i="2"/>
  <c r="M28" i="2"/>
  <c r="N28" i="2"/>
  <c r="O28" i="2"/>
  <c r="L29" i="2"/>
  <c r="M29" i="2"/>
  <c r="N29" i="2"/>
  <c r="O29" i="2"/>
  <c r="L30" i="2"/>
  <c r="M30" i="2"/>
  <c r="N30" i="2"/>
  <c r="O30" i="2"/>
  <c r="L31" i="2"/>
  <c r="M31" i="2"/>
  <c r="N31" i="2"/>
  <c r="O31" i="2"/>
  <c r="L32" i="2"/>
  <c r="M32" i="2"/>
  <c r="N32" i="2"/>
  <c r="O32" i="2"/>
  <c r="L33" i="2"/>
  <c r="M33" i="2"/>
  <c r="N33" i="2"/>
  <c r="O33" i="2"/>
  <c r="L34" i="2"/>
  <c r="M34" i="2"/>
  <c r="N34" i="2"/>
  <c r="O34" i="2"/>
  <c r="L35" i="2"/>
  <c r="M35" i="2"/>
  <c r="N35" i="2"/>
  <c r="O35" i="2"/>
  <c r="L36" i="2"/>
  <c r="M36" i="2"/>
  <c r="N36" i="2"/>
  <c r="O36" i="2"/>
  <c r="L37" i="2"/>
  <c r="M37" i="2"/>
  <c r="N37" i="2"/>
  <c r="O37" i="2"/>
  <c r="L38" i="2"/>
  <c r="M38" i="2"/>
  <c r="N38" i="2"/>
  <c r="O38" i="2"/>
  <c r="N2" i="2"/>
  <c r="O2" i="2"/>
  <c r="M2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2" i="2"/>
</calcChain>
</file>

<file path=xl/sharedStrings.xml><?xml version="1.0" encoding="utf-8"?>
<sst xmlns="http://schemas.openxmlformats.org/spreadsheetml/2006/main" count="491" uniqueCount="211">
  <si>
    <t>id</t>
  </si>
  <si>
    <t>fire_name</t>
  </si>
  <si>
    <t>year</t>
  </si>
  <si>
    <t>segi_area_ha_Unch</t>
  </si>
  <si>
    <t>segi_area_ha_LS</t>
  </si>
  <si>
    <t>segi_area_ha_MS</t>
  </si>
  <si>
    <t>segi_area_ha_HS</t>
  </si>
  <si>
    <t>segi_area_ha_Unch_prop</t>
  </si>
  <si>
    <t>segi_area_ha_LS_prop</t>
  </si>
  <si>
    <t>segi_area_ha_MS_prop</t>
  </si>
  <si>
    <t>segi_area_ha_HS_prop</t>
  </si>
  <si>
    <t>mort_est_50</t>
  </si>
  <si>
    <t>mort_est_025</t>
  </si>
  <si>
    <t>mort_est_05</t>
  </si>
  <si>
    <t>mort_est_095</t>
  </si>
  <si>
    <t>mort_est_975</t>
  </si>
  <si>
    <t>mort_est_50_percpop</t>
  </si>
  <si>
    <t>mort_est_025_percpop</t>
  </si>
  <si>
    <t>mort_est_05_percpop</t>
  </si>
  <si>
    <t>mort_est_095_percpop</t>
  </si>
  <si>
    <t>mort_est_975_percpop</t>
  </si>
  <si>
    <t>groves_affected</t>
  </si>
  <si>
    <t>1985CON</t>
  </si>
  <si>
    <t>CONVERSE</t>
  </si>
  <si>
    <t>"Converse Mountain"</t>
  </si>
  <si>
    <t>1986MUI</t>
  </si>
  <si>
    <t>MUIR_GROV</t>
  </si>
  <si>
    <t>"Muir"</t>
  </si>
  <si>
    <t>1986CAM</t>
  </si>
  <si>
    <t>CAMP_CREE</t>
  </si>
  <si>
    <t>"Garfield"</t>
  </si>
  <si>
    <t>1987CAS</t>
  </si>
  <si>
    <t>CASE</t>
  </si>
  <si>
    <t>"Case Mountain", "Nutmeg", "Coffee Pot", "Monache Tubs", "Ladybug", "Salt Creek Ridge"</t>
  </si>
  <si>
    <t>1987PIE</t>
  </si>
  <si>
    <t>PIERCE</t>
  </si>
  <si>
    <t>"Redwood Mountain"</t>
  </si>
  <si>
    <t>1988BUC</t>
  </si>
  <si>
    <t>BUCKEYE</t>
  </si>
  <si>
    <t>Giant Forest</t>
  </si>
  <si>
    <t>1991DEE</t>
  </si>
  <si>
    <t>DEER_CREE</t>
  </si>
  <si>
    <t>"East Fork"</t>
  </si>
  <si>
    <t>1994PAN</t>
  </si>
  <si>
    <t>PANTHER</t>
  </si>
  <si>
    <t>"Giant Forest"</t>
  </si>
  <si>
    <t>1995CAS</t>
  </si>
  <si>
    <t>CASTLE_WF</t>
  </si>
  <si>
    <t>"Castle Creek"</t>
  </si>
  <si>
    <t>1995EDE</t>
  </si>
  <si>
    <t>EDEN_GROV</t>
  </si>
  <si>
    <t>"Eden Creek"</t>
  </si>
  <si>
    <t>1996CAS</t>
  </si>
  <si>
    <t>CASTLE_CO</t>
  </si>
  <si>
    <t>"Castle Creek",  "Redwood Meadow"</t>
  </si>
  <si>
    <t>1997AMP</t>
  </si>
  <si>
    <t>AMPHITHEA</t>
  </si>
  <si>
    <t>1999CON</t>
  </si>
  <si>
    <t>CONIFER</t>
  </si>
  <si>
    <t>"New Oriole Lake"</t>
  </si>
  <si>
    <t>2002CIR</t>
  </si>
  <si>
    <t>CIRCLE</t>
  </si>
  <si>
    <t>2003GIA</t>
  </si>
  <si>
    <t>GIANT</t>
  </si>
  <si>
    <t>"Long Meadow"</t>
  </si>
  <si>
    <t>2006BRO</t>
  </si>
  <si>
    <t>BROWN</t>
  </si>
  <si>
    <t>Mountain Home</t>
  </si>
  <si>
    <t>2006GOL</t>
  </si>
  <si>
    <t>GOLIATH</t>
  </si>
  <si>
    <t>2008HID</t>
  </si>
  <si>
    <t>HIDDEN</t>
  </si>
  <si>
    <t>"Skagway"</t>
  </si>
  <si>
    <t>2009LOS</t>
  </si>
  <si>
    <t>LOST_GROVE</t>
  </si>
  <si>
    <t>"Lost"</t>
  </si>
  <si>
    <t>2010SHE</t>
  </si>
  <si>
    <t>SHEEP_COMPLEX</t>
  </si>
  <si>
    <t>"Monarch"</t>
  </si>
  <si>
    <t>2011GIA</t>
  </si>
  <si>
    <t>2013RIM</t>
  </si>
  <si>
    <t>RIM</t>
  </si>
  <si>
    <t xml:space="preserve"> "Tuolumne"</t>
  </si>
  <si>
    <t>2015ROU</t>
  </si>
  <si>
    <t>ROUGH</t>
  </si>
  <si>
    <t xml:space="preserve">"Abbott", "Agnew", "Cherry Gap", "Hoist Ridge", "Converse Basin", "Converse Saddle", "Cabin Creek", "Deer Meadow", "Evans", "Indian Basin", "Verplank", "Converse Mountain", "Lockwood", "Little Boulder", "Kennedy", "Boulder Creek", "General Grant" </t>
  </si>
  <si>
    <t>2016HID</t>
  </si>
  <si>
    <t>"Maggie Mountain", "Middle Tule", "Silver Creek"</t>
  </si>
  <si>
    <t>2016MEA</t>
  </si>
  <si>
    <t>MEADOW</t>
  </si>
  <si>
    <t>"Cunningham", "Long Meadow"</t>
  </si>
  <si>
    <t>2017PIE</t>
  </si>
  <si>
    <t>PIER</t>
  </si>
  <si>
    <t>"Alder Creek", "Black Mountain"</t>
  </si>
  <si>
    <t>2017RAI</t>
  </si>
  <si>
    <t>RAILROAD</t>
  </si>
  <si>
    <t>"Nelder"</t>
  </si>
  <si>
    <t>2018ALD</t>
  </si>
  <si>
    <t>ALDER</t>
  </si>
  <si>
    <t>"Burro Creek", "Maggie Mountain", "Middle Tule", "Silver Creek", "Wishon"</t>
  </si>
  <si>
    <t>2018EDE</t>
  </si>
  <si>
    <t>EDEN</t>
  </si>
  <si>
    <t>"Coffeepot Canyon", "Eden Creek"</t>
  </si>
  <si>
    <t>2018THA</t>
  </si>
  <si>
    <t>THARPS</t>
  </si>
  <si>
    <t>2020CAS</t>
  </si>
  <si>
    <t>CASTLE</t>
  </si>
  <si>
    <t xml:space="preserve">"Alder Creek", "Wheel Meadow", "Board Camp", "Burro Creek", "Cedar Flat", "Clough Cave", "Dennison", "Devil's Canyon", "Dillonwood", "Forgotten", "Freeman Creek", "Garfield", "Homers Nose" ,"Middle Tule", "Putnam-Francis Tree", "Silver Creek", "South Fork", "Upper Tule", "Wishon", "Dillonwood - West", "McIntyre", "Carr Wilson", "Belknap Camp", "Mountain Home" </t>
  </si>
  <si>
    <t>2021KNP</t>
  </si>
  <si>
    <t>KNP_Complex</t>
  </si>
  <si>
    <t>"Atwell", "Big Springs", "Castle Creek", "Douglass", "East Fork", "Giant Forest", "Lost", "Muir", "New Oriole Lake", "Fenced Tree", "Oriole Lake", "Pine Ridge", "Redwood Creek", "Skagway", "Squirrel Creek", "Suwanee", "Redwood Mountain"</t>
  </si>
  <si>
    <t>2021WIN</t>
  </si>
  <si>
    <t>WINDY</t>
  </si>
  <si>
    <t>"Black Mountain", "Cunningham", "Deer Creek", "Long Meadow", "Powderhorn Tree", "Packsaddle", "Peyrone", "Redhill", "South Peyrone" ,"Starvation Creek"</t>
  </si>
  <si>
    <t>2022MOS</t>
  </si>
  <si>
    <t>MOSQUITO</t>
  </si>
  <si>
    <t>"Placer County Big Trees"</t>
  </si>
  <si>
    <t>2022WAS</t>
  </si>
  <si>
    <t>WASHBURN</t>
  </si>
  <si>
    <t>"Mariposa"</t>
  </si>
  <si>
    <t>2023REDWOOD</t>
  </si>
  <si>
    <t>REDWOOD</t>
  </si>
  <si>
    <t xml:space="preserve">"Granite Creek", "Little Redwood Meadow", "Redwood Meadow" </t>
  </si>
  <si>
    <t>2024COFFEEPOT</t>
  </si>
  <si>
    <t>COFFEEPOT</t>
  </si>
  <si>
    <t>"Nutmeg", "Coffeepot Canyon", "Eden Creek", "Surprise", Coffee Pot", "Monache Tubs", "Ladybug", "Salt Creek Ridge"</t>
  </si>
  <si>
    <t>NA</t>
  </si>
  <si>
    <t>area_ha_shive</t>
  </si>
  <si>
    <t>segi_area_ha_DS</t>
  </si>
  <si>
    <t>Year of fire</t>
  </si>
  <si>
    <t>mean est. (median of predictive distribution) of number of mature sequoias killed</t>
  </si>
  <si>
    <t>mean est. 95% credible interval lower bound</t>
  </si>
  <si>
    <t>mean est. 90% credible interval lower bound</t>
  </si>
  <si>
    <t>mean est. 90% credible interval upper bound</t>
  </si>
  <si>
    <t>mean est. 95% credible interval upper bound</t>
  </si>
  <si>
    <t>segi grove area that overlaps with fire -- David Soderberg calculated</t>
  </si>
  <si>
    <t>segi grove area that overlaps with fire -- Kristen Shive/Bri Baker calculated</t>
  </si>
  <si>
    <t>FireID</t>
  </si>
  <si>
    <t>names of groves affected by fire</t>
  </si>
  <si>
    <t>FireName</t>
  </si>
  <si>
    <t>For fire area overlap with segi grove, total area in burn severity 'unchanged' category ie &lt;69 RdNBR</t>
  </si>
  <si>
    <t>For fire area overlap with segi grove, total area in burn severity 'low' category ie &gt;69, &lt;317 RdNBR</t>
  </si>
  <si>
    <t>For fire area overlap with segi grove, total area in burn severity 'moderate' category ie &gt;316, &lt;641 RdNBR</t>
  </si>
  <si>
    <t>For fire area overlap with segi grove, total area in burn severity 'high' category ie &gt;640 RdNBR</t>
  </si>
  <si>
    <t>area_ha_Shive</t>
  </si>
  <si>
    <t>mean est. (median of predictive distribution) PERCENT POPULATION of mature sequoias killed -- estimated 70,186 total mature sequoias across range (given STI mature 107+dbh segi density and Hart 2025 boundaries)</t>
  </si>
  <si>
    <t>mean est. PERCENT POPULATION killed 95% credible interval lower bound -- estimated 70,186 total mature sequoias across range (given STI mature 107+dbh segi density and Hart 2025</t>
  </si>
  <si>
    <t>mean est. PERCENT POPULATION killed 90% credible interval lower bound -- estimated 70,186 total mature sequoias across range (given STI mature 107+dbh segi density and Hart 2025</t>
  </si>
  <si>
    <t>mean est. PERCENT POPULATION killed 90% credible interval upper bound -- estimated 70,186 total mature sequoias across range (given STI mature 107+dbh segi density and Hart 2025</t>
  </si>
  <si>
    <t>mean est. PERCENT POPULATION killed 95% credible interval upper bound -- estimated 70,186 total mature sequoias across range (given STI mature 107+dbh segi density and Hart 2025</t>
  </si>
  <si>
    <t>annual estimate (5%) of fire-caused segi mortality</t>
  </si>
  <si>
    <t>annual estimate (95%) of fire-caused segi mortality</t>
  </si>
  <si>
    <t>annual estimate (2.5%) of fire-caused segi mortality</t>
  </si>
  <si>
    <t>annual estimate (97.5%) of fire-caused segi mortality</t>
  </si>
  <si>
    <t>cumulative, starting 1985, annual estimate (5%) of fire-caused segi mortality</t>
  </si>
  <si>
    <t>cumulative, starting 1985, annual estimate (95%) of fire-caused segi mortality</t>
  </si>
  <si>
    <t>cumulative, starting 1985, annual estimate (2.5%) of fire-caused segi mortality</t>
  </si>
  <si>
    <t>cumulative, starting 1985, annual estimate (97.5%) of fire-caused segi mortality</t>
  </si>
  <si>
    <t>years 1985-2024. Following data aggregates estimated segi mortality and it's proportion of the entire population, by year, and summarizes it cumulatively over time. Uses Soderberg logit mortality model</t>
  </si>
  <si>
    <t>segi_area_ha_800_prop</t>
  </si>
  <si>
    <t>segi_area_ha_900_prop</t>
  </si>
  <si>
    <t>segi_area_ha_1000_prop</t>
  </si>
  <si>
    <t>segi_area_ha_1100_prop</t>
  </si>
  <si>
    <t>segi_area_ha_800</t>
  </si>
  <si>
    <t>segi_area_ha_900</t>
  </si>
  <si>
    <t>segi_area_ha_1000</t>
  </si>
  <si>
    <t>segi_area_ha_1100</t>
  </si>
  <si>
    <t>mort_est_50_percpop_annual</t>
  </si>
  <si>
    <t>mort_est_05_percpop_annual</t>
  </si>
  <si>
    <t>mort_est_095_percpop_annual</t>
  </si>
  <si>
    <t>mort_est_025_percpop_annual</t>
  </si>
  <si>
    <t>mort_est_975_percpop_annual</t>
  </si>
  <si>
    <t>mort_est_975_annual</t>
  </si>
  <si>
    <t>mort_est_025_annual</t>
  </si>
  <si>
    <t>mort_est_095_annual</t>
  </si>
  <si>
    <t>mort_est_05_annual</t>
  </si>
  <si>
    <t>mort_est_50_annual</t>
  </si>
  <si>
    <t>mort_est_50_cumulativeannual</t>
  </si>
  <si>
    <t>mort_est_05_cumulativeannual</t>
  </si>
  <si>
    <t>mort_est_095_cumulativeannual</t>
  </si>
  <si>
    <t>mort_est_025_cumulativeannual</t>
  </si>
  <si>
    <t>mort_est_975_cumulativeannual</t>
  </si>
  <si>
    <t>mort_est_50_percpop_cumulativeannual</t>
  </si>
  <si>
    <t>mort_est_05_percpop_cumulativeannual</t>
  </si>
  <si>
    <t>mort_est_095_percpop_cumulativeannual</t>
  </si>
  <si>
    <t>mort_est_025_percpop_cumulativeannual</t>
  </si>
  <si>
    <t>mort_est_975_percpop_cumulativeannual</t>
  </si>
  <si>
    <t xml:space="preserve"> ESTIMATED (5%) fire-caused segi mortality as a proportion of estimated total population, for given year</t>
  </si>
  <si>
    <t xml:space="preserve"> ESTIMATED (95%) fire-caused segi mortality as a proportion of estimated total population, for given year</t>
  </si>
  <si>
    <t xml:space="preserve"> ESTIMATED (2.5%) fire-caused segi mortality as a proportion of estimated total population, for given year</t>
  </si>
  <si>
    <t xml:space="preserve"> ESTIMATED (97.5%) fire-caused segi mortality as a proportion of estimated total population, for given year</t>
  </si>
  <si>
    <t xml:space="preserve">cumulative annual - ESTIMATED (5%) fire-caused sequoia mortality, as proportion of total population, over time. </t>
  </si>
  <si>
    <t xml:space="preserve">cumulative annual - ESTIMATED (95%) fire-caused sequoia mortality, as proportion of total population, over time. </t>
  </si>
  <si>
    <t xml:space="preserve">cumulative annual - ESTIMATED (2.5%) fire-caused sequoia mortality, as proportion of total population, over time. </t>
  </si>
  <si>
    <t xml:space="preserve">cumulative annual - ESTIMATED (97.5%) fire-caused sequoia mortality, as proportion of total population, over time. </t>
  </si>
  <si>
    <t>annual estimate (50%) of fire-caused segi mortality - how many mature segis died that year</t>
  </si>
  <si>
    <t xml:space="preserve"> ESTIMATED (50%) fire-caused segi mortality as a proportion of estimated total population, for given year - how many estimated mature segis died that year / total estimated population (70,186)</t>
  </si>
  <si>
    <t>cumulative, starting 1985, annual estimate (50%) of fire-caused segi mortality - starting 1985, cumulative annual estimated sum of estimated mature segi mortality</t>
  </si>
  <si>
    <t>cumulative annual - ESTIMATED (50%) fire-caused sequoia mortality, as proportion of total population, over time - starting 1985, cumulative annual estimated sum of estimated mature segi mortality / total estimated population (70,186)</t>
  </si>
  <si>
    <t>For fire area overlap with segi grove, total area in burn severity 'high' category ie &gt;800 RdNBR</t>
  </si>
  <si>
    <t>For fire area overlap with segi grove, total area in burn severity 'high' category ie &gt;900 RdNBR</t>
  </si>
  <si>
    <t>For fire area overlap with segi grove, total area in burn severity 'high' category ie &gt;1000 RdNBR</t>
  </si>
  <si>
    <t>For fire area overlap with segi grove, total area in burn severity 'high' category ie &gt;1100 RdNBR</t>
  </si>
  <si>
    <t>For fire area overlap with segi grove, (total area in burn severity 'low severity' category ie &gt;69 - &lt;316 RdNBR / total segi grove area affected by fire) - proportion of total burned segi grove area</t>
  </si>
  <si>
    <t>For fire area overlap with segi grove, (total area in burn severity 'unchanged' category ie &lt;69 RdNBR / total segi grove area affected by fire) - proportion of total burned segi grove area</t>
  </si>
  <si>
    <t>For fire area overlap with segi grove, (total area in burn severity 'moderate severity' category ie &gt;316 - 640 RdNBR / total segi grove area affected by fire) - proportion of total burned segi grove area</t>
  </si>
  <si>
    <t>For fire area overlap with segi grove, (total area in burn severity 'high severity' category ie &gt;640 RdNBR / total segi grove area affected by fire) - proportion of total burned segi grove area</t>
  </si>
  <si>
    <t>For fire area overlap with segi grove, (total area in burn severity  &gt;800 RdNBR / total segi grove area affected by fire) - proportion of total burned segi grove area</t>
  </si>
  <si>
    <t>For fire area overlap with segi grove, (total area in burn severity  &gt;900 RdNBR / total segi grove area affected by fire) - proportion of total burned segi grove area</t>
  </si>
  <si>
    <t>For fire area overlap with segi grove, (total area in burn severity  &gt;1000 RdNBR / total segi grove area affected by fire) - proportion of total burned segi grove area</t>
  </si>
  <si>
    <t>For fire area overlap with segi grove, (total area in burn severity  &gt;1100 RdNBR / total segi grove area affected by fire) - proportion of total burned segi grove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</si>
</sst>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1" fontId="0" fillId="6" borderId="0" xfId="0" applyNumberFormat="1" applyFill="1"/>
    <xf numFmtId="168" fontId="0" fillId="0" borderId="0" xfId="0" applyNumberFormat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AC03-46CA-4228-AF68-293E8B8E3E4E}">
  <dimension ref="A1:P38"/>
  <sheetViews>
    <sheetView workbookViewId="0">
      <selection activeCell="F1" sqref="F1:F1048576"/>
    </sheetView>
  </sheetViews>
  <sheetFormatPr defaultRowHeight="15" x14ac:dyDescent="0.25"/>
  <cols>
    <col min="3" max="3" width="15.28515625" bestFit="1" customWidth="1"/>
    <col min="6" max="6" width="11.42578125" bestFit="1" customWidth="1"/>
    <col min="7" max="7" width="12.42578125" bestFit="1" customWidth="1"/>
    <col min="8" max="8" width="11.42578125" bestFit="1" customWidth="1"/>
    <col min="9" max="10" width="12.42578125" bestFit="1" customWidth="1"/>
    <col min="11" max="15" width="12" bestFit="1" customWidth="1"/>
  </cols>
  <sheetData>
    <row r="1" spans="1:16" x14ac:dyDescent="0.25">
      <c r="A1" t="s">
        <v>0</v>
      </c>
      <c r="B1" t="s">
        <v>127</v>
      </c>
      <c r="C1" t="s">
        <v>1</v>
      </c>
      <c r="D1" t="s">
        <v>2</v>
      </c>
      <c r="E1" t="s">
        <v>128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6" x14ac:dyDescent="0.25">
      <c r="A2" t="s">
        <v>22</v>
      </c>
      <c r="B2">
        <v>0.1</v>
      </c>
      <c r="C2" t="s">
        <v>23</v>
      </c>
      <c r="D2">
        <v>1985</v>
      </c>
      <c r="E2">
        <v>0.31451590000000001</v>
      </c>
      <c r="F2">
        <v>2.0033970000000002E-2</v>
      </c>
      <c r="G2">
        <v>4.0831699999999999E-2</v>
      </c>
      <c r="H2">
        <v>3.642422E-2</v>
      </c>
      <c r="I2">
        <v>1.0332610000000001E-2</v>
      </c>
      <c r="J2">
        <v>9.2110049999999995E-3</v>
      </c>
      <c r="K2">
        <f>F2/70186</f>
        <v>2.8544111361240133E-7</v>
      </c>
      <c r="L2">
        <f>G2/70186</f>
        <v>5.8176416949249134E-7</v>
      </c>
      <c r="M2">
        <f>H2/70186</f>
        <v>5.1896703046191552E-7</v>
      </c>
      <c r="N2">
        <f>I2/70186</f>
        <v>1.4721753626079276E-7</v>
      </c>
      <c r="O2">
        <f>J2/70186</f>
        <v>1.3123707007095432E-7</v>
      </c>
      <c r="P2" t="s">
        <v>24</v>
      </c>
    </row>
    <row r="3" spans="1:16" x14ac:dyDescent="0.25">
      <c r="A3" t="s">
        <v>25</v>
      </c>
      <c r="B3">
        <v>20.5</v>
      </c>
      <c r="C3" t="s">
        <v>26</v>
      </c>
      <c r="D3">
        <v>1986</v>
      </c>
      <c r="E3">
        <v>22.581019999999999</v>
      </c>
      <c r="F3">
        <v>2.0337299999999998</v>
      </c>
      <c r="G3">
        <v>3.4333140000000002</v>
      </c>
      <c r="H3">
        <v>3.1588620000000001</v>
      </c>
      <c r="I3">
        <v>1.2653669999999999</v>
      </c>
      <c r="J3">
        <v>1.1591320000000001</v>
      </c>
      <c r="K3">
        <f t="shared" ref="K3:K38" si="0">F3/70186</f>
        <v>2.8976291568118995E-5</v>
      </c>
      <c r="L3">
        <f t="shared" ref="L3:L38" si="1">G3/70186</f>
        <v>4.8917362436953238E-5</v>
      </c>
      <c r="M3">
        <f t="shared" ref="M3:M38" si="2">H3/70186</f>
        <v>4.5007009945003281E-5</v>
      </c>
      <c r="N3">
        <f t="shared" ref="N3:N38" si="3">I3/70186</f>
        <v>1.8028766420653692E-5</v>
      </c>
      <c r="O3">
        <f t="shared" ref="O3:O38" si="4">J3/70186</f>
        <v>1.6515145470606674E-5</v>
      </c>
      <c r="P3" t="s">
        <v>27</v>
      </c>
    </row>
    <row r="4" spans="1:16" x14ac:dyDescent="0.25">
      <c r="A4" t="s">
        <v>28</v>
      </c>
      <c r="B4">
        <v>126.9</v>
      </c>
      <c r="C4" t="s">
        <v>29</v>
      </c>
      <c r="D4">
        <v>1986</v>
      </c>
      <c r="E4">
        <v>136.15600000000001</v>
      </c>
      <c r="F4">
        <v>15.635490000000001</v>
      </c>
      <c r="G4">
        <v>24.086929999999999</v>
      </c>
      <c r="H4">
        <v>22.478370000000002</v>
      </c>
      <c r="I4">
        <v>10.618600000000001</v>
      </c>
      <c r="J4">
        <v>9.8722220000000007</v>
      </c>
      <c r="K4">
        <f t="shared" si="0"/>
        <v>2.227722052831049E-4</v>
      </c>
      <c r="L4">
        <f t="shared" si="1"/>
        <v>3.4318710284102243E-4</v>
      </c>
      <c r="M4">
        <f t="shared" si="2"/>
        <v>3.2026857207990202E-4</v>
      </c>
      <c r="N4">
        <f t="shared" si="3"/>
        <v>1.5129228051178299E-4</v>
      </c>
      <c r="O4">
        <f t="shared" si="4"/>
        <v>1.4065799447183201E-4</v>
      </c>
      <c r="P4" t="s">
        <v>30</v>
      </c>
    </row>
    <row r="5" spans="1:16" x14ac:dyDescent="0.25">
      <c r="A5" t="s">
        <v>31</v>
      </c>
      <c r="B5">
        <v>66.2</v>
      </c>
      <c r="C5" t="s">
        <v>32</v>
      </c>
      <c r="D5">
        <v>1987</v>
      </c>
      <c r="E5">
        <v>67.636170000000007</v>
      </c>
      <c r="F5">
        <v>44.357680000000002</v>
      </c>
      <c r="G5">
        <v>50.298760000000001</v>
      </c>
      <c r="H5">
        <v>83.449010000000001</v>
      </c>
      <c r="I5">
        <v>39.134929999999997</v>
      </c>
      <c r="J5">
        <v>38.195149999999998</v>
      </c>
      <c r="K5">
        <f t="shared" si="0"/>
        <v>6.3200182372552928E-4</v>
      </c>
      <c r="L5">
        <f t="shared" si="1"/>
        <v>7.1664947425412477E-4</v>
      </c>
      <c r="M5">
        <f t="shared" si="2"/>
        <v>1.1889694525973841E-3</v>
      </c>
      <c r="N5">
        <f t="shared" si="3"/>
        <v>5.5758883538027518E-4</v>
      </c>
      <c r="O5">
        <f t="shared" si="4"/>
        <v>5.4419898555267427E-4</v>
      </c>
      <c r="P5" t="s">
        <v>33</v>
      </c>
    </row>
    <row r="6" spans="1:16" x14ac:dyDescent="0.25">
      <c r="A6" t="s">
        <v>34</v>
      </c>
      <c r="B6">
        <v>42.9</v>
      </c>
      <c r="C6" t="s">
        <v>35</v>
      </c>
      <c r="D6">
        <v>1987</v>
      </c>
      <c r="E6">
        <v>46.28154</v>
      </c>
      <c r="F6">
        <v>24.944839999999999</v>
      </c>
      <c r="G6">
        <v>29.402989999999999</v>
      </c>
      <c r="H6">
        <v>28.576280000000001</v>
      </c>
      <c r="I6">
        <v>21.93751</v>
      </c>
      <c r="J6">
        <v>21.41816</v>
      </c>
      <c r="K6">
        <f t="shared" si="0"/>
        <v>3.5541048072265121E-4</v>
      </c>
      <c r="L6">
        <f t="shared" si="1"/>
        <v>4.1892955860143048E-4</v>
      </c>
      <c r="M6">
        <f t="shared" si="2"/>
        <v>4.0715071381757049E-4</v>
      </c>
      <c r="N6">
        <f t="shared" si="3"/>
        <v>3.125624768472345E-4</v>
      </c>
      <c r="O6">
        <f t="shared" si="4"/>
        <v>3.051628529906249E-4</v>
      </c>
      <c r="P6" t="s">
        <v>36</v>
      </c>
    </row>
    <row r="7" spans="1:16" x14ac:dyDescent="0.25">
      <c r="A7" t="s">
        <v>37</v>
      </c>
      <c r="B7">
        <v>8.5</v>
      </c>
      <c r="C7" t="s">
        <v>38</v>
      </c>
      <c r="D7">
        <v>1988</v>
      </c>
      <c r="E7">
        <v>10.433870000000001</v>
      </c>
      <c r="F7">
        <v>1.0765290000000001</v>
      </c>
      <c r="G7">
        <v>1.6906460000000001</v>
      </c>
      <c r="H7">
        <v>1.5751379999999999</v>
      </c>
      <c r="I7">
        <v>0.70610499999999998</v>
      </c>
      <c r="J7">
        <v>0.65093080000000003</v>
      </c>
      <c r="K7">
        <f t="shared" si="0"/>
        <v>1.5338229846408116E-5</v>
      </c>
      <c r="L7">
        <f t="shared" si="1"/>
        <v>2.4088080243923292E-5</v>
      </c>
      <c r="M7">
        <f t="shared" si="2"/>
        <v>2.2442338927991337E-5</v>
      </c>
      <c r="N7">
        <f t="shared" si="3"/>
        <v>1.006048214743681E-5</v>
      </c>
      <c r="O7">
        <f t="shared" si="4"/>
        <v>9.2743681075998062E-6</v>
      </c>
      <c r="P7" t="s">
        <v>39</v>
      </c>
    </row>
    <row r="8" spans="1:16" x14ac:dyDescent="0.25">
      <c r="A8" t="s">
        <v>40</v>
      </c>
      <c r="B8">
        <v>207.5</v>
      </c>
      <c r="C8" t="s">
        <v>41</v>
      </c>
      <c r="D8">
        <v>1991</v>
      </c>
      <c r="E8">
        <v>210.5324</v>
      </c>
      <c r="F8">
        <v>40.478839999999998</v>
      </c>
      <c r="G8">
        <v>54.523670000000003</v>
      </c>
      <c r="H8">
        <v>51.96416</v>
      </c>
      <c r="I8">
        <v>31.28819</v>
      </c>
      <c r="J8">
        <v>29.817080000000001</v>
      </c>
      <c r="K8">
        <f t="shared" si="0"/>
        <v>5.7673667113099475E-4</v>
      </c>
      <c r="L8">
        <f t="shared" si="1"/>
        <v>7.7684538226996836E-4</v>
      </c>
      <c r="M8">
        <f t="shared" si="2"/>
        <v>7.4037785313310351E-4</v>
      </c>
      <c r="N8">
        <f t="shared" si="3"/>
        <v>4.4578961616276749E-4</v>
      </c>
      <c r="O8">
        <f t="shared" si="4"/>
        <v>4.2482945316729833E-4</v>
      </c>
      <c r="P8" t="s">
        <v>42</v>
      </c>
    </row>
    <row r="9" spans="1:16" x14ac:dyDescent="0.25">
      <c r="A9" t="s">
        <v>43</v>
      </c>
      <c r="B9">
        <v>0.5</v>
      </c>
      <c r="C9" t="s">
        <v>44</v>
      </c>
      <c r="D9">
        <v>1994</v>
      </c>
      <c r="E9">
        <v>0.8964434</v>
      </c>
      <c r="F9">
        <v>5.2351790000000002E-2</v>
      </c>
      <c r="G9">
        <v>0.1144999</v>
      </c>
      <c r="H9">
        <v>0.10079490000000001</v>
      </c>
      <c r="I9">
        <v>2.5585690000000001E-2</v>
      </c>
      <c r="J9">
        <v>2.232551E-2</v>
      </c>
      <c r="K9">
        <f t="shared" si="0"/>
        <v>7.4590074943720971E-7</v>
      </c>
      <c r="L9">
        <f t="shared" si="1"/>
        <v>1.6313780526030832E-6</v>
      </c>
      <c r="M9">
        <f t="shared" si="2"/>
        <v>1.436111190265865E-6</v>
      </c>
      <c r="N9">
        <f t="shared" si="3"/>
        <v>3.6454121904653354E-7</v>
      </c>
      <c r="O9">
        <f t="shared" si="4"/>
        <v>3.1809064485794889E-7</v>
      </c>
      <c r="P9" t="s">
        <v>45</v>
      </c>
    </row>
    <row r="10" spans="1:16" x14ac:dyDescent="0.25">
      <c r="A10" t="s">
        <v>46</v>
      </c>
      <c r="B10">
        <v>46.6</v>
      </c>
      <c r="C10" t="s">
        <v>47</v>
      </c>
      <c r="D10">
        <v>1995</v>
      </c>
      <c r="E10">
        <v>48.390590000000003</v>
      </c>
      <c r="F10">
        <v>7.1048049999999998</v>
      </c>
      <c r="G10">
        <v>10.23784</v>
      </c>
      <c r="H10">
        <v>9.6536840000000002</v>
      </c>
      <c r="I10">
        <v>5.1588380000000003</v>
      </c>
      <c r="J10">
        <v>4.8581599999999998</v>
      </c>
      <c r="K10">
        <f t="shared" si="0"/>
        <v>1.0122823640042174E-4</v>
      </c>
      <c r="L10">
        <f t="shared" si="1"/>
        <v>1.4586726697632006E-4</v>
      </c>
      <c r="M10">
        <f t="shared" si="2"/>
        <v>1.375442965833642E-4</v>
      </c>
      <c r="N10">
        <f t="shared" si="3"/>
        <v>7.3502379391901523E-5</v>
      </c>
      <c r="O10">
        <f t="shared" si="4"/>
        <v>6.921836263642321E-5</v>
      </c>
      <c r="P10" t="s">
        <v>48</v>
      </c>
    </row>
    <row r="11" spans="1:16" x14ac:dyDescent="0.25">
      <c r="A11" t="s">
        <v>49</v>
      </c>
      <c r="B11">
        <v>0.2</v>
      </c>
      <c r="C11" t="s">
        <v>50</v>
      </c>
      <c r="D11">
        <v>1995</v>
      </c>
      <c r="E11">
        <v>0.66287759999999996</v>
      </c>
      <c r="F11">
        <v>3.835293E-2</v>
      </c>
      <c r="G11">
        <v>8.4204340000000003E-2</v>
      </c>
      <c r="H11">
        <v>7.40672E-2</v>
      </c>
      <c r="I11">
        <v>1.8660820000000002E-2</v>
      </c>
      <c r="J11">
        <v>1.632985E-2</v>
      </c>
      <c r="K11">
        <f t="shared" si="0"/>
        <v>5.4644701222466018E-7</v>
      </c>
      <c r="L11">
        <f t="shared" si="1"/>
        <v>1.1997312854415411E-6</v>
      </c>
      <c r="M11">
        <f t="shared" si="2"/>
        <v>1.0552987775339812E-6</v>
      </c>
      <c r="N11">
        <f t="shared" si="3"/>
        <v>2.6587667056108059E-7</v>
      </c>
      <c r="O11">
        <f t="shared" si="4"/>
        <v>2.3266534636537201E-7</v>
      </c>
      <c r="P11" t="s">
        <v>51</v>
      </c>
    </row>
    <row r="12" spans="1:16" x14ac:dyDescent="0.25">
      <c r="A12" t="s">
        <v>52</v>
      </c>
      <c r="B12">
        <v>22.9</v>
      </c>
      <c r="C12" t="s">
        <v>53</v>
      </c>
      <c r="D12">
        <v>1996</v>
      </c>
      <c r="E12">
        <v>21.24701</v>
      </c>
      <c r="F12">
        <v>3.9124780000000001</v>
      </c>
      <c r="G12">
        <v>5.4236009999999997</v>
      </c>
      <c r="H12">
        <v>5.1433869999999997</v>
      </c>
      <c r="I12">
        <v>2.9614889999999998</v>
      </c>
      <c r="J12">
        <v>2.807712</v>
      </c>
      <c r="K12">
        <f t="shared" si="0"/>
        <v>5.5744421964494345E-5</v>
      </c>
      <c r="L12">
        <f t="shared" si="1"/>
        <v>7.7274684409996293E-5</v>
      </c>
      <c r="M12">
        <f t="shared" si="2"/>
        <v>7.3282235773516088E-5</v>
      </c>
      <c r="N12">
        <f t="shared" si="3"/>
        <v>4.2194867922377681E-5</v>
      </c>
      <c r="O12">
        <f t="shared" si="4"/>
        <v>4.0003875416749781E-5</v>
      </c>
      <c r="P12" t="s">
        <v>54</v>
      </c>
    </row>
    <row r="13" spans="1:16" x14ac:dyDescent="0.25">
      <c r="A13" t="s">
        <v>55</v>
      </c>
      <c r="B13">
        <v>0.5</v>
      </c>
      <c r="C13" t="s">
        <v>56</v>
      </c>
      <c r="D13">
        <v>1997</v>
      </c>
      <c r="E13">
        <v>1.030664</v>
      </c>
      <c r="F13">
        <v>8.3505770000000007E-2</v>
      </c>
      <c r="G13">
        <v>0.14539350000000001</v>
      </c>
      <c r="H13">
        <v>0.1339506</v>
      </c>
      <c r="I13">
        <v>4.9210919999999998E-2</v>
      </c>
      <c r="J13">
        <v>4.4627920000000001E-2</v>
      </c>
      <c r="K13">
        <f t="shared" si="0"/>
        <v>1.1897781608867865E-6</v>
      </c>
      <c r="L13">
        <f t="shared" si="1"/>
        <v>2.0715456073860886E-6</v>
      </c>
      <c r="M13">
        <f t="shared" si="2"/>
        <v>1.908508819422677E-6</v>
      </c>
      <c r="N13">
        <f t="shared" si="3"/>
        <v>7.0115008691191974E-7</v>
      </c>
      <c r="O13">
        <f t="shared" si="4"/>
        <v>6.3585216424928045E-7</v>
      </c>
      <c r="P13" t="s">
        <v>45</v>
      </c>
    </row>
    <row r="14" spans="1:16" x14ac:dyDescent="0.25">
      <c r="A14" t="s">
        <v>57</v>
      </c>
      <c r="B14">
        <v>0.2</v>
      </c>
      <c r="C14" t="s">
        <v>58</v>
      </c>
      <c r="D14">
        <v>1999</v>
      </c>
      <c r="E14">
        <v>0.3388755</v>
      </c>
      <c r="F14">
        <v>2.0115089999999999E-2</v>
      </c>
      <c r="G14">
        <v>4.330225E-2</v>
      </c>
      <c r="H14">
        <v>3.8212219999999998E-2</v>
      </c>
      <c r="I14">
        <v>9.8963469999999998E-3</v>
      </c>
      <c r="J14">
        <v>8.7004219999999993E-3</v>
      </c>
      <c r="K14">
        <f t="shared" si="0"/>
        <v>2.8659689966660017E-7</v>
      </c>
      <c r="L14">
        <f t="shared" si="1"/>
        <v>6.1696420938648733E-7</v>
      </c>
      <c r="M14">
        <f t="shared" si="2"/>
        <v>5.444421964494343E-7</v>
      </c>
      <c r="N14">
        <f t="shared" si="3"/>
        <v>1.4100172399053942E-7</v>
      </c>
      <c r="O14">
        <f t="shared" si="4"/>
        <v>1.2396235716524663E-7</v>
      </c>
      <c r="P14" t="s">
        <v>59</v>
      </c>
    </row>
    <row r="15" spans="1:16" x14ac:dyDescent="0.25">
      <c r="A15" t="s">
        <v>60</v>
      </c>
      <c r="B15">
        <v>3.5</v>
      </c>
      <c r="C15" t="s">
        <v>61</v>
      </c>
      <c r="D15">
        <v>2002</v>
      </c>
      <c r="E15">
        <v>5.94</v>
      </c>
      <c r="F15">
        <v>0.39276119999999998</v>
      </c>
      <c r="G15">
        <v>0.78647690000000003</v>
      </c>
      <c r="H15">
        <v>0.70275379999999998</v>
      </c>
      <c r="I15">
        <v>0.2084521</v>
      </c>
      <c r="J15">
        <v>0.18587419999999999</v>
      </c>
      <c r="K15">
        <f t="shared" si="0"/>
        <v>5.5960049012623593E-6</v>
      </c>
      <c r="L15">
        <f t="shared" si="1"/>
        <v>1.1205609380788193E-5</v>
      </c>
      <c r="M15">
        <f t="shared" si="2"/>
        <v>1.001273473342262E-5</v>
      </c>
      <c r="N15">
        <f t="shared" si="3"/>
        <v>2.9699954406861766E-6</v>
      </c>
      <c r="O15">
        <f t="shared" si="4"/>
        <v>2.6483087795286806E-6</v>
      </c>
      <c r="P15" t="s">
        <v>45</v>
      </c>
    </row>
    <row r="16" spans="1:16" x14ac:dyDescent="0.25">
      <c r="A16" t="s">
        <v>62</v>
      </c>
      <c r="B16">
        <v>88.6</v>
      </c>
      <c r="C16" t="s">
        <v>63</v>
      </c>
      <c r="D16">
        <v>2003</v>
      </c>
      <c r="E16">
        <v>96.094179999999994</v>
      </c>
      <c r="F16">
        <v>12.96654</v>
      </c>
      <c r="G16">
        <v>19.028079999999999</v>
      </c>
      <c r="H16">
        <v>17.902670000000001</v>
      </c>
      <c r="I16">
        <v>9.2123209999999993</v>
      </c>
      <c r="J16">
        <v>8.6362410000000001</v>
      </c>
      <c r="K16">
        <f t="shared" si="0"/>
        <v>1.847453908186818E-4</v>
      </c>
      <c r="L16">
        <f t="shared" si="1"/>
        <v>2.7110933804462426E-4</v>
      </c>
      <c r="M16">
        <f t="shared" si="2"/>
        <v>2.5507465876385606E-4</v>
      </c>
      <c r="N16">
        <f t="shared" si="3"/>
        <v>1.3125582024905251E-4</v>
      </c>
      <c r="O16">
        <f t="shared" si="4"/>
        <v>1.2304791553871143E-4</v>
      </c>
      <c r="P16" t="s">
        <v>64</v>
      </c>
    </row>
    <row r="17" spans="1:16" x14ac:dyDescent="0.25">
      <c r="A17" t="s">
        <v>65</v>
      </c>
      <c r="B17">
        <v>0.3</v>
      </c>
      <c r="C17" t="s">
        <v>66</v>
      </c>
      <c r="D17">
        <v>2006</v>
      </c>
      <c r="E17">
        <v>0.63</v>
      </c>
      <c r="F17">
        <v>6.3050590000000004E-2</v>
      </c>
      <c r="G17">
        <v>0.102467</v>
      </c>
      <c r="H17">
        <v>9.4828019999999999E-2</v>
      </c>
      <c r="I17">
        <v>4.0742590000000002E-2</v>
      </c>
      <c r="J17">
        <v>3.7735200000000003E-2</v>
      </c>
      <c r="K17">
        <f t="shared" si="0"/>
        <v>8.9833570797594964E-7</v>
      </c>
      <c r="L17">
        <f t="shared" si="1"/>
        <v>1.4599350297780185E-6</v>
      </c>
      <c r="M17">
        <f t="shared" si="2"/>
        <v>1.3510959450602684E-6</v>
      </c>
      <c r="N17">
        <f t="shared" si="3"/>
        <v>5.8049454307126776E-7</v>
      </c>
      <c r="O17">
        <f t="shared" si="4"/>
        <v>5.3764568432450919E-7</v>
      </c>
      <c r="P17" t="s">
        <v>67</v>
      </c>
    </row>
    <row r="18" spans="1:16" x14ac:dyDescent="0.25">
      <c r="A18" t="s">
        <v>68</v>
      </c>
      <c r="B18">
        <v>0</v>
      </c>
      <c r="C18" t="s">
        <v>69</v>
      </c>
      <c r="D18">
        <v>2006</v>
      </c>
      <c r="E18">
        <v>0.26289069999999998</v>
      </c>
      <c r="F18">
        <v>2.5531040000000001E-2</v>
      </c>
      <c r="G18">
        <v>4.1654860000000002E-2</v>
      </c>
      <c r="H18">
        <v>3.8524000000000003E-2</v>
      </c>
      <c r="I18">
        <v>1.6294889999999999E-2</v>
      </c>
      <c r="J18">
        <v>1.4981110000000001E-2</v>
      </c>
      <c r="K18">
        <f t="shared" si="0"/>
        <v>3.6376257373265326E-7</v>
      </c>
      <c r="L18">
        <f t="shared" si="1"/>
        <v>5.9349243438862453E-7</v>
      </c>
      <c r="M18">
        <f t="shared" si="2"/>
        <v>5.488843928988688E-7</v>
      </c>
      <c r="N18">
        <f t="shared" si="3"/>
        <v>2.3216724133017979E-7</v>
      </c>
      <c r="O18">
        <f t="shared" si="4"/>
        <v>2.1344869347163252E-7</v>
      </c>
      <c r="P18" t="s">
        <v>36</v>
      </c>
    </row>
    <row r="19" spans="1:16" x14ac:dyDescent="0.25">
      <c r="A19" t="s">
        <v>70</v>
      </c>
      <c r="B19">
        <v>4.5999999999999996</v>
      </c>
      <c r="C19" t="s">
        <v>71</v>
      </c>
      <c r="D19">
        <v>2008</v>
      </c>
      <c r="E19">
        <v>5.7135210000000001</v>
      </c>
      <c r="F19">
        <v>2.2056930000000001</v>
      </c>
      <c r="G19">
        <v>2.6775169999999999</v>
      </c>
      <c r="H19">
        <v>2.5932580000000001</v>
      </c>
      <c r="I19">
        <v>1.8755900000000001</v>
      </c>
      <c r="J19">
        <v>1.818862</v>
      </c>
      <c r="K19">
        <f t="shared" si="0"/>
        <v>3.1426395577465594E-5</v>
      </c>
      <c r="L19">
        <f t="shared" si="1"/>
        <v>3.8148875844185448E-5</v>
      </c>
      <c r="M19">
        <f t="shared" si="2"/>
        <v>3.694836577095147E-5</v>
      </c>
      <c r="N19">
        <f t="shared" si="3"/>
        <v>2.6723135668081954E-5</v>
      </c>
      <c r="O19">
        <f t="shared" si="4"/>
        <v>2.5914883310061836E-5</v>
      </c>
      <c r="P19" t="s">
        <v>72</v>
      </c>
    </row>
    <row r="20" spans="1:16" x14ac:dyDescent="0.25">
      <c r="A20" t="s">
        <v>73</v>
      </c>
      <c r="B20">
        <v>2.1</v>
      </c>
      <c r="C20" t="s">
        <v>74</v>
      </c>
      <c r="D20">
        <v>2009</v>
      </c>
      <c r="E20">
        <v>2.8861629999999998</v>
      </c>
      <c r="F20">
        <v>0.18542529999999999</v>
      </c>
      <c r="G20">
        <v>0.38018279999999999</v>
      </c>
      <c r="H20">
        <v>0.33815240000000002</v>
      </c>
      <c r="I20">
        <v>9.6885310000000002E-2</v>
      </c>
      <c r="J20">
        <v>8.6061219999999994E-2</v>
      </c>
      <c r="K20">
        <f t="shared" si="0"/>
        <v>2.6419129171059755E-6</v>
      </c>
      <c r="L20">
        <f t="shared" si="1"/>
        <v>5.4167896731541902E-6</v>
      </c>
      <c r="M20">
        <f t="shared" si="2"/>
        <v>4.8179465990368453E-6</v>
      </c>
      <c r="N20">
        <f t="shared" si="3"/>
        <v>1.3804079161086257E-6</v>
      </c>
      <c r="O20">
        <f t="shared" si="4"/>
        <v>1.2261878437295186E-6</v>
      </c>
      <c r="P20" t="s">
        <v>75</v>
      </c>
    </row>
    <row r="21" spans="1:16" x14ac:dyDescent="0.25">
      <c r="A21" t="s">
        <v>76</v>
      </c>
      <c r="B21">
        <v>3.1</v>
      </c>
      <c r="C21" t="s">
        <v>77</v>
      </c>
      <c r="D21">
        <v>2010</v>
      </c>
      <c r="E21">
        <v>3.0985079999999998</v>
      </c>
      <c r="F21">
        <v>0.73552689999999998</v>
      </c>
      <c r="G21">
        <v>0.9655262</v>
      </c>
      <c r="H21">
        <v>0.92534470000000002</v>
      </c>
      <c r="I21">
        <v>0.57720559999999999</v>
      </c>
      <c r="J21">
        <v>0.55006330000000003</v>
      </c>
      <c r="K21">
        <f t="shared" si="0"/>
        <v>1.0479681132989486E-5</v>
      </c>
      <c r="L21">
        <f t="shared" si="1"/>
        <v>1.3756677969965521E-5</v>
      </c>
      <c r="M21">
        <f t="shared" si="2"/>
        <v>1.3184177756247685E-5</v>
      </c>
      <c r="N21">
        <f t="shared" si="3"/>
        <v>8.2239420967144447E-6</v>
      </c>
      <c r="O21">
        <f t="shared" si="4"/>
        <v>7.837222523010287E-6</v>
      </c>
      <c r="P21" t="s">
        <v>78</v>
      </c>
    </row>
    <row r="22" spans="1:16" x14ac:dyDescent="0.25">
      <c r="A22" t="s">
        <v>79</v>
      </c>
      <c r="B22">
        <v>5.8</v>
      </c>
      <c r="C22" t="s">
        <v>63</v>
      </c>
      <c r="D22">
        <v>2011</v>
      </c>
      <c r="E22" s="1">
        <v>7.1998350000000002</v>
      </c>
      <c r="F22">
        <v>1.5613669999999999</v>
      </c>
      <c r="G22">
        <v>2.1029100000000001</v>
      </c>
      <c r="H22">
        <v>2.0042840000000002</v>
      </c>
      <c r="I22">
        <v>1.2062040000000001</v>
      </c>
      <c r="J22">
        <v>1.1479760000000001</v>
      </c>
      <c r="K22">
        <f t="shared" si="0"/>
        <v>2.2246131707178069E-5</v>
      </c>
      <c r="L22">
        <f t="shared" si="1"/>
        <v>2.9961958225287095E-5</v>
      </c>
      <c r="M22">
        <f t="shared" si="2"/>
        <v>2.855674920924401E-5</v>
      </c>
      <c r="N22">
        <f t="shared" si="3"/>
        <v>1.7185820534009633E-5</v>
      </c>
      <c r="O22">
        <f t="shared" si="4"/>
        <v>1.6356196392442938E-5</v>
      </c>
      <c r="P22" t="s">
        <v>45</v>
      </c>
    </row>
    <row r="23" spans="1:16" x14ac:dyDescent="0.25">
      <c r="A23" t="s">
        <v>80</v>
      </c>
      <c r="B23">
        <v>10.199999999999999</v>
      </c>
      <c r="C23" t="s">
        <v>81</v>
      </c>
      <c r="D23">
        <v>2013</v>
      </c>
      <c r="E23">
        <v>10.226129999999999</v>
      </c>
      <c r="F23">
        <v>1.3435779999999999</v>
      </c>
      <c r="G23">
        <v>1.972313</v>
      </c>
      <c r="H23">
        <v>1.8562259999999999</v>
      </c>
      <c r="I23">
        <v>0.94746520000000001</v>
      </c>
      <c r="J23">
        <v>0.88569469999999995</v>
      </c>
      <c r="K23">
        <f t="shared" si="0"/>
        <v>1.9143105462627874E-5</v>
      </c>
      <c r="L23">
        <f t="shared" si="1"/>
        <v>2.8101231014732284E-5</v>
      </c>
      <c r="M23">
        <f t="shared" si="2"/>
        <v>2.6447240190351352E-5</v>
      </c>
      <c r="N23">
        <f t="shared" si="3"/>
        <v>1.3499347448209044E-5</v>
      </c>
      <c r="O23">
        <f t="shared" si="4"/>
        <v>1.2619250277833186E-5</v>
      </c>
      <c r="P23" t="s">
        <v>82</v>
      </c>
    </row>
    <row r="24" spans="1:16" ht="15" customHeight="1" x14ac:dyDescent="0.25">
      <c r="A24" t="s">
        <v>83</v>
      </c>
      <c r="B24">
        <v>1307.0999999999999</v>
      </c>
      <c r="C24" t="s">
        <v>84</v>
      </c>
      <c r="D24">
        <v>2015</v>
      </c>
      <c r="E24">
        <v>1315.3610000000001</v>
      </c>
      <c r="F24">
        <v>1420.2560000000001</v>
      </c>
      <c r="G24">
        <v>1596.317</v>
      </c>
      <c r="H24">
        <v>1565.4069999999999</v>
      </c>
      <c r="I24">
        <v>1288.347</v>
      </c>
      <c r="J24">
        <v>1264.172</v>
      </c>
      <c r="K24">
        <f t="shared" si="0"/>
        <v>2.0235602541817457E-2</v>
      </c>
      <c r="L24">
        <f t="shared" si="1"/>
        <v>2.2744094263813297E-2</v>
      </c>
      <c r="M24">
        <f t="shared" si="2"/>
        <v>2.2303693044196847E-2</v>
      </c>
      <c r="N24">
        <f t="shared" si="3"/>
        <v>1.835618214458724E-2</v>
      </c>
      <c r="O24">
        <f t="shared" si="4"/>
        <v>1.801174023309492E-2</v>
      </c>
      <c r="P24" t="s">
        <v>85</v>
      </c>
    </row>
    <row r="25" spans="1:16" x14ac:dyDescent="0.25">
      <c r="A25" t="s">
        <v>86</v>
      </c>
      <c r="B25">
        <v>89.7</v>
      </c>
      <c r="C25" t="s">
        <v>71</v>
      </c>
      <c r="D25">
        <v>2016</v>
      </c>
      <c r="E25" s="1">
        <v>69.155590000000004</v>
      </c>
      <c r="F25">
        <v>10.160170000000001</v>
      </c>
      <c r="G25">
        <v>14.948</v>
      </c>
      <c r="H25">
        <v>14.018509999999999</v>
      </c>
      <c r="I25">
        <v>7.3797389999999998</v>
      </c>
      <c r="J25">
        <v>6.9574610000000003</v>
      </c>
      <c r="K25">
        <f t="shared" si="0"/>
        <v>1.4476063602427835E-4</v>
      </c>
      <c r="L25">
        <f t="shared" si="1"/>
        <v>2.129769469694811E-4</v>
      </c>
      <c r="M25">
        <f t="shared" si="2"/>
        <v>1.9973370757700966E-4</v>
      </c>
      <c r="N25">
        <f t="shared" si="3"/>
        <v>1.05145456358818E-4</v>
      </c>
      <c r="O25">
        <f t="shared" si="4"/>
        <v>9.9128900350497259E-5</v>
      </c>
      <c r="P25" t="s">
        <v>87</v>
      </c>
    </row>
    <row r="26" spans="1:16" x14ac:dyDescent="0.25">
      <c r="A26" t="s">
        <v>88</v>
      </c>
      <c r="B26">
        <v>7.2</v>
      </c>
      <c r="C26" t="s">
        <v>89</v>
      </c>
      <c r="D26">
        <v>2016</v>
      </c>
      <c r="E26">
        <v>7.2239630000000004</v>
      </c>
      <c r="F26">
        <v>1.877766</v>
      </c>
      <c r="G26">
        <v>2.4600360000000001</v>
      </c>
      <c r="H26">
        <v>2.3558400000000002</v>
      </c>
      <c r="I26">
        <v>1.4889460000000001</v>
      </c>
      <c r="J26">
        <v>1.421678</v>
      </c>
      <c r="K26">
        <f t="shared" si="0"/>
        <v>2.6754139002080186E-5</v>
      </c>
      <c r="L26">
        <f t="shared" si="1"/>
        <v>3.5050237939190152E-5</v>
      </c>
      <c r="M26">
        <f t="shared" si="2"/>
        <v>3.3565668366910782E-5</v>
      </c>
      <c r="N26">
        <f t="shared" si="3"/>
        <v>2.1214287749693672E-5</v>
      </c>
      <c r="O26">
        <f t="shared" si="4"/>
        <v>2.0255862992619611E-5</v>
      </c>
      <c r="P26" t="s">
        <v>90</v>
      </c>
    </row>
    <row r="27" spans="1:16" x14ac:dyDescent="0.25">
      <c r="A27" t="s">
        <v>91</v>
      </c>
      <c r="B27">
        <v>508.8</v>
      </c>
      <c r="C27" t="s">
        <v>92</v>
      </c>
      <c r="D27">
        <v>2017</v>
      </c>
      <c r="E27">
        <v>512.64980000000003</v>
      </c>
      <c r="F27">
        <v>631.76379999999995</v>
      </c>
      <c r="G27">
        <v>708.52959999999996</v>
      </c>
      <c r="H27">
        <v>695.27239999999995</v>
      </c>
      <c r="I27">
        <v>572.36099999999999</v>
      </c>
      <c r="J27">
        <v>561.38440000000003</v>
      </c>
      <c r="K27">
        <f t="shared" si="0"/>
        <v>9.0012794574416549E-3</v>
      </c>
      <c r="L27">
        <f t="shared" si="1"/>
        <v>1.0095027498361496E-2</v>
      </c>
      <c r="M27">
        <f t="shared" si="2"/>
        <v>9.9061408258057163E-3</v>
      </c>
      <c r="N27">
        <f t="shared" si="3"/>
        <v>8.1549169350012829E-3</v>
      </c>
      <c r="O27">
        <f t="shared" si="4"/>
        <v>7.9985239221497164E-3</v>
      </c>
      <c r="P27" t="s">
        <v>93</v>
      </c>
    </row>
    <row r="28" spans="1:16" x14ac:dyDescent="0.25">
      <c r="A28" t="s">
        <v>94</v>
      </c>
      <c r="B28">
        <v>111</v>
      </c>
      <c r="C28" t="s">
        <v>95</v>
      </c>
      <c r="D28">
        <v>2017</v>
      </c>
      <c r="E28">
        <v>113.4058</v>
      </c>
      <c r="F28">
        <v>183.4136</v>
      </c>
      <c r="G28">
        <v>197.34960000000001</v>
      </c>
      <c r="H28">
        <v>194.94749999999999</v>
      </c>
      <c r="I28">
        <v>172.55789999999999</v>
      </c>
      <c r="J28">
        <v>170.5128</v>
      </c>
      <c r="K28">
        <f t="shared" si="0"/>
        <v>2.6132505057988773E-3</v>
      </c>
      <c r="L28">
        <f t="shared" si="1"/>
        <v>2.8118086228022684E-3</v>
      </c>
      <c r="M28">
        <f t="shared" si="2"/>
        <v>2.7775838486307808E-3</v>
      </c>
      <c r="N28">
        <f t="shared" si="3"/>
        <v>2.4585800587011652E-3</v>
      </c>
      <c r="O28">
        <f t="shared" si="4"/>
        <v>2.4294417690137633E-3</v>
      </c>
      <c r="P28" t="s">
        <v>96</v>
      </c>
    </row>
    <row r="29" spans="1:16" x14ac:dyDescent="0.25">
      <c r="A29" t="s">
        <v>97</v>
      </c>
      <c r="B29">
        <v>72.099999999999994</v>
      </c>
      <c r="C29" t="s">
        <v>98</v>
      </c>
      <c r="D29">
        <v>2018</v>
      </c>
      <c r="E29">
        <v>74.066000000000003</v>
      </c>
      <c r="F29">
        <v>20.350439999999999</v>
      </c>
      <c r="G29">
        <v>26.212479999999999</v>
      </c>
      <c r="H29">
        <v>25.130859999999998</v>
      </c>
      <c r="I29">
        <v>16.514669999999999</v>
      </c>
      <c r="J29">
        <v>15.88275</v>
      </c>
      <c r="K29">
        <f t="shared" si="0"/>
        <v>2.8995013250505795E-4</v>
      </c>
      <c r="L29">
        <f t="shared" si="1"/>
        <v>3.7347163251930581E-4</v>
      </c>
      <c r="M29">
        <f t="shared" si="2"/>
        <v>3.5806086683954063E-4</v>
      </c>
      <c r="N29">
        <f t="shared" si="3"/>
        <v>2.3529863505542415E-4</v>
      </c>
      <c r="O29">
        <f t="shared" si="4"/>
        <v>2.2629513008292252E-4</v>
      </c>
      <c r="P29" t="s">
        <v>99</v>
      </c>
    </row>
    <row r="30" spans="1:16" x14ac:dyDescent="0.25">
      <c r="A30" t="s">
        <v>100</v>
      </c>
      <c r="B30">
        <v>148.19999999999999</v>
      </c>
      <c r="C30" t="s">
        <v>101</v>
      </c>
      <c r="D30">
        <v>2018</v>
      </c>
      <c r="E30">
        <v>151.0866</v>
      </c>
      <c r="F30">
        <v>22.13625</v>
      </c>
      <c r="G30">
        <v>32.186750000000004</v>
      </c>
      <c r="H30">
        <v>30.27955</v>
      </c>
      <c r="I30">
        <v>16.031020000000002</v>
      </c>
      <c r="J30">
        <v>15.083410000000001</v>
      </c>
      <c r="K30">
        <f t="shared" si="0"/>
        <v>3.1539409568859885E-4</v>
      </c>
      <c r="L30">
        <f t="shared" si="1"/>
        <v>4.5859216937850858E-4</v>
      </c>
      <c r="M30">
        <f t="shared" si="2"/>
        <v>4.3141865899182176E-4</v>
      </c>
      <c r="N30">
        <f t="shared" si="3"/>
        <v>2.2840765964722313E-4</v>
      </c>
      <c r="O30">
        <f t="shared" si="4"/>
        <v>2.1490624910950904E-4</v>
      </c>
      <c r="P30" t="s">
        <v>102</v>
      </c>
    </row>
    <row r="31" spans="1:16" s="2" customFormat="1" x14ac:dyDescent="0.25">
      <c r="A31" t="s">
        <v>103</v>
      </c>
      <c r="B31">
        <v>0.4</v>
      </c>
      <c r="C31" t="s">
        <v>104</v>
      </c>
      <c r="D31">
        <v>2018</v>
      </c>
      <c r="E31">
        <v>1.0376810000000001</v>
      </c>
      <c r="F31">
        <v>6.9603990000000004E-2</v>
      </c>
      <c r="G31">
        <v>0.1391647</v>
      </c>
      <c r="H31">
        <v>0.124108</v>
      </c>
      <c r="I31">
        <v>3.774748E-2</v>
      </c>
      <c r="J31">
        <v>3.3678100000000002E-2</v>
      </c>
      <c r="K31">
        <f t="shared" si="0"/>
        <v>9.9170760550537154E-7</v>
      </c>
      <c r="L31">
        <f t="shared" si="1"/>
        <v>1.9827985638161458E-6</v>
      </c>
      <c r="M31">
        <f t="shared" si="2"/>
        <v>1.7682728749323225E-6</v>
      </c>
      <c r="N31">
        <f t="shared" si="3"/>
        <v>5.3782064799247708E-7</v>
      </c>
      <c r="O31">
        <f t="shared" si="4"/>
        <v>4.7984070897329953E-7</v>
      </c>
      <c r="P31" t="s">
        <v>45</v>
      </c>
    </row>
    <row r="32" spans="1:16" x14ac:dyDescent="0.25">
      <c r="A32" t="s">
        <v>105</v>
      </c>
      <c r="B32">
        <v>3544.2</v>
      </c>
      <c r="C32" t="s">
        <v>106</v>
      </c>
      <c r="D32">
        <v>2020</v>
      </c>
      <c r="E32">
        <v>3552.5349999999999</v>
      </c>
      <c r="F32">
        <v>6691.8289999999997</v>
      </c>
      <c r="G32">
        <v>7106.5140000000001</v>
      </c>
      <c r="H32">
        <v>7035.5379999999996</v>
      </c>
      <c r="I32">
        <v>6361.9719999999998</v>
      </c>
      <c r="J32">
        <v>6299.415</v>
      </c>
      <c r="K32">
        <f t="shared" si="0"/>
        <v>9.5344213945801157E-2</v>
      </c>
      <c r="L32">
        <f t="shared" si="1"/>
        <v>0.10125258598580913</v>
      </c>
      <c r="M32">
        <f t="shared" si="2"/>
        <v>0.10024133017980794</v>
      </c>
      <c r="N32">
        <f t="shared" si="3"/>
        <v>9.0644459008919154E-2</v>
      </c>
      <c r="O32">
        <f t="shared" si="4"/>
        <v>8.9753155900037046E-2</v>
      </c>
      <c r="P32" t="s">
        <v>107</v>
      </c>
    </row>
    <row r="33" spans="1:16" x14ac:dyDescent="0.25">
      <c r="A33" t="s">
        <v>108</v>
      </c>
      <c r="B33">
        <v>1759.7</v>
      </c>
      <c r="C33" t="s">
        <v>109</v>
      </c>
      <c r="D33">
        <v>2021</v>
      </c>
      <c r="E33">
        <v>1786.931</v>
      </c>
      <c r="F33">
        <v>2067.04</v>
      </c>
      <c r="G33">
        <v>2271.89</v>
      </c>
      <c r="H33">
        <v>2236.0949999999998</v>
      </c>
      <c r="I33">
        <v>1912.412</v>
      </c>
      <c r="J33">
        <v>1884.05</v>
      </c>
      <c r="K33">
        <f t="shared" si="0"/>
        <v>2.9450887641409969E-2</v>
      </c>
      <c r="L33">
        <f t="shared" si="1"/>
        <v>3.2369560881087396E-2</v>
      </c>
      <c r="M33">
        <f t="shared" si="2"/>
        <v>3.1859558886387598E-2</v>
      </c>
      <c r="N33">
        <f t="shared" si="3"/>
        <v>2.7247770210583309E-2</v>
      </c>
      <c r="O33">
        <f t="shared" si="4"/>
        <v>2.6843672527284642E-2</v>
      </c>
      <c r="P33" t="s">
        <v>110</v>
      </c>
    </row>
    <row r="34" spans="1:16" s="2" customFormat="1" x14ac:dyDescent="0.25">
      <c r="A34" t="s">
        <v>111</v>
      </c>
      <c r="B34">
        <v>472</v>
      </c>
      <c r="C34" t="s">
        <v>112</v>
      </c>
      <c r="D34">
        <v>2021</v>
      </c>
      <c r="E34">
        <v>476.4298</v>
      </c>
      <c r="F34">
        <v>1041.3399999999999</v>
      </c>
      <c r="G34">
        <v>1124.768</v>
      </c>
      <c r="H34">
        <v>1110.501</v>
      </c>
      <c r="I34">
        <v>973.64689999999996</v>
      </c>
      <c r="J34">
        <v>960.77739999999994</v>
      </c>
      <c r="K34">
        <f t="shared" si="0"/>
        <v>1.4836862052261134E-2</v>
      </c>
      <c r="L34">
        <f t="shared" si="1"/>
        <v>1.6025532157410309E-2</v>
      </c>
      <c r="M34">
        <f t="shared" si="2"/>
        <v>1.5822258000170973E-2</v>
      </c>
      <c r="N34">
        <f t="shared" si="3"/>
        <v>1.3872380531729974E-2</v>
      </c>
      <c r="O34">
        <f t="shared" si="4"/>
        <v>1.3689017752828199E-2</v>
      </c>
      <c r="P34" t="s">
        <v>113</v>
      </c>
    </row>
    <row r="35" spans="1:16" s="2" customFormat="1" x14ac:dyDescent="0.25">
      <c r="A35" t="s">
        <v>114</v>
      </c>
      <c r="B35">
        <v>0.5</v>
      </c>
      <c r="C35" t="s">
        <v>115</v>
      </c>
      <c r="D35">
        <v>2022</v>
      </c>
      <c r="E35">
        <v>0.86523930000000004</v>
      </c>
      <c r="F35">
        <v>0.13003809999999999</v>
      </c>
      <c r="G35">
        <v>0.1827037</v>
      </c>
      <c r="H35">
        <v>0.17372299999999999</v>
      </c>
      <c r="I35">
        <v>9.4610159999999999E-2</v>
      </c>
      <c r="J35">
        <v>8.8952519999999993E-2</v>
      </c>
      <c r="K35">
        <f t="shared" si="0"/>
        <v>1.8527640840053571E-6</v>
      </c>
      <c r="L35">
        <f t="shared" si="1"/>
        <v>2.6031359530390677E-6</v>
      </c>
      <c r="M35">
        <f t="shared" si="2"/>
        <v>2.4751802353745758E-6</v>
      </c>
      <c r="N35">
        <f t="shared" si="3"/>
        <v>1.3479919072179636E-6</v>
      </c>
      <c r="O35">
        <f t="shared" si="4"/>
        <v>1.2673826689083293E-6</v>
      </c>
      <c r="P35" t="s">
        <v>116</v>
      </c>
    </row>
    <row r="36" spans="1:16" s="2" customFormat="1" x14ac:dyDescent="0.25">
      <c r="A36" t="s">
        <v>117</v>
      </c>
      <c r="B36">
        <v>2.5</v>
      </c>
      <c r="C36" t="s">
        <v>118</v>
      </c>
      <c r="D36">
        <v>2022</v>
      </c>
      <c r="E36">
        <v>3.5784919999999998</v>
      </c>
      <c r="F36">
        <v>1.287018</v>
      </c>
      <c r="G36">
        <v>1.6159300000000001</v>
      </c>
      <c r="H36">
        <v>1.5572299999999999</v>
      </c>
      <c r="I36">
        <v>1.062376</v>
      </c>
      <c r="J36">
        <v>1.0248679999999999</v>
      </c>
      <c r="K36">
        <f t="shared" si="0"/>
        <v>1.8337246744364972E-5</v>
      </c>
      <c r="L36">
        <f t="shared" si="1"/>
        <v>2.3023537457612632E-5</v>
      </c>
      <c r="M36">
        <f t="shared" si="2"/>
        <v>2.218718832815661E-5</v>
      </c>
      <c r="N36">
        <f t="shared" si="3"/>
        <v>1.5136579944718321E-5</v>
      </c>
      <c r="O36">
        <f t="shared" si="4"/>
        <v>1.460217137320833E-5</v>
      </c>
      <c r="P36" t="s">
        <v>119</v>
      </c>
    </row>
    <row r="37" spans="1:16" x14ac:dyDescent="0.25">
      <c r="A37" t="s">
        <v>120</v>
      </c>
      <c r="B37" t="s">
        <v>126</v>
      </c>
      <c r="C37" t="s">
        <v>121</v>
      </c>
      <c r="D37">
        <v>2023</v>
      </c>
      <c r="E37">
        <v>76.13861</v>
      </c>
      <c r="F37">
        <v>9.62636</v>
      </c>
      <c r="G37">
        <v>14.371589999999999</v>
      </c>
      <c r="H37">
        <v>13.490780000000001</v>
      </c>
      <c r="I37">
        <v>6.710426</v>
      </c>
      <c r="J37">
        <v>6.267449</v>
      </c>
      <c r="K37">
        <f t="shared" si="0"/>
        <v>1.3715498817427977E-4</v>
      </c>
      <c r="L37">
        <f t="shared" si="1"/>
        <v>2.0476434046675973E-4</v>
      </c>
      <c r="M37">
        <f t="shared" si="2"/>
        <v>1.9221468668965323E-4</v>
      </c>
      <c r="N37">
        <f t="shared" si="3"/>
        <v>9.560918131821161E-5</v>
      </c>
      <c r="O37">
        <f t="shared" si="4"/>
        <v>8.9297708944803805E-5</v>
      </c>
      <c r="P37" t="s">
        <v>122</v>
      </c>
    </row>
    <row r="38" spans="1:16" x14ac:dyDescent="0.25">
      <c r="A38" t="s">
        <v>123</v>
      </c>
      <c r="B38" t="s">
        <v>126</v>
      </c>
      <c r="C38" t="s">
        <v>124</v>
      </c>
      <c r="D38">
        <v>2024</v>
      </c>
      <c r="E38">
        <v>251.5943</v>
      </c>
      <c r="F38">
        <v>89.697339999999997</v>
      </c>
      <c r="G38">
        <v>111.1397</v>
      </c>
      <c r="H38">
        <v>107.1563</v>
      </c>
      <c r="I38">
        <v>75.598050000000001</v>
      </c>
      <c r="J38">
        <v>73.197329999999994</v>
      </c>
      <c r="K38">
        <f t="shared" si="0"/>
        <v>1.2779947567891031E-3</v>
      </c>
      <c r="L38">
        <f t="shared" si="1"/>
        <v>1.5835024078876129E-3</v>
      </c>
      <c r="M38">
        <f t="shared" si="2"/>
        <v>1.526747499501325E-3</v>
      </c>
      <c r="N38">
        <f t="shared" si="3"/>
        <v>1.0771101074288319E-3</v>
      </c>
      <c r="O38">
        <f t="shared" si="4"/>
        <v>1.0429049952982074E-3</v>
      </c>
      <c r="P38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9DD7-2305-4D8E-9418-0382F3B28A34}">
  <dimension ref="A1:Q38"/>
  <sheetViews>
    <sheetView workbookViewId="0">
      <selection activeCell="G2" sqref="G2"/>
    </sheetView>
  </sheetViews>
  <sheetFormatPr defaultColWidth="8.85546875" defaultRowHeight="15" x14ac:dyDescent="0.25"/>
  <cols>
    <col min="1" max="1" width="15.28515625" bestFit="1" customWidth="1"/>
    <col min="2" max="2" width="13.85546875" bestFit="1" customWidth="1"/>
    <col min="3" max="3" width="16" bestFit="1" customWidth="1"/>
    <col min="4" max="4" width="5" bestFit="1" customWidth="1"/>
    <col min="5" max="5" width="16" style="8" bestFit="1" customWidth="1"/>
    <col min="6" max="6" width="18.28515625" style="8" bestFit="1" customWidth="1"/>
    <col min="7" max="7" width="12" style="8" bestFit="1" customWidth="1"/>
    <col min="8" max="8" width="13.140625" style="8" bestFit="1" customWidth="1"/>
    <col min="9" max="9" width="12" style="8" bestFit="1" customWidth="1"/>
    <col min="10" max="11" width="13.140625" style="8" bestFit="1" customWidth="1"/>
    <col min="12" max="12" width="20.5703125" style="8" bestFit="1" customWidth="1"/>
    <col min="13" max="13" width="21.7109375" style="8" bestFit="1" customWidth="1"/>
    <col min="14" max="14" width="20.5703125" style="8" bestFit="1" customWidth="1"/>
    <col min="15" max="16" width="21.7109375" style="8" bestFit="1" customWidth="1"/>
    <col min="17" max="17" width="255.7109375" bestFit="1" customWidth="1"/>
  </cols>
  <sheetData>
    <row r="1" spans="1:17" x14ac:dyDescent="0.25">
      <c r="A1" t="s">
        <v>0</v>
      </c>
      <c r="B1" t="s">
        <v>127</v>
      </c>
      <c r="C1" t="s">
        <v>1</v>
      </c>
      <c r="D1" t="s">
        <v>2</v>
      </c>
      <c r="E1" s="8" t="s">
        <v>128</v>
      </c>
      <c r="F1" s="8" t="s">
        <v>3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8" t="s">
        <v>17</v>
      </c>
      <c r="N1" s="8" t="s">
        <v>18</v>
      </c>
      <c r="O1" s="8" t="s">
        <v>19</v>
      </c>
      <c r="P1" s="8" t="s">
        <v>20</v>
      </c>
      <c r="Q1" t="s">
        <v>21</v>
      </c>
    </row>
    <row r="2" spans="1:17" x14ac:dyDescent="0.25">
      <c r="A2" t="s">
        <v>22</v>
      </c>
      <c r="B2">
        <v>0.1</v>
      </c>
      <c r="C2" t="s">
        <v>23</v>
      </c>
      <c r="D2">
        <v>1985</v>
      </c>
      <c r="E2" s="8">
        <v>0.31</v>
      </c>
      <c r="F2" s="8">
        <v>0.31</v>
      </c>
      <c r="G2" s="8">
        <v>2.0296310000000001E-2</v>
      </c>
      <c r="H2" s="8">
        <v>4.0929220000000002E-2</v>
      </c>
      <c r="I2" s="8">
        <v>3.7262780000000002E-2</v>
      </c>
      <c r="J2" s="8">
        <v>1.0732729999999999E-2</v>
      </c>
      <c r="K2" s="8">
        <v>9.6008240000000009E-3</v>
      </c>
      <c r="L2" s="8">
        <f>G2/70186</f>
        <v>2.8917889607614055E-7</v>
      </c>
      <c r="M2" s="8">
        <f>H2/70186</f>
        <v>5.831536203801328E-7</v>
      </c>
      <c r="N2" s="8">
        <f>I2/70186</f>
        <v>5.3091471233579348E-7</v>
      </c>
      <c r="O2" s="8">
        <f>J2/70186</f>
        <v>1.5291838828256347E-7</v>
      </c>
      <c r="P2" s="8">
        <f>K2/70186</f>
        <v>1.3679115493118286E-7</v>
      </c>
      <c r="Q2" t="s">
        <v>24</v>
      </c>
    </row>
    <row r="3" spans="1:17" x14ac:dyDescent="0.25">
      <c r="A3" t="s">
        <v>25</v>
      </c>
      <c r="B3">
        <v>20.5</v>
      </c>
      <c r="C3" t="s">
        <v>26</v>
      </c>
      <c r="D3">
        <v>1986</v>
      </c>
      <c r="E3" s="8">
        <v>22.58</v>
      </c>
      <c r="F3" s="8">
        <v>16.97</v>
      </c>
      <c r="G3" s="8">
        <v>2.0377550000000002</v>
      </c>
      <c r="H3" s="8">
        <v>3.411308</v>
      </c>
      <c r="I3" s="8">
        <v>3.1812510000000001</v>
      </c>
      <c r="J3" s="8">
        <v>1.26511</v>
      </c>
      <c r="K3" s="8">
        <v>1.152501</v>
      </c>
      <c r="L3" s="8">
        <f t="shared" ref="L3:L38" si="0">G3/70186</f>
        <v>2.9033639187302315E-5</v>
      </c>
      <c r="M3" s="8">
        <f t="shared" ref="M3:M38" si="1">H3/70186</f>
        <v>4.8603824124469265E-5</v>
      </c>
      <c r="N3" s="8">
        <f t="shared" ref="N3:N38" si="2">I3/70186</f>
        <v>4.5326005186219475E-5</v>
      </c>
      <c r="O3" s="8">
        <f t="shared" ref="O3:O38" si="3">J3/70186</f>
        <v>1.8025104721739379E-5</v>
      </c>
      <c r="P3" s="8">
        <f t="shared" ref="P3:P38" si="4">K3/70186</f>
        <v>1.6420667939475108E-5</v>
      </c>
      <c r="Q3" t="s">
        <v>27</v>
      </c>
    </row>
    <row r="4" spans="1:17" x14ac:dyDescent="0.25">
      <c r="A4" t="s">
        <v>28</v>
      </c>
      <c r="B4">
        <v>126.9</v>
      </c>
      <c r="C4" t="s">
        <v>29</v>
      </c>
      <c r="D4">
        <v>1986</v>
      </c>
      <c r="E4" s="8">
        <v>136.16</v>
      </c>
      <c r="F4" s="8">
        <v>73.13</v>
      </c>
      <c r="G4" s="8">
        <v>15.583320000000001</v>
      </c>
      <c r="H4" s="8">
        <v>23.844280000000001</v>
      </c>
      <c r="I4" s="8">
        <v>22.463830000000002</v>
      </c>
      <c r="J4" s="8">
        <v>10.48659</v>
      </c>
      <c r="K4" s="8">
        <v>9.6989520000000002</v>
      </c>
      <c r="L4" s="8">
        <f t="shared" si="0"/>
        <v>2.2202889465135499E-4</v>
      </c>
      <c r="M4" s="8">
        <f t="shared" si="1"/>
        <v>3.3972986065597128E-4</v>
      </c>
      <c r="N4" s="8">
        <f t="shared" si="2"/>
        <v>3.200614082580572E-4</v>
      </c>
      <c r="O4" s="8">
        <f t="shared" si="3"/>
        <v>1.4941142108112728E-4</v>
      </c>
      <c r="P4" s="8">
        <f t="shared" si="4"/>
        <v>1.3818926851508849E-4</v>
      </c>
      <c r="Q4" t="s">
        <v>30</v>
      </c>
    </row>
    <row r="5" spans="1:17" x14ac:dyDescent="0.25">
      <c r="A5" t="s">
        <v>31</v>
      </c>
      <c r="B5">
        <v>66.2</v>
      </c>
      <c r="C5" t="s">
        <v>32</v>
      </c>
      <c r="D5">
        <v>1987</v>
      </c>
      <c r="E5" s="8">
        <v>67.64</v>
      </c>
      <c r="F5" s="8">
        <v>17.079999999999998</v>
      </c>
      <c r="G5" s="8">
        <v>44.298839999999998</v>
      </c>
      <c r="H5" s="8">
        <v>51.28051</v>
      </c>
      <c r="I5" s="8">
        <v>50.161749999999998</v>
      </c>
      <c r="J5" s="8">
        <v>39.105510000000002</v>
      </c>
      <c r="K5" s="8">
        <v>38.181870000000004</v>
      </c>
      <c r="L5" s="8">
        <f t="shared" si="0"/>
        <v>6.3116347989627562E-4</v>
      </c>
      <c r="M5" s="8">
        <f t="shared" si="1"/>
        <v>7.306373065853589E-4</v>
      </c>
      <c r="N5" s="8">
        <f t="shared" si="2"/>
        <v>7.1469737554498045E-4</v>
      </c>
      <c r="O5" s="8">
        <f t="shared" si="3"/>
        <v>5.5716966346564846E-4</v>
      </c>
      <c r="P5" s="8">
        <f t="shared" si="4"/>
        <v>5.4400977402900867E-4</v>
      </c>
      <c r="Q5" t="s">
        <v>33</v>
      </c>
    </row>
    <row r="6" spans="1:17" x14ac:dyDescent="0.25">
      <c r="A6" t="s">
        <v>34</v>
      </c>
      <c r="B6">
        <v>42.9</v>
      </c>
      <c r="C6" t="s">
        <v>35</v>
      </c>
      <c r="D6">
        <v>1987</v>
      </c>
      <c r="E6" s="8">
        <v>46.28</v>
      </c>
      <c r="F6" s="8">
        <v>19.29</v>
      </c>
      <c r="G6" s="8">
        <v>24.913180000000001</v>
      </c>
      <c r="H6" s="8">
        <v>29.252079999999999</v>
      </c>
      <c r="I6" s="8">
        <v>28.536090000000002</v>
      </c>
      <c r="J6" s="8">
        <v>21.91947</v>
      </c>
      <c r="K6" s="8">
        <v>21.411760000000001</v>
      </c>
      <c r="L6" s="8">
        <f t="shared" si="0"/>
        <v>3.5495939361126149E-4</v>
      </c>
      <c r="M6" s="8">
        <f t="shared" si="1"/>
        <v>4.1677941469808792E-4</v>
      </c>
      <c r="N6" s="8">
        <f t="shared" si="2"/>
        <v>4.0657809249707922E-4</v>
      </c>
      <c r="O6" s="8">
        <f t="shared" si="3"/>
        <v>3.1230544553044768E-4</v>
      </c>
      <c r="P6" s="8">
        <f t="shared" si="4"/>
        <v>3.0507166671415954E-4</v>
      </c>
      <c r="Q6" t="s">
        <v>36</v>
      </c>
    </row>
    <row r="7" spans="1:17" x14ac:dyDescent="0.25">
      <c r="A7" t="s">
        <v>37</v>
      </c>
      <c r="B7">
        <v>8.5</v>
      </c>
      <c r="C7" t="s">
        <v>38</v>
      </c>
      <c r="D7">
        <v>1988</v>
      </c>
      <c r="E7" s="8">
        <v>10.43</v>
      </c>
      <c r="F7" s="8">
        <v>6.18</v>
      </c>
      <c r="G7" s="8">
        <v>1.074619</v>
      </c>
      <c r="H7" s="8">
        <v>1.6732100000000001</v>
      </c>
      <c r="I7" s="8">
        <v>1.574846</v>
      </c>
      <c r="J7" s="8">
        <v>0.69738359999999999</v>
      </c>
      <c r="K7" s="8">
        <v>0.63728989999999996</v>
      </c>
      <c r="L7" s="8">
        <f t="shared" si="0"/>
        <v>1.5311016442025475E-5</v>
      </c>
      <c r="M7" s="8">
        <f t="shared" si="1"/>
        <v>2.3839654631977888E-5</v>
      </c>
      <c r="N7" s="8">
        <f t="shared" si="2"/>
        <v>2.2438178554127603E-5</v>
      </c>
      <c r="O7" s="8">
        <f t="shared" si="3"/>
        <v>9.9362208987547369E-6</v>
      </c>
      <c r="P7" s="8">
        <f t="shared" si="4"/>
        <v>9.0800145328128104E-6</v>
      </c>
      <c r="Q7" t="s">
        <v>39</v>
      </c>
    </row>
    <row r="8" spans="1:17" x14ac:dyDescent="0.25">
      <c r="A8" t="s">
        <v>40</v>
      </c>
      <c r="B8">
        <v>207.5</v>
      </c>
      <c r="C8" t="s">
        <v>41</v>
      </c>
      <c r="D8">
        <v>1991</v>
      </c>
      <c r="E8" s="8">
        <v>210.53</v>
      </c>
      <c r="F8" s="8">
        <v>60.51</v>
      </c>
      <c r="G8" s="8">
        <v>40.276020000000003</v>
      </c>
      <c r="H8" s="8">
        <v>53.911020000000001</v>
      </c>
      <c r="I8" s="8">
        <v>51.675339999999998</v>
      </c>
      <c r="J8" s="8">
        <v>30.918150000000001</v>
      </c>
      <c r="K8" s="8">
        <v>29.378920000000001</v>
      </c>
      <c r="L8" s="8">
        <f t="shared" si="0"/>
        <v>5.7384692103838373E-4</v>
      </c>
      <c r="M8" s="8">
        <f t="shared" si="1"/>
        <v>7.6811643347676176E-4</v>
      </c>
      <c r="N8" s="8">
        <f t="shared" si="2"/>
        <v>7.3626278745048872E-4</v>
      </c>
      <c r="O8" s="8">
        <f t="shared" si="3"/>
        <v>4.4051733964038415E-4</v>
      </c>
      <c r="P8" s="8">
        <f t="shared" si="4"/>
        <v>4.1858661271478644E-4</v>
      </c>
      <c r="Q8" t="s">
        <v>42</v>
      </c>
    </row>
    <row r="9" spans="1:17" x14ac:dyDescent="0.25">
      <c r="A9" t="s">
        <v>43</v>
      </c>
      <c r="B9">
        <v>0.5</v>
      </c>
      <c r="C9" t="s">
        <v>44</v>
      </c>
      <c r="D9">
        <v>1994</v>
      </c>
      <c r="E9" s="8">
        <v>0.9</v>
      </c>
      <c r="F9" s="8">
        <v>0.9</v>
      </c>
      <c r="G9" s="8">
        <v>5.3461759999999997E-2</v>
      </c>
      <c r="H9" s="8">
        <v>0.1134917</v>
      </c>
      <c r="I9" s="8">
        <v>0.103311</v>
      </c>
      <c r="J9" s="8">
        <v>2.7003300000000001E-2</v>
      </c>
      <c r="K9" s="8">
        <v>2.3571890000000002E-2</v>
      </c>
      <c r="L9" s="8">
        <f t="shared" si="0"/>
        <v>7.617154418260052E-7</v>
      </c>
      <c r="M9" s="8">
        <f t="shared" si="1"/>
        <v>1.6170133644886445E-6</v>
      </c>
      <c r="N9" s="8">
        <f t="shared" si="2"/>
        <v>1.4719602199868919E-6</v>
      </c>
      <c r="O9" s="8">
        <f t="shared" si="3"/>
        <v>3.8473912176217478E-7</v>
      </c>
      <c r="P9" s="8">
        <f t="shared" si="4"/>
        <v>3.3584888724247003E-7</v>
      </c>
      <c r="Q9" t="s">
        <v>45</v>
      </c>
    </row>
    <row r="10" spans="1:17" x14ac:dyDescent="0.25">
      <c r="A10" t="s">
        <v>46</v>
      </c>
      <c r="B10">
        <v>46.6</v>
      </c>
      <c r="C10" t="s">
        <v>47</v>
      </c>
      <c r="D10">
        <v>1995</v>
      </c>
      <c r="E10" s="8">
        <v>48.39</v>
      </c>
      <c r="F10" s="8">
        <v>18.399999999999999</v>
      </c>
      <c r="G10" s="8">
        <v>7.0684100000000001</v>
      </c>
      <c r="H10" s="8">
        <v>10.119770000000001</v>
      </c>
      <c r="I10" s="8">
        <v>9.6121890000000008</v>
      </c>
      <c r="J10" s="8">
        <v>5.0875209999999997</v>
      </c>
      <c r="K10" s="8">
        <v>4.7744859999999996</v>
      </c>
      <c r="L10" s="8">
        <f t="shared" si="0"/>
        <v>1.0070968569230331E-4</v>
      </c>
      <c r="M10" s="8">
        <f t="shared" si="1"/>
        <v>1.4418502265409056E-4</v>
      </c>
      <c r="N10" s="8">
        <f t="shared" si="2"/>
        <v>1.3695308181118742E-4</v>
      </c>
      <c r="O10" s="8">
        <f t="shared" si="3"/>
        <v>7.2486265067107393E-5</v>
      </c>
      <c r="P10" s="8">
        <f t="shared" si="4"/>
        <v>6.8026187558772403E-5</v>
      </c>
      <c r="Q10" t="s">
        <v>48</v>
      </c>
    </row>
    <row r="11" spans="1:17" x14ac:dyDescent="0.25">
      <c r="A11" t="s">
        <v>49</v>
      </c>
      <c r="B11">
        <v>0.2</v>
      </c>
      <c r="C11" t="s">
        <v>50</v>
      </c>
      <c r="D11">
        <v>1995</v>
      </c>
      <c r="E11" s="8">
        <v>0.66</v>
      </c>
      <c r="F11" s="8">
        <v>0.66</v>
      </c>
      <c r="G11" s="8">
        <v>3.9073940000000001E-2</v>
      </c>
      <c r="H11" s="8">
        <v>8.4021680000000001E-2</v>
      </c>
      <c r="I11" s="8">
        <v>7.5980870000000006E-2</v>
      </c>
      <c r="J11" s="8">
        <v>1.9658140000000001E-2</v>
      </c>
      <c r="K11" s="8">
        <v>1.7214170000000001E-2</v>
      </c>
      <c r="L11" s="8">
        <f t="shared" si="0"/>
        <v>5.5671985866127146E-7</v>
      </c>
      <c r="M11" s="8">
        <f t="shared" si="1"/>
        <v>1.197128772119796E-6</v>
      </c>
      <c r="N11" s="8">
        <f t="shared" si="2"/>
        <v>1.0825644715470323E-6</v>
      </c>
      <c r="O11" s="8">
        <f t="shared" si="3"/>
        <v>2.8008634200552819E-7</v>
      </c>
      <c r="P11" s="8">
        <f t="shared" si="4"/>
        <v>2.4526501011597758E-7</v>
      </c>
      <c r="Q11" t="s">
        <v>51</v>
      </c>
    </row>
    <row r="12" spans="1:17" x14ac:dyDescent="0.25">
      <c r="A12" t="s">
        <v>52</v>
      </c>
      <c r="B12">
        <v>22.9</v>
      </c>
      <c r="C12" t="s">
        <v>53</v>
      </c>
      <c r="D12">
        <v>1996</v>
      </c>
      <c r="E12" s="8">
        <v>21.25</v>
      </c>
      <c r="F12" s="8">
        <v>6.73</v>
      </c>
      <c r="G12" s="8">
        <v>3.88408</v>
      </c>
      <c r="H12" s="8">
        <v>5.3599759999999996</v>
      </c>
      <c r="I12" s="8">
        <v>5.1122329999999998</v>
      </c>
      <c r="J12" s="8">
        <v>2.919168</v>
      </c>
      <c r="K12" s="8">
        <v>2.763312</v>
      </c>
      <c r="L12" s="8">
        <f t="shared" si="0"/>
        <v>5.5339811358390562E-5</v>
      </c>
      <c r="M12" s="8">
        <f t="shared" si="1"/>
        <v>7.6368164591229017E-5</v>
      </c>
      <c r="N12" s="8">
        <f t="shared" si="2"/>
        <v>7.2838358077109396E-5</v>
      </c>
      <c r="O12" s="8">
        <f t="shared" si="3"/>
        <v>4.1591884421394582E-5</v>
      </c>
      <c r="P12" s="8">
        <f t="shared" si="4"/>
        <v>3.937127062377112E-5</v>
      </c>
      <c r="Q12" t="s">
        <v>54</v>
      </c>
    </row>
    <row r="13" spans="1:17" x14ac:dyDescent="0.25">
      <c r="A13" t="s">
        <v>55</v>
      </c>
      <c r="B13">
        <v>0.5</v>
      </c>
      <c r="C13" t="s">
        <v>56</v>
      </c>
      <c r="D13">
        <v>1997</v>
      </c>
      <c r="E13" s="8">
        <v>1.03</v>
      </c>
      <c r="F13" s="8">
        <v>1.03</v>
      </c>
      <c r="G13" s="8">
        <v>8.3860660000000004E-2</v>
      </c>
      <c r="H13" s="8">
        <v>0.14516209999999999</v>
      </c>
      <c r="I13" s="8">
        <v>0.1355896</v>
      </c>
      <c r="J13" s="8">
        <v>4.980449E-2</v>
      </c>
      <c r="K13" s="8">
        <v>4.4734370000000002E-2</v>
      </c>
      <c r="L13" s="8">
        <f t="shared" si="0"/>
        <v>1.1948345823953495E-6</v>
      </c>
      <c r="M13" s="8">
        <f t="shared" si="1"/>
        <v>2.0682486535776364E-6</v>
      </c>
      <c r="N13" s="8">
        <f t="shared" si="2"/>
        <v>1.931861054911236E-6</v>
      </c>
      <c r="O13" s="8">
        <f t="shared" si="3"/>
        <v>7.0960718661841396E-7</v>
      </c>
      <c r="P13" s="8">
        <f t="shared" si="4"/>
        <v>6.3736884848830253E-7</v>
      </c>
      <c r="Q13" t="s">
        <v>45</v>
      </c>
    </row>
    <row r="14" spans="1:17" x14ac:dyDescent="0.25">
      <c r="A14" t="s">
        <v>57</v>
      </c>
      <c r="B14">
        <v>0.2</v>
      </c>
      <c r="C14" t="s">
        <v>58</v>
      </c>
      <c r="D14">
        <v>1999</v>
      </c>
      <c r="E14" s="8">
        <v>0.34</v>
      </c>
      <c r="F14" s="8">
        <v>0.34</v>
      </c>
      <c r="G14" s="8">
        <v>2.0503670000000002E-2</v>
      </c>
      <c r="H14" s="8">
        <v>4.3071600000000002E-2</v>
      </c>
      <c r="I14" s="8">
        <v>3.9245479999999999E-2</v>
      </c>
      <c r="J14" s="8">
        <v>1.043855E-2</v>
      </c>
      <c r="K14" s="8">
        <v>9.1817370000000006E-3</v>
      </c>
      <c r="L14" s="8">
        <f t="shared" si="0"/>
        <v>2.9213333143361927E-7</v>
      </c>
      <c r="M14" s="8">
        <f t="shared" si="1"/>
        <v>6.136779414698088E-7</v>
      </c>
      <c r="N14" s="8">
        <f t="shared" si="2"/>
        <v>5.5916393582765793E-7</v>
      </c>
      <c r="O14" s="8">
        <f t="shared" si="3"/>
        <v>1.4872695409340894E-7</v>
      </c>
      <c r="P14" s="8">
        <f t="shared" si="4"/>
        <v>1.3082006383039353E-7</v>
      </c>
      <c r="Q14" t="s">
        <v>59</v>
      </c>
    </row>
    <row r="15" spans="1:17" x14ac:dyDescent="0.25">
      <c r="A15" t="s">
        <v>60</v>
      </c>
      <c r="B15">
        <v>3.5</v>
      </c>
      <c r="C15" t="s">
        <v>61</v>
      </c>
      <c r="D15">
        <v>2002</v>
      </c>
      <c r="E15" s="8">
        <v>5.94</v>
      </c>
      <c r="F15" s="8">
        <v>5.67</v>
      </c>
      <c r="G15" s="8">
        <v>0.39803050000000001</v>
      </c>
      <c r="H15" s="8">
        <v>0.78379549999999998</v>
      </c>
      <c r="I15" s="8">
        <v>0.71715090000000004</v>
      </c>
      <c r="J15" s="8">
        <v>0.21548619999999999</v>
      </c>
      <c r="K15" s="8">
        <v>0.19179160000000001</v>
      </c>
      <c r="L15" s="8">
        <f t="shared" si="0"/>
        <v>5.671081127290343E-6</v>
      </c>
      <c r="M15" s="8">
        <f t="shared" si="1"/>
        <v>1.1167405180520332E-5</v>
      </c>
      <c r="N15" s="8">
        <f t="shared" si="2"/>
        <v>1.0217862536688229E-5</v>
      </c>
      <c r="O15" s="8">
        <f t="shared" si="3"/>
        <v>3.070216282449491E-6</v>
      </c>
      <c r="P15" s="8">
        <f t="shared" si="4"/>
        <v>2.7326190408343545E-6</v>
      </c>
      <c r="Q15" t="s">
        <v>45</v>
      </c>
    </row>
    <row r="16" spans="1:17" x14ac:dyDescent="0.25">
      <c r="A16" t="s">
        <v>62</v>
      </c>
      <c r="B16">
        <v>88.6</v>
      </c>
      <c r="C16" t="s">
        <v>63</v>
      </c>
      <c r="D16">
        <v>2003</v>
      </c>
      <c r="E16" s="8">
        <v>96.09</v>
      </c>
      <c r="F16" s="8">
        <v>43.86</v>
      </c>
      <c r="G16" s="8">
        <v>12.905139999999999</v>
      </c>
      <c r="H16" s="8">
        <v>18.812639999999998</v>
      </c>
      <c r="I16" s="8">
        <v>17.838909999999998</v>
      </c>
      <c r="J16" s="8">
        <v>9.0880430000000008</v>
      </c>
      <c r="K16" s="8">
        <v>8.4799340000000001</v>
      </c>
      <c r="L16" s="8">
        <f t="shared" si="0"/>
        <v>1.8387057247884193E-4</v>
      </c>
      <c r="M16" s="8">
        <f t="shared" si="1"/>
        <v>2.68039780013108E-4</v>
      </c>
      <c r="N16" s="8">
        <f t="shared" si="2"/>
        <v>2.5416621548456954E-4</v>
      </c>
      <c r="O16" s="8">
        <f t="shared" si="3"/>
        <v>1.294851252386516E-4</v>
      </c>
      <c r="P16" s="8">
        <f t="shared" si="4"/>
        <v>1.2082087595816829E-4</v>
      </c>
      <c r="Q16" t="s">
        <v>64</v>
      </c>
    </row>
    <row r="17" spans="1:17" x14ac:dyDescent="0.25">
      <c r="A17" t="s">
        <v>65</v>
      </c>
      <c r="B17">
        <v>0.3</v>
      </c>
      <c r="C17" t="s">
        <v>66</v>
      </c>
      <c r="D17">
        <v>2006</v>
      </c>
      <c r="E17" s="8">
        <v>0.63</v>
      </c>
      <c r="F17" s="8">
        <v>0.45</v>
      </c>
      <c r="G17" s="8">
        <v>6.2883339999999996E-2</v>
      </c>
      <c r="H17" s="8">
        <v>0.10178039999999999</v>
      </c>
      <c r="I17" s="8">
        <v>9.5196160000000002E-2</v>
      </c>
      <c r="J17" s="8">
        <v>4.0601079999999998E-2</v>
      </c>
      <c r="K17" s="8">
        <v>3.7400589999999997E-2</v>
      </c>
      <c r="L17" s="8">
        <f t="shared" si="0"/>
        <v>8.9595275411050626E-7</v>
      </c>
      <c r="M17" s="8">
        <f t="shared" si="1"/>
        <v>1.4501524520559656E-6</v>
      </c>
      <c r="N17" s="8">
        <f t="shared" si="2"/>
        <v>1.3563411506568262E-6</v>
      </c>
      <c r="O17" s="8">
        <f t="shared" si="3"/>
        <v>5.7847832901148376E-7</v>
      </c>
      <c r="P17" s="8">
        <f t="shared" si="4"/>
        <v>5.3287820932949588E-7</v>
      </c>
      <c r="Q17" t="s">
        <v>67</v>
      </c>
    </row>
    <row r="18" spans="1:17" x14ac:dyDescent="0.25">
      <c r="A18" t="s">
        <v>68</v>
      </c>
      <c r="B18">
        <v>0</v>
      </c>
      <c r="C18" t="s">
        <v>69</v>
      </c>
      <c r="D18">
        <v>2006</v>
      </c>
      <c r="E18" s="8">
        <v>0.26</v>
      </c>
      <c r="F18" s="8">
        <v>0.24</v>
      </c>
      <c r="G18" s="8">
        <v>2.5510620000000001E-2</v>
      </c>
      <c r="H18" s="8">
        <v>4.1425129999999998E-2</v>
      </c>
      <c r="I18" s="8">
        <v>3.8680989999999998E-2</v>
      </c>
      <c r="J18" s="8">
        <v>1.623784E-2</v>
      </c>
      <c r="K18" s="8">
        <v>1.482433E-2</v>
      </c>
      <c r="L18" s="8">
        <f t="shared" si="0"/>
        <v>3.6347163251930584E-7</v>
      </c>
      <c r="M18" s="8">
        <f t="shared" si="1"/>
        <v>5.9021927449918787E-7</v>
      </c>
      <c r="N18" s="8">
        <f t="shared" si="2"/>
        <v>5.511211637648534E-7</v>
      </c>
      <c r="O18" s="8">
        <f t="shared" si="3"/>
        <v>2.3135440116262503E-7</v>
      </c>
      <c r="P18" s="8">
        <f t="shared" si="4"/>
        <v>2.1121491465534437E-7</v>
      </c>
      <c r="Q18" t="s">
        <v>36</v>
      </c>
    </row>
    <row r="19" spans="1:17" x14ac:dyDescent="0.25">
      <c r="A19" t="s">
        <v>70</v>
      </c>
      <c r="B19">
        <v>4.5999999999999996</v>
      </c>
      <c r="C19" t="s">
        <v>71</v>
      </c>
      <c r="D19">
        <v>2008</v>
      </c>
      <c r="E19" s="8">
        <v>5.71</v>
      </c>
      <c r="F19" s="8">
        <v>1.4</v>
      </c>
      <c r="G19" s="8">
        <v>2.1957450000000001</v>
      </c>
      <c r="H19" s="8">
        <v>2.6540370000000002</v>
      </c>
      <c r="I19" s="8">
        <v>2.5805880000000001</v>
      </c>
      <c r="J19" s="8">
        <v>1.864158</v>
      </c>
      <c r="K19" s="8">
        <v>1.807272</v>
      </c>
      <c r="L19" s="8">
        <f t="shared" si="0"/>
        <v>3.1284657908984698E-5</v>
      </c>
      <c r="M19" s="8">
        <f t="shared" si="1"/>
        <v>3.7814336192403046E-5</v>
      </c>
      <c r="N19" s="8">
        <f t="shared" si="2"/>
        <v>3.6767845439261393E-5</v>
      </c>
      <c r="O19" s="8">
        <f t="shared" si="3"/>
        <v>2.6560254181745648E-5</v>
      </c>
      <c r="P19" s="8">
        <f t="shared" si="4"/>
        <v>2.574975066252529E-5</v>
      </c>
      <c r="Q19" t="s">
        <v>72</v>
      </c>
    </row>
    <row r="20" spans="1:17" x14ac:dyDescent="0.25">
      <c r="A20" t="s">
        <v>73</v>
      </c>
      <c r="B20">
        <v>2.1</v>
      </c>
      <c r="C20" t="s">
        <v>74</v>
      </c>
      <c r="D20">
        <v>2009</v>
      </c>
      <c r="E20" s="8">
        <v>2.89</v>
      </c>
      <c r="F20" s="8">
        <v>2.71</v>
      </c>
      <c r="G20" s="8">
        <v>0.18820809999999999</v>
      </c>
      <c r="H20" s="8">
        <v>0.37762970000000001</v>
      </c>
      <c r="I20" s="8">
        <v>0.34557450000000001</v>
      </c>
      <c r="J20" s="8">
        <v>0.1005891</v>
      </c>
      <c r="K20" s="8">
        <v>8.9169799999999994E-2</v>
      </c>
      <c r="L20" s="8">
        <f t="shared" si="0"/>
        <v>2.6815618499415837E-6</v>
      </c>
      <c r="M20" s="8">
        <f t="shared" si="1"/>
        <v>5.3804134727723483E-6</v>
      </c>
      <c r="N20" s="8">
        <f t="shared" si="2"/>
        <v>4.9236956088108741E-6</v>
      </c>
      <c r="O20" s="8">
        <f t="shared" si="3"/>
        <v>1.4331789815632748E-6</v>
      </c>
      <c r="P20" s="8">
        <f t="shared" si="4"/>
        <v>1.2704784429943293E-6</v>
      </c>
      <c r="Q20" t="s">
        <v>75</v>
      </c>
    </row>
    <row r="21" spans="1:17" x14ac:dyDescent="0.25">
      <c r="A21" t="s">
        <v>76</v>
      </c>
      <c r="B21">
        <v>3.1</v>
      </c>
      <c r="C21" t="s">
        <v>77</v>
      </c>
      <c r="D21">
        <v>2010</v>
      </c>
      <c r="E21" s="8">
        <v>3.1</v>
      </c>
      <c r="F21" s="8">
        <v>0.12</v>
      </c>
      <c r="G21" s="8">
        <v>0.72919590000000001</v>
      </c>
      <c r="H21" s="8">
        <v>0.95297370000000003</v>
      </c>
      <c r="I21" s="8">
        <v>0.91631229999999997</v>
      </c>
      <c r="J21" s="8">
        <v>0.56812180000000001</v>
      </c>
      <c r="K21" s="8">
        <v>0.54076670000000004</v>
      </c>
      <c r="L21" s="8">
        <f t="shared" si="0"/>
        <v>1.0389477958567235E-5</v>
      </c>
      <c r="M21" s="8">
        <f t="shared" si="1"/>
        <v>1.3577831761319922E-5</v>
      </c>
      <c r="N21" s="8">
        <f t="shared" si="2"/>
        <v>1.305548542444362E-5</v>
      </c>
      <c r="O21" s="8">
        <f t="shared" si="3"/>
        <v>8.0945174251275184E-6</v>
      </c>
      <c r="P21" s="8">
        <f t="shared" si="4"/>
        <v>7.7047659077308865E-6</v>
      </c>
      <c r="Q21" t="s">
        <v>78</v>
      </c>
    </row>
    <row r="22" spans="1:17" x14ac:dyDescent="0.25">
      <c r="A22" t="s">
        <v>79</v>
      </c>
      <c r="B22">
        <v>5.8</v>
      </c>
      <c r="C22" t="s">
        <v>63</v>
      </c>
      <c r="D22">
        <v>2011</v>
      </c>
      <c r="E22" s="8">
        <v>7.2</v>
      </c>
      <c r="F22" s="8">
        <v>1.95</v>
      </c>
      <c r="G22" s="8">
        <v>1.5484119999999999</v>
      </c>
      <c r="H22" s="8">
        <v>2.0798760000000001</v>
      </c>
      <c r="I22" s="8">
        <v>1.9918940000000001</v>
      </c>
      <c r="J22" s="8">
        <v>1.1896500000000001</v>
      </c>
      <c r="K22" s="8">
        <v>1.1303589999999999</v>
      </c>
      <c r="L22" s="8">
        <f t="shared" si="0"/>
        <v>2.2061550736614138E-5</v>
      </c>
      <c r="M22" s="8">
        <f t="shared" si="1"/>
        <v>2.963377311714587E-5</v>
      </c>
      <c r="N22" s="8">
        <f t="shared" si="2"/>
        <v>2.8380218277149291E-5</v>
      </c>
      <c r="O22" s="8">
        <f t="shared" si="3"/>
        <v>1.6949961530789617E-5</v>
      </c>
      <c r="P22" s="8">
        <f t="shared" si="4"/>
        <v>1.6105191918616245E-5</v>
      </c>
      <c r="Q22" t="s">
        <v>45</v>
      </c>
    </row>
    <row r="23" spans="1:17" x14ac:dyDescent="0.25">
      <c r="A23" t="s">
        <v>80</v>
      </c>
      <c r="B23">
        <v>10.199999999999999</v>
      </c>
      <c r="C23" t="s">
        <v>81</v>
      </c>
      <c r="D23">
        <v>2013</v>
      </c>
      <c r="E23" s="8">
        <v>10.23</v>
      </c>
      <c r="F23" s="8">
        <v>3.31</v>
      </c>
      <c r="G23" s="8">
        <v>1.333882</v>
      </c>
      <c r="H23" s="8">
        <v>1.943899</v>
      </c>
      <c r="I23" s="8">
        <v>1.8431379999999999</v>
      </c>
      <c r="J23" s="8">
        <v>0.92908100000000005</v>
      </c>
      <c r="K23" s="8">
        <v>0.86274360000000005</v>
      </c>
      <c r="L23" s="8">
        <f t="shared" si="0"/>
        <v>1.9004958253782804E-5</v>
      </c>
      <c r="M23" s="8">
        <f t="shared" si="1"/>
        <v>2.7696392442937339E-5</v>
      </c>
      <c r="N23" s="8">
        <f t="shared" si="2"/>
        <v>2.6260764254979624E-5</v>
      </c>
      <c r="O23" s="8">
        <f t="shared" si="3"/>
        <v>1.3237412019491068E-5</v>
      </c>
      <c r="P23" s="8">
        <f t="shared" si="4"/>
        <v>1.2292246316929303E-5</v>
      </c>
      <c r="Q23" t="s">
        <v>82</v>
      </c>
    </row>
    <row r="24" spans="1:17" x14ac:dyDescent="0.25">
      <c r="A24" t="s">
        <v>83</v>
      </c>
      <c r="B24">
        <v>1307.0999999999999</v>
      </c>
      <c r="C24" t="s">
        <v>84</v>
      </c>
      <c r="D24">
        <v>2015</v>
      </c>
      <c r="E24" s="8">
        <v>1315.36</v>
      </c>
      <c r="F24" s="8">
        <v>132.22999999999999</v>
      </c>
      <c r="G24" s="8">
        <v>1418.499</v>
      </c>
      <c r="H24" s="8">
        <v>1589.671</v>
      </c>
      <c r="I24" s="8">
        <v>1561.8810000000001</v>
      </c>
      <c r="J24" s="8">
        <v>1288.0920000000001</v>
      </c>
      <c r="K24" s="8">
        <v>1264.5930000000001</v>
      </c>
      <c r="L24" s="8">
        <f t="shared" si="0"/>
        <v>2.0210569059356566E-2</v>
      </c>
      <c r="M24" s="8">
        <f t="shared" si="1"/>
        <v>2.2649403014846265E-2</v>
      </c>
      <c r="N24" s="8">
        <f t="shared" si="2"/>
        <v>2.2253455105006696E-2</v>
      </c>
      <c r="O24" s="8">
        <f t="shared" si="3"/>
        <v>1.8352548941384324E-2</v>
      </c>
      <c r="P24" s="8">
        <f t="shared" si="4"/>
        <v>1.801773858034366E-2</v>
      </c>
      <c r="Q24" t="s">
        <v>85</v>
      </c>
    </row>
    <row r="25" spans="1:17" x14ac:dyDescent="0.25">
      <c r="A25" t="s">
        <v>86</v>
      </c>
      <c r="B25">
        <v>89.7</v>
      </c>
      <c r="C25" t="s">
        <v>71</v>
      </c>
      <c r="D25">
        <v>2016</v>
      </c>
      <c r="E25" s="8">
        <v>69.16</v>
      </c>
      <c r="F25" s="8">
        <v>38.270000000000003</v>
      </c>
      <c r="G25" s="8">
        <v>10.12988</v>
      </c>
      <c r="H25" s="8">
        <v>14.81019</v>
      </c>
      <c r="I25" s="8">
        <v>14.01722</v>
      </c>
      <c r="J25" s="8">
        <v>7.3249050000000002</v>
      </c>
      <c r="K25" s="8">
        <v>6.8933160000000004</v>
      </c>
      <c r="L25" s="8">
        <f t="shared" si="0"/>
        <v>1.4432906847519449E-4</v>
      </c>
      <c r="M25" s="8">
        <f t="shared" si="1"/>
        <v>2.1101344997577866E-4</v>
      </c>
      <c r="N25" s="8">
        <f t="shared" si="2"/>
        <v>1.997153278431596E-4</v>
      </c>
      <c r="O25" s="8">
        <f t="shared" si="3"/>
        <v>1.0436418943948936E-4</v>
      </c>
      <c r="P25" s="8">
        <f t="shared" si="4"/>
        <v>9.8214971646767174E-5</v>
      </c>
      <c r="Q25" t="s">
        <v>87</v>
      </c>
    </row>
    <row r="26" spans="1:17" x14ac:dyDescent="0.25">
      <c r="A26" t="s">
        <v>88</v>
      </c>
      <c r="B26">
        <v>7.2</v>
      </c>
      <c r="C26" t="s">
        <v>89</v>
      </c>
      <c r="D26">
        <v>2016</v>
      </c>
      <c r="E26" s="8">
        <v>7.22</v>
      </c>
      <c r="F26" s="8">
        <v>1.1000000000000001</v>
      </c>
      <c r="G26" s="8">
        <v>1.859318</v>
      </c>
      <c r="H26" s="8">
        <v>2.4303849999999998</v>
      </c>
      <c r="I26" s="8">
        <v>2.3352040000000001</v>
      </c>
      <c r="J26" s="8">
        <v>1.4661379999999999</v>
      </c>
      <c r="K26" s="8">
        <v>1.401621</v>
      </c>
      <c r="L26" s="8">
        <f t="shared" si="0"/>
        <v>2.6491294560168694E-5</v>
      </c>
      <c r="M26" s="8">
        <f t="shared" si="1"/>
        <v>3.4627774769897129E-5</v>
      </c>
      <c r="N26" s="8">
        <f t="shared" si="2"/>
        <v>3.3271649616732681E-5</v>
      </c>
      <c r="O26" s="8">
        <f t="shared" si="3"/>
        <v>2.088932265694013E-5</v>
      </c>
      <c r="P26" s="8">
        <f t="shared" si="4"/>
        <v>1.9970093750890491E-5</v>
      </c>
      <c r="Q26" t="s">
        <v>90</v>
      </c>
    </row>
    <row r="27" spans="1:17" x14ac:dyDescent="0.25">
      <c r="A27" t="s">
        <v>91</v>
      </c>
      <c r="B27">
        <v>508.8</v>
      </c>
      <c r="C27" t="s">
        <v>92</v>
      </c>
      <c r="D27">
        <v>2017</v>
      </c>
      <c r="E27" s="8">
        <v>512.65</v>
      </c>
      <c r="F27" s="8">
        <v>7.35</v>
      </c>
      <c r="G27" s="8">
        <v>631.13019999999995</v>
      </c>
      <c r="H27" s="8">
        <v>705.47810000000004</v>
      </c>
      <c r="I27" s="8">
        <v>693.59829999999999</v>
      </c>
      <c r="J27" s="8">
        <v>572.53970000000004</v>
      </c>
      <c r="K27" s="8">
        <v>561.84270000000004</v>
      </c>
      <c r="L27" s="8">
        <f t="shared" si="0"/>
        <v>8.9922520160715808E-3</v>
      </c>
      <c r="M27" s="8">
        <f t="shared" si="1"/>
        <v>1.0051550166699912E-2</v>
      </c>
      <c r="N27" s="8">
        <f t="shared" si="2"/>
        <v>9.8822884905821681E-3</v>
      </c>
      <c r="O27" s="8">
        <f t="shared" si="3"/>
        <v>8.1574630268144658E-3</v>
      </c>
      <c r="P27" s="8">
        <f t="shared" si="4"/>
        <v>8.0050537144159811E-3</v>
      </c>
      <c r="Q27" t="s">
        <v>93</v>
      </c>
    </row>
    <row r="28" spans="1:17" x14ac:dyDescent="0.25">
      <c r="A28" t="s">
        <v>94</v>
      </c>
      <c r="B28">
        <v>111</v>
      </c>
      <c r="C28" t="s">
        <v>95</v>
      </c>
      <c r="D28">
        <v>2017</v>
      </c>
      <c r="E28" s="8">
        <v>113.41</v>
      </c>
      <c r="F28" s="8">
        <v>3.73</v>
      </c>
      <c r="G28" s="8">
        <v>183.23519999999999</v>
      </c>
      <c r="H28" s="8">
        <v>196.75960000000001</v>
      </c>
      <c r="I28" s="8">
        <v>194.62370000000001</v>
      </c>
      <c r="J28" s="8">
        <v>172.44800000000001</v>
      </c>
      <c r="K28" s="8">
        <v>170.44470000000001</v>
      </c>
      <c r="L28" s="8">
        <f t="shared" si="0"/>
        <v>2.6107086883424046E-3</v>
      </c>
      <c r="M28" s="8">
        <f t="shared" si="1"/>
        <v>2.8034023879406149E-3</v>
      </c>
      <c r="N28" s="8">
        <f t="shared" si="2"/>
        <v>2.7729703929558602E-3</v>
      </c>
      <c r="O28" s="8">
        <f t="shared" si="3"/>
        <v>2.4570142193599863E-3</v>
      </c>
      <c r="P28" s="8">
        <f t="shared" si="4"/>
        <v>2.4284714900407491E-3</v>
      </c>
      <c r="Q28" t="s">
        <v>96</v>
      </c>
    </row>
    <row r="29" spans="1:17" x14ac:dyDescent="0.25">
      <c r="A29" t="s">
        <v>97</v>
      </c>
      <c r="B29">
        <v>72.099999999999994</v>
      </c>
      <c r="C29" t="s">
        <v>98</v>
      </c>
      <c r="D29">
        <v>2018</v>
      </c>
      <c r="E29" s="8">
        <v>74.069999999999993</v>
      </c>
      <c r="F29" s="8">
        <v>26.54</v>
      </c>
      <c r="G29" s="8">
        <v>20.279910000000001</v>
      </c>
      <c r="H29" s="8">
        <v>25.97766</v>
      </c>
      <c r="I29" s="8">
        <v>25.042349999999999</v>
      </c>
      <c r="J29" s="8">
        <v>16.420539999999999</v>
      </c>
      <c r="K29" s="8">
        <v>15.790509999999999</v>
      </c>
      <c r="L29" s="8">
        <f t="shared" si="0"/>
        <v>2.8894523124269798E-4</v>
      </c>
      <c r="M29" s="8">
        <f t="shared" si="1"/>
        <v>3.7012595104436784E-4</v>
      </c>
      <c r="N29" s="8">
        <f t="shared" si="2"/>
        <v>3.5679978913173563E-4</v>
      </c>
      <c r="O29" s="8">
        <f t="shared" si="3"/>
        <v>2.33957484398598E-4</v>
      </c>
      <c r="P29" s="8">
        <f t="shared" si="4"/>
        <v>2.2498090787336506E-4</v>
      </c>
      <c r="Q29" t="s">
        <v>99</v>
      </c>
    </row>
    <row r="30" spans="1:17" x14ac:dyDescent="0.25">
      <c r="A30" t="s">
        <v>100</v>
      </c>
      <c r="B30">
        <v>148.19999999999999</v>
      </c>
      <c r="C30" t="s">
        <v>101</v>
      </c>
      <c r="D30">
        <v>2018</v>
      </c>
      <c r="E30" s="8">
        <v>151.09</v>
      </c>
      <c r="F30" s="8">
        <v>58.64</v>
      </c>
      <c r="G30" s="8">
        <v>22.007280000000002</v>
      </c>
      <c r="H30" s="8">
        <v>31.809640000000002</v>
      </c>
      <c r="I30" s="8">
        <v>30.160920000000001</v>
      </c>
      <c r="J30" s="8">
        <v>15.80547</v>
      </c>
      <c r="K30" s="8">
        <v>14.817399999999999</v>
      </c>
      <c r="L30" s="8">
        <f t="shared" si="0"/>
        <v>3.1355654973926425E-4</v>
      </c>
      <c r="M30" s="8">
        <f t="shared" si="1"/>
        <v>4.5321916051634234E-4</v>
      </c>
      <c r="N30" s="8">
        <f t="shared" si="2"/>
        <v>4.297284358704015E-4</v>
      </c>
      <c r="O30" s="8">
        <f t="shared" si="3"/>
        <v>2.2519405579460292E-4</v>
      </c>
      <c r="P30" s="8">
        <f t="shared" si="4"/>
        <v>2.1111617701535917E-4</v>
      </c>
      <c r="Q30" t="s">
        <v>102</v>
      </c>
    </row>
    <row r="31" spans="1:17" x14ac:dyDescent="0.25">
      <c r="A31" t="s">
        <v>103</v>
      </c>
      <c r="B31">
        <v>0.4</v>
      </c>
      <c r="C31" t="s">
        <v>104</v>
      </c>
      <c r="D31">
        <v>2018</v>
      </c>
      <c r="E31" s="8">
        <v>1.038</v>
      </c>
      <c r="F31" s="8">
        <v>0.9</v>
      </c>
      <c r="G31" s="8">
        <v>7.0526340000000007E-2</v>
      </c>
      <c r="H31" s="8">
        <v>0.13853180000000001</v>
      </c>
      <c r="I31" s="8">
        <v>0.12673909999999999</v>
      </c>
      <c r="J31" s="8">
        <v>3.8811890000000002E-2</v>
      </c>
      <c r="K31" s="8">
        <v>3.4385760000000001E-2</v>
      </c>
      <c r="L31" s="8">
        <f t="shared" si="0"/>
        <v>1.0048491152081612E-6</v>
      </c>
      <c r="M31" s="8">
        <f t="shared" si="1"/>
        <v>1.9737810959450603E-6</v>
      </c>
      <c r="N31" s="8">
        <f t="shared" si="2"/>
        <v>1.805760408058587E-6</v>
      </c>
      <c r="O31" s="8">
        <f t="shared" si="3"/>
        <v>5.529862080756846E-7</v>
      </c>
      <c r="P31" s="8">
        <f t="shared" si="4"/>
        <v>4.8992334653634629E-7</v>
      </c>
      <c r="Q31" t="s">
        <v>45</v>
      </c>
    </row>
    <row r="32" spans="1:17" x14ac:dyDescent="0.25">
      <c r="A32" t="s">
        <v>105</v>
      </c>
      <c r="B32">
        <v>3544.2</v>
      </c>
      <c r="C32" t="s">
        <v>106</v>
      </c>
      <c r="D32">
        <v>2020</v>
      </c>
      <c r="E32" s="8">
        <v>3552.54</v>
      </c>
      <c r="F32" s="8">
        <v>335.28</v>
      </c>
      <c r="G32" s="8">
        <v>6688.616</v>
      </c>
      <c r="H32" s="8">
        <v>7090.0320000000002</v>
      </c>
      <c r="I32" s="8">
        <v>7027.4070000000002</v>
      </c>
      <c r="J32" s="8">
        <v>6360.8829999999998</v>
      </c>
      <c r="K32" s="8">
        <v>6298.2520000000004</v>
      </c>
      <c r="L32" s="8">
        <f t="shared" si="0"/>
        <v>9.5298435585444388E-2</v>
      </c>
      <c r="M32" s="8">
        <f t="shared" si="1"/>
        <v>0.10101775282819936</v>
      </c>
      <c r="N32" s="8">
        <f t="shared" si="2"/>
        <v>0.1001254808651298</v>
      </c>
      <c r="O32" s="8">
        <f t="shared" si="3"/>
        <v>9.0628943094064343E-2</v>
      </c>
      <c r="P32" s="8">
        <f t="shared" si="4"/>
        <v>8.9736585643860611E-2</v>
      </c>
      <c r="Q32" t="s">
        <v>107</v>
      </c>
    </row>
    <row r="33" spans="1:17" x14ac:dyDescent="0.25">
      <c r="A33" t="s">
        <v>108</v>
      </c>
      <c r="B33">
        <v>1759.7</v>
      </c>
      <c r="C33" t="s">
        <v>109</v>
      </c>
      <c r="D33">
        <v>2021</v>
      </c>
      <c r="E33" s="8">
        <v>1786.93</v>
      </c>
      <c r="F33" s="8">
        <v>312.31</v>
      </c>
      <c r="G33" s="8">
        <v>2065.4009999999998</v>
      </c>
      <c r="H33" s="8">
        <v>2263.7979999999998</v>
      </c>
      <c r="I33" s="8">
        <v>2232.2069999999999</v>
      </c>
      <c r="J33" s="8">
        <v>1911.875</v>
      </c>
      <c r="K33" s="8">
        <v>1883.721</v>
      </c>
      <c r="L33" s="8">
        <f t="shared" si="0"/>
        <v>2.9427535405921405E-2</v>
      </c>
      <c r="M33" s="8">
        <f t="shared" si="1"/>
        <v>3.2254267232781464E-2</v>
      </c>
      <c r="N33" s="8">
        <f t="shared" si="2"/>
        <v>3.1804163223434871E-2</v>
      </c>
      <c r="O33" s="8">
        <f t="shared" si="3"/>
        <v>2.7240119112073632E-2</v>
      </c>
      <c r="P33" s="8">
        <f t="shared" si="4"/>
        <v>2.6838984982760095E-2</v>
      </c>
      <c r="Q33" t="s">
        <v>110</v>
      </c>
    </row>
    <row r="34" spans="1:17" x14ac:dyDescent="0.25">
      <c r="A34" t="s">
        <v>111</v>
      </c>
      <c r="B34">
        <v>472</v>
      </c>
      <c r="C34" t="s">
        <v>112</v>
      </c>
      <c r="D34">
        <v>2021</v>
      </c>
      <c r="E34" s="8">
        <v>476.43</v>
      </c>
      <c r="F34" s="8">
        <v>7.69</v>
      </c>
      <c r="G34" s="8">
        <v>1041.277</v>
      </c>
      <c r="H34" s="8">
        <v>1121.6690000000001</v>
      </c>
      <c r="I34" s="8">
        <v>1109.079</v>
      </c>
      <c r="J34" s="8">
        <v>974.721</v>
      </c>
      <c r="K34" s="8">
        <v>962.01099999999997</v>
      </c>
      <c r="L34" s="8">
        <f t="shared" si="0"/>
        <v>1.4835964437352179E-2</v>
      </c>
      <c r="M34" s="8">
        <f t="shared" si="1"/>
        <v>1.5981378052603086E-2</v>
      </c>
      <c r="N34" s="8">
        <f t="shared" si="2"/>
        <v>1.5801997549368819E-2</v>
      </c>
      <c r="O34" s="8">
        <f t="shared" si="3"/>
        <v>1.3887684153534892E-2</v>
      </c>
      <c r="P34" s="8">
        <f t="shared" si="4"/>
        <v>1.3706593907616903E-2</v>
      </c>
      <c r="Q34" t="s">
        <v>113</v>
      </c>
    </row>
    <row r="35" spans="1:17" x14ac:dyDescent="0.25">
      <c r="A35" t="s">
        <v>114</v>
      </c>
      <c r="B35">
        <v>0.5</v>
      </c>
      <c r="C35" t="s">
        <v>115</v>
      </c>
      <c r="D35">
        <v>2022</v>
      </c>
      <c r="E35" s="8">
        <v>0.87</v>
      </c>
      <c r="F35" s="8">
        <v>0.21</v>
      </c>
      <c r="G35" s="8">
        <v>0.128556</v>
      </c>
      <c r="H35" s="8">
        <v>0.1796548</v>
      </c>
      <c r="I35" s="8">
        <v>0.17129459999999999</v>
      </c>
      <c r="J35" s="8">
        <v>9.2533379999999998E-2</v>
      </c>
      <c r="K35" s="8">
        <v>8.6138160000000005E-2</v>
      </c>
      <c r="L35" s="8">
        <f t="shared" si="0"/>
        <v>1.8316473370757701E-6</v>
      </c>
      <c r="M35" s="8">
        <f t="shared" si="1"/>
        <v>2.559695665802297E-6</v>
      </c>
      <c r="N35" s="8">
        <f t="shared" si="2"/>
        <v>2.4405807425982388E-6</v>
      </c>
      <c r="O35" s="8">
        <f t="shared" si="3"/>
        <v>1.3184022454620579E-6</v>
      </c>
      <c r="P35" s="8">
        <f t="shared" si="4"/>
        <v>1.2272840737469012E-6</v>
      </c>
      <c r="Q35" t="s">
        <v>116</v>
      </c>
    </row>
    <row r="36" spans="1:17" x14ac:dyDescent="0.25">
      <c r="A36" t="s">
        <v>117</v>
      </c>
      <c r="B36">
        <v>2.5</v>
      </c>
      <c r="C36" t="s">
        <v>118</v>
      </c>
      <c r="D36">
        <v>2022</v>
      </c>
      <c r="E36" s="8">
        <v>3.58</v>
      </c>
      <c r="F36" s="8">
        <v>0.75</v>
      </c>
      <c r="G36" s="8">
        <v>1.2819959999999999</v>
      </c>
      <c r="H36" s="8">
        <v>1.6022890000000001</v>
      </c>
      <c r="I36" s="8">
        <v>1.5494520000000001</v>
      </c>
      <c r="J36" s="8">
        <v>1.057731</v>
      </c>
      <c r="K36" s="8">
        <v>1.0204009999999999</v>
      </c>
      <c r="L36" s="8">
        <f t="shared" si="0"/>
        <v>1.8265694013051033E-5</v>
      </c>
      <c r="M36" s="8">
        <f t="shared" si="1"/>
        <v>2.2829182458040065E-5</v>
      </c>
      <c r="N36" s="8">
        <f t="shared" si="2"/>
        <v>2.2076368506539767E-5</v>
      </c>
      <c r="O36" s="8">
        <f t="shared" si="3"/>
        <v>1.5070398655002421E-5</v>
      </c>
      <c r="P36" s="8">
        <f t="shared" si="4"/>
        <v>1.4538526201806627E-5</v>
      </c>
      <c r="Q36" t="s">
        <v>119</v>
      </c>
    </row>
    <row r="37" spans="1:17" x14ac:dyDescent="0.25">
      <c r="A37" t="s">
        <v>120</v>
      </c>
      <c r="B37" t="s">
        <v>126</v>
      </c>
      <c r="C37" t="s">
        <v>121</v>
      </c>
      <c r="D37">
        <v>2023</v>
      </c>
      <c r="E37" s="8">
        <v>76.14</v>
      </c>
      <c r="F37" s="8">
        <v>36.26</v>
      </c>
      <c r="G37" s="8">
        <v>9.5791170000000001</v>
      </c>
      <c r="H37" s="8">
        <v>14.21476</v>
      </c>
      <c r="I37" s="8">
        <v>13.449630000000001</v>
      </c>
      <c r="J37" s="8">
        <v>6.6143539999999996</v>
      </c>
      <c r="K37" s="8">
        <v>6.1471830000000001</v>
      </c>
      <c r="L37" s="8">
        <f t="shared" si="0"/>
        <v>1.3648187672755249E-4</v>
      </c>
      <c r="M37" s="8">
        <f t="shared" si="1"/>
        <v>2.0252984925768673E-4</v>
      </c>
      <c r="N37" s="8">
        <f t="shared" si="2"/>
        <v>1.9162838742769214E-4</v>
      </c>
      <c r="O37" s="8">
        <f t="shared" si="3"/>
        <v>9.4240361325620485E-5</v>
      </c>
      <c r="P37" s="8">
        <f t="shared" si="4"/>
        <v>8.7584176331462121E-5</v>
      </c>
      <c r="Q37" t="s">
        <v>122</v>
      </c>
    </row>
    <row r="38" spans="1:17" x14ac:dyDescent="0.25">
      <c r="A38" t="s">
        <v>123</v>
      </c>
      <c r="B38" t="s">
        <v>126</v>
      </c>
      <c r="C38" t="s">
        <v>124</v>
      </c>
      <c r="D38">
        <v>2024</v>
      </c>
      <c r="E38" s="8">
        <v>251.59</v>
      </c>
      <c r="F38" s="8">
        <v>71.41</v>
      </c>
      <c r="G38" s="8">
        <v>89.357029999999995</v>
      </c>
      <c r="H38" s="8">
        <v>110.2736</v>
      </c>
      <c r="I38" s="8">
        <v>106.74160000000001</v>
      </c>
      <c r="J38" s="8">
        <v>75.186840000000004</v>
      </c>
      <c r="K38" s="8">
        <v>72.79571</v>
      </c>
      <c r="L38" s="8">
        <f t="shared" si="0"/>
        <v>1.2731460690166129E-3</v>
      </c>
      <c r="M38" s="8">
        <f t="shared" si="1"/>
        <v>1.5711623400678199E-3</v>
      </c>
      <c r="N38" s="8">
        <f t="shared" si="2"/>
        <v>1.5208389137434818E-3</v>
      </c>
      <c r="O38" s="8">
        <f t="shared" si="3"/>
        <v>1.0712512466873735E-3</v>
      </c>
      <c r="P38" s="8">
        <f t="shared" si="4"/>
        <v>1.0371827714928904E-3</v>
      </c>
      <c r="Q3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DB00-49B4-4FE7-AAE3-A59EFC65F316}">
  <dimension ref="A1:B16"/>
  <sheetViews>
    <sheetView workbookViewId="0">
      <selection activeCell="D18" sqref="D18"/>
    </sheetView>
  </sheetViews>
  <sheetFormatPr defaultRowHeight="15" x14ac:dyDescent="0.25"/>
  <cols>
    <col min="1" max="1" width="21.140625" bestFit="1" customWidth="1"/>
    <col min="2" max="2" width="34.140625" bestFit="1" customWidth="1"/>
  </cols>
  <sheetData>
    <row r="1" spans="1:2" x14ac:dyDescent="0.25">
      <c r="A1" t="s">
        <v>0</v>
      </c>
      <c r="B1" t="s">
        <v>137</v>
      </c>
    </row>
    <row r="2" spans="1:2" x14ac:dyDescent="0.25">
      <c r="A2" t="s">
        <v>127</v>
      </c>
      <c r="B2" t="s">
        <v>136</v>
      </c>
    </row>
    <row r="3" spans="1:2" x14ac:dyDescent="0.25">
      <c r="A3" t="s">
        <v>1</v>
      </c>
      <c r="B3" t="s">
        <v>139</v>
      </c>
    </row>
    <row r="4" spans="1:2" x14ac:dyDescent="0.25">
      <c r="A4" t="s">
        <v>2</v>
      </c>
      <c r="B4" t="s">
        <v>129</v>
      </c>
    </row>
    <row r="5" spans="1:2" x14ac:dyDescent="0.25">
      <c r="A5" t="s">
        <v>128</v>
      </c>
      <c r="B5" t="s">
        <v>135</v>
      </c>
    </row>
    <row r="6" spans="1:2" x14ac:dyDescent="0.25">
      <c r="A6" t="s">
        <v>11</v>
      </c>
      <c r="B6" t="s">
        <v>130</v>
      </c>
    </row>
    <row r="7" spans="1:2" x14ac:dyDescent="0.25">
      <c r="A7" t="s">
        <v>12</v>
      </c>
      <c r="B7" t="s">
        <v>131</v>
      </c>
    </row>
    <row r="8" spans="1:2" x14ac:dyDescent="0.25">
      <c r="A8" t="s">
        <v>13</v>
      </c>
      <c r="B8" t="s">
        <v>132</v>
      </c>
    </row>
    <row r="9" spans="1:2" x14ac:dyDescent="0.25">
      <c r="A9" t="s">
        <v>14</v>
      </c>
      <c r="B9" t="s">
        <v>133</v>
      </c>
    </row>
    <row r="10" spans="1:2" x14ac:dyDescent="0.25">
      <c r="A10" t="s">
        <v>15</v>
      </c>
      <c r="B10" t="s">
        <v>134</v>
      </c>
    </row>
    <row r="11" spans="1:2" x14ac:dyDescent="0.25">
      <c r="A11" t="s">
        <v>16</v>
      </c>
      <c r="B11" t="s">
        <v>145</v>
      </c>
    </row>
    <row r="12" spans="1:2" x14ac:dyDescent="0.25">
      <c r="A12" t="s">
        <v>17</v>
      </c>
      <c r="B12" t="s">
        <v>146</v>
      </c>
    </row>
    <row r="13" spans="1:2" x14ac:dyDescent="0.25">
      <c r="A13" t="s">
        <v>18</v>
      </c>
      <c r="B13" t="s">
        <v>147</v>
      </c>
    </row>
    <row r="14" spans="1:2" x14ac:dyDescent="0.25">
      <c r="A14" t="s">
        <v>19</v>
      </c>
      <c r="B14" t="s">
        <v>148</v>
      </c>
    </row>
    <row r="15" spans="1:2" x14ac:dyDescent="0.25">
      <c r="A15" t="s">
        <v>20</v>
      </c>
      <c r="B15" t="s">
        <v>149</v>
      </c>
    </row>
    <row r="16" spans="1:2" x14ac:dyDescent="0.25">
      <c r="A16" t="s">
        <v>21</v>
      </c>
      <c r="B16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9A40-0E82-4C33-846A-9DDA0433AEBA}">
  <dimension ref="A1:U42"/>
  <sheetViews>
    <sheetView tabSelected="1" workbookViewId="0">
      <pane ySplit="1" topLeftCell="A17" activePane="bottomLeft" state="frozen"/>
      <selection activeCell="O1" sqref="O1"/>
      <selection pane="bottomLeft" activeCell="B42" sqref="B42"/>
    </sheetView>
  </sheetViews>
  <sheetFormatPr defaultRowHeight="15" x14ac:dyDescent="0.25"/>
  <cols>
    <col min="1" max="1" width="5" bestFit="1" customWidth="1"/>
    <col min="2" max="3" width="19.28515625" bestFit="1" customWidth="1"/>
    <col min="4" max="6" width="20.28515625" bestFit="1" customWidth="1"/>
    <col min="7" max="8" width="27.85546875" bestFit="1" customWidth="1"/>
    <col min="9" max="11" width="28.85546875" bestFit="1" customWidth="1"/>
    <col min="12" max="13" width="29.42578125" bestFit="1" customWidth="1"/>
    <col min="14" max="16" width="30.5703125" bestFit="1" customWidth="1"/>
    <col min="17" max="18" width="38.140625" bestFit="1" customWidth="1"/>
    <col min="19" max="21" width="39.140625" bestFit="1" customWidth="1"/>
  </cols>
  <sheetData>
    <row r="1" spans="1:21" s="9" customFormat="1" x14ac:dyDescent="0.25">
      <c r="A1" s="9" t="s">
        <v>2</v>
      </c>
      <c r="B1" s="10" t="s">
        <v>176</v>
      </c>
      <c r="C1" s="10" t="s">
        <v>175</v>
      </c>
      <c r="D1" s="10" t="s">
        <v>174</v>
      </c>
      <c r="E1" s="10" t="s">
        <v>173</v>
      </c>
      <c r="F1" s="10" t="s">
        <v>172</v>
      </c>
      <c r="G1" s="11" t="s">
        <v>167</v>
      </c>
      <c r="H1" s="11" t="s">
        <v>168</v>
      </c>
      <c r="I1" s="11" t="s">
        <v>169</v>
      </c>
      <c r="J1" s="11" t="s">
        <v>170</v>
      </c>
      <c r="K1" s="11" t="s">
        <v>171</v>
      </c>
      <c r="L1" s="12" t="s">
        <v>177</v>
      </c>
      <c r="M1" s="12" t="s">
        <v>178</v>
      </c>
      <c r="N1" s="12" t="s">
        <v>179</v>
      </c>
      <c r="O1" s="12" t="s">
        <v>180</v>
      </c>
      <c r="P1" s="12" t="s">
        <v>181</v>
      </c>
      <c r="Q1" s="13" t="s">
        <v>182</v>
      </c>
      <c r="R1" s="13" t="s">
        <v>183</v>
      </c>
      <c r="S1" s="13" t="s">
        <v>184</v>
      </c>
      <c r="T1" s="13" t="s">
        <v>185</v>
      </c>
      <c r="U1" s="13" t="s">
        <v>186</v>
      </c>
    </row>
    <row r="2" spans="1:21" x14ac:dyDescent="0.25">
      <c r="A2">
        <v>1985</v>
      </c>
      <c r="B2" s="3">
        <v>2.0296310000000001E-2</v>
      </c>
      <c r="C2" s="3">
        <v>3.7262780000000002E-2</v>
      </c>
      <c r="D2" s="3">
        <v>1.0732729999999999E-2</v>
      </c>
      <c r="E2" s="3">
        <v>2.0296310000000001E-2</v>
      </c>
      <c r="F2" s="3">
        <v>3.7262780000000002E-2</v>
      </c>
      <c r="G2" s="4">
        <f>B2/70186</f>
        <v>2.8917889607614055E-7</v>
      </c>
      <c r="H2" s="4">
        <f>C2/70186</f>
        <v>5.3091471233579348E-7</v>
      </c>
      <c r="I2" s="4">
        <f>D2/70186</f>
        <v>1.5291838828256347E-7</v>
      </c>
      <c r="J2" s="4">
        <f>E2/70186</f>
        <v>2.8917889607614055E-7</v>
      </c>
      <c r="K2" s="4">
        <f>F2/70186</f>
        <v>5.3091471233579348E-7</v>
      </c>
      <c r="L2" s="5">
        <v>2.0296310000000001E-2</v>
      </c>
      <c r="M2" s="5">
        <v>3.7262780000000002E-2</v>
      </c>
      <c r="N2" s="5">
        <v>1.0732729999999999E-2</v>
      </c>
      <c r="O2" s="5">
        <v>2.0296310000000001E-2</v>
      </c>
      <c r="P2" s="5">
        <v>3.7262780000000002E-2</v>
      </c>
      <c r="Q2" s="7">
        <v>2.8917889607614097E-7</v>
      </c>
      <c r="R2" s="7">
        <v>5.3091471233579295E-7</v>
      </c>
      <c r="S2" s="7">
        <v>1.5291838828256299E-7</v>
      </c>
      <c r="T2" s="7">
        <v>5.8315362038013301E-7</v>
      </c>
      <c r="U2" s="7">
        <v>1.36791154931183E-7</v>
      </c>
    </row>
    <row r="3" spans="1:21" x14ac:dyDescent="0.25">
      <c r="A3">
        <v>1986</v>
      </c>
      <c r="B3" s="3">
        <v>17.621075000000001</v>
      </c>
      <c r="C3" s="3">
        <v>25.645081000000001</v>
      </c>
      <c r="D3" s="3">
        <v>11.7517</v>
      </c>
      <c r="E3" s="3">
        <v>17.621075000000001</v>
      </c>
      <c r="F3" s="3">
        <v>25.645081000000001</v>
      </c>
      <c r="G3" s="4">
        <f t="shared" ref="G3:G41" si="0">B3/70186</f>
        <v>2.5106253383865728E-4</v>
      </c>
      <c r="H3" s="4">
        <f t="shared" ref="H3:H41" si="1">C3/70186</f>
        <v>3.6538741344427665E-4</v>
      </c>
      <c r="I3" s="4">
        <f t="shared" ref="I3:I41" si="2">D3/70186</f>
        <v>1.6743652580286666E-4</v>
      </c>
      <c r="J3" s="4">
        <f t="shared" ref="J3:J41" si="3">E3/70186</f>
        <v>2.5106253383865728E-4</v>
      </c>
      <c r="K3" s="4">
        <f t="shared" ref="K3:K41" si="4">F3/70186</f>
        <v>3.6538741344427665E-4</v>
      </c>
      <c r="L3" s="5">
        <v>17.64137131</v>
      </c>
      <c r="M3" s="5">
        <v>25.68234378</v>
      </c>
      <c r="N3" s="5">
        <v>11.76243273</v>
      </c>
      <c r="O3" s="5">
        <v>17.64137131</v>
      </c>
      <c r="P3" s="5">
        <v>25.68234378</v>
      </c>
      <c r="Q3" s="6">
        <v>2.5135171273473302E-4</v>
      </c>
      <c r="R3" s="6">
        <v>3.6591832815661198E-4</v>
      </c>
      <c r="S3" s="6">
        <v>1.67589444191149E-4</v>
      </c>
      <c r="T3" s="6">
        <v>3.8891683840082099E-4</v>
      </c>
      <c r="U3" s="6">
        <v>1.5474672760949499E-4</v>
      </c>
    </row>
    <row r="4" spans="1:21" x14ac:dyDescent="0.25">
      <c r="A4">
        <v>1987</v>
      </c>
      <c r="B4" s="3">
        <v>69.212019999999995</v>
      </c>
      <c r="C4" s="3">
        <v>78.697839999999999</v>
      </c>
      <c r="D4" s="3">
        <v>61.024979999999999</v>
      </c>
      <c r="E4" s="3">
        <v>69.212019999999995</v>
      </c>
      <c r="F4" s="3">
        <v>78.697839999999999</v>
      </c>
      <c r="G4" s="4">
        <f t="shared" si="0"/>
        <v>9.86122873507537E-4</v>
      </c>
      <c r="H4" s="4">
        <f t="shared" si="1"/>
        <v>1.1212754680420597E-3</v>
      </c>
      <c r="I4" s="4">
        <f t="shared" si="2"/>
        <v>8.6947510899609609E-4</v>
      </c>
      <c r="J4" s="4">
        <f t="shared" si="3"/>
        <v>9.86122873507537E-4</v>
      </c>
      <c r="K4" s="4">
        <f t="shared" si="4"/>
        <v>1.1212754680420597E-3</v>
      </c>
      <c r="L4" s="5">
        <v>86.853391310000006</v>
      </c>
      <c r="M4" s="5">
        <v>104.38018378</v>
      </c>
      <c r="N4" s="5">
        <v>72.78741273</v>
      </c>
      <c r="O4" s="5">
        <v>86.853391310000006</v>
      </c>
      <c r="P4" s="5">
        <v>104.38018378</v>
      </c>
      <c r="Q4" s="6">
        <v>1.2374745862422699E-3</v>
      </c>
      <c r="R4" s="6">
        <v>1.4871937961986701E-3</v>
      </c>
      <c r="S4" s="6">
        <v>1.03706455318725E-3</v>
      </c>
      <c r="T4" s="6">
        <v>1.53633355968427E-3</v>
      </c>
      <c r="U4" s="6">
        <v>1.0038281683526599E-3</v>
      </c>
    </row>
    <row r="5" spans="1:21" x14ac:dyDescent="0.25">
      <c r="A5">
        <v>1988</v>
      </c>
      <c r="B5" s="3">
        <v>1.074619</v>
      </c>
      <c r="C5" s="3">
        <v>1.574846</v>
      </c>
      <c r="D5" s="3">
        <v>0.69738359999999999</v>
      </c>
      <c r="E5" s="3">
        <v>1.074619</v>
      </c>
      <c r="F5" s="3">
        <v>1.574846</v>
      </c>
      <c r="G5" s="4">
        <f t="shared" si="0"/>
        <v>1.5311016442025475E-5</v>
      </c>
      <c r="H5" s="4">
        <f t="shared" si="1"/>
        <v>2.2438178554127603E-5</v>
      </c>
      <c r="I5" s="4">
        <f t="shared" si="2"/>
        <v>9.9362208987547369E-6</v>
      </c>
      <c r="J5" s="4">
        <f t="shared" si="3"/>
        <v>1.5311016442025475E-5</v>
      </c>
      <c r="K5" s="4">
        <f t="shared" si="4"/>
        <v>2.2438178554127603E-5</v>
      </c>
      <c r="L5" s="5">
        <v>87.928010310000005</v>
      </c>
      <c r="M5" s="5">
        <v>105.95502978</v>
      </c>
      <c r="N5" s="5">
        <v>73.484796329999995</v>
      </c>
      <c r="O5" s="5">
        <v>87.928010310000005</v>
      </c>
      <c r="P5" s="5">
        <v>105.95502978</v>
      </c>
      <c r="Q5" s="6">
        <v>1.2527856026843E-3</v>
      </c>
      <c r="R5" s="6">
        <v>1.5096319747528E-3</v>
      </c>
      <c r="S5" s="6">
        <v>1.0470007740859999E-3</v>
      </c>
      <c r="T5" s="6">
        <v>1.5601732143162501E-3</v>
      </c>
      <c r="U5" s="6">
        <v>1.0129081828854801E-3</v>
      </c>
    </row>
    <row r="6" spans="1:21" x14ac:dyDescent="0.25">
      <c r="A6">
        <v>1989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4">
        <f t="shared" si="0"/>
        <v>0</v>
      </c>
      <c r="H6" s="4">
        <f t="shared" si="1"/>
        <v>0</v>
      </c>
      <c r="I6" s="4">
        <f t="shared" si="2"/>
        <v>0</v>
      </c>
      <c r="J6" s="4">
        <f t="shared" si="3"/>
        <v>0</v>
      </c>
      <c r="K6" s="4">
        <f t="shared" si="4"/>
        <v>0</v>
      </c>
      <c r="L6" s="5">
        <v>87.928010310000005</v>
      </c>
      <c r="M6" s="5">
        <v>105.95502978</v>
      </c>
      <c r="N6" s="5">
        <v>73.484796329999995</v>
      </c>
      <c r="O6" s="5">
        <v>87.928010310000005</v>
      </c>
      <c r="P6" s="5">
        <v>105.95502978</v>
      </c>
      <c r="Q6" s="6">
        <v>1.2527856026843E-3</v>
      </c>
      <c r="R6" s="6">
        <v>1.5096319747528E-3</v>
      </c>
      <c r="S6" s="6">
        <v>1.0470007740859999E-3</v>
      </c>
      <c r="T6" s="6">
        <v>1.5601732143162501E-3</v>
      </c>
      <c r="U6" s="6">
        <v>1.0129081828854801E-3</v>
      </c>
    </row>
    <row r="7" spans="1:21" x14ac:dyDescent="0.25">
      <c r="A7">
        <v>1990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4">
        <f t="shared" si="0"/>
        <v>0</v>
      </c>
      <c r="H7" s="4">
        <f t="shared" si="1"/>
        <v>0</v>
      </c>
      <c r="I7" s="4">
        <f t="shared" si="2"/>
        <v>0</v>
      </c>
      <c r="J7" s="4">
        <f t="shared" si="3"/>
        <v>0</v>
      </c>
      <c r="K7" s="4">
        <f t="shared" si="4"/>
        <v>0</v>
      </c>
      <c r="L7" s="5">
        <v>87.928010310000005</v>
      </c>
      <c r="M7" s="5">
        <v>105.95502978</v>
      </c>
      <c r="N7" s="5">
        <v>73.484796329999995</v>
      </c>
      <c r="O7" s="5">
        <v>87.928010310000005</v>
      </c>
      <c r="P7" s="5">
        <v>105.95502978</v>
      </c>
      <c r="Q7" s="6">
        <v>1.2527856026843E-3</v>
      </c>
      <c r="R7" s="6">
        <v>1.5096319747528E-3</v>
      </c>
      <c r="S7" s="6">
        <v>1.0470007740859999E-3</v>
      </c>
      <c r="T7" s="6">
        <v>1.5601732143162501E-3</v>
      </c>
      <c r="U7" s="6">
        <v>1.0129081828854801E-3</v>
      </c>
    </row>
    <row r="8" spans="1:21" x14ac:dyDescent="0.25">
      <c r="A8">
        <v>1991</v>
      </c>
      <c r="B8" s="3">
        <v>40.276020000000003</v>
      </c>
      <c r="C8" s="3">
        <v>51.675339999999998</v>
      </c>
      <c r="D8" s="3">
        <v>30.918150000000001</v>
      </c>
      <c r="E8" s="3">
        <v>40.276020000000003</v>
      </c>
      <c r="F8" s="3">
        <v>51.675339999999998</v>
      </c>
      <c r="G8" s="4">
        <f t="shared" si="0"/>
        <v>5.7384692103838373E-4</v>
      </c>
      <c r="H8" s="4">
        <f t="shared" si="1"/>
        <v>7.3626278745048872E-4</v>
      </c>
      <c r="I8" s="4">
        <f t="shared" si="2"/>
        <v>4.4051733964038415E-4</v>
      </c>
      <c r="J8" s="4">
        <f t="shared" si="3"/>
        <v>5.7384692103838373E-4</v>
      </c>
      <c r="K8" s="4">
        <f t="shared" si="4"/>
        <v>7.3626278745048872E-4</v>
      </c>
      <c r="L8" s="5">
        <v>128.20403031000001</v>
      </c>
      <c r="M8" s="5">
        <v>157.63036978</v>
      </c>
      <c r="N8" s="5">
        <v>104.40294633000001</v>
      </c>
      <c r="O8" s="5">
        <v>128.20403031000001</v>
      </c>
      <c r="P8" s="5">
        <v>157.63036978</v>
      </c>
      <c r="Q8" s="6">
        <v>1.8266325237226799E-3</v>
      </c>
      <c r="R8" s="6">
        <v>2.2458947622032901E-3</v>
      </c>
      <c r="S8" s="6">
        <v>1.48751811372638E-3</v>
      </c>
      <c r="T8" s="6">
        <v>2.3282896477930101E-3</v>
      </c>
      <c r="U8" s="6">
        <v>1.4314947956002601E-3</v>
      </c>
    </row>
    <row r="9" spans="1:21" x14ac:dyDescent="0.25">
      <c r="A9">
        <v>1992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4">
        <f t="shared" si="0"/>
        <v>0</v>
      </c>
      <c r="H9" s="4">
        <f t="shared" si="1"/>
        <v>0</v>
      </c>
      <c r="I9" s="4">
        <f t="shared" si="2"/>
        <v>0</v>
      </c>
      <c r="J9" s="4">
        <f t="shared" si="3"/>
        <v>0</v>
      </c>
      <c r="K9" s="4">
        <f t="shared" si="4"/>
        <v>0</v>
      </c>
      <c r="L9" s="5">
        <v>128.20403031000001</v>
      </c>
      <c r="M9" s="5">
        <v>157.63036978</v>
      </c>
      <c r="N9" s="5">
        <v>104.40294633000001</v>
      </c>
      <c r="O9" s="5">
        <v>128.20403031000001</v>
      </c>
      <c r="P9" s="5">
        <v>157.63036978</v>
      </c>
      <c r="Q9" s="6">
        <v>1.8266325237226799E-3</v>
      </c>
      <c r="R9" s="6">
        <v>2.2458947622032901E-3</v>
      </c>
      <c r="S9" s="6">
        <v>1.48751811372638E-3</v>
      </c>
      <c r="T9" s="6">
        <v>2.3282896477930101E-3</v>
      </c>
      <c r="U9" s="6">
        <v>1.4314947956002601E-3</v>
      </c>
    </row>
    <row r="10" spans="1:21" x14ac:dyDescent="0.25">
      <c r="A10">
        <v>1993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4">
        <f t="shared" si="0"/>
        <v>0</v>
      </c>
      <c r="H10" s="4">
        <f t="shared" si="1"/>
        <v>0</v>
      </c>
      <c r="I10" s="4">
        <f t="shared" si="2"/>
        <v>0</v>
      </c>
      <c r="J10" s="4">
        <f t="shared" si="3"/>
        <v>0</v>
      </c>
      <c r="K10" s="4">
        <f t="shared" si="4"/>
        <v>0</v>
      </c>
      <c r="L10" s="5">
        <v>128.20403031000001</v>
      </c>
      <c r="M10" s="5">
        <v>157.63036978</v>
      </c>
      <c r="N10" s="5">
        <v>104.40294633000001</v>
      </c>
      <c r="O10" s="5">
        <v>128.20403031000001</v>
      </c>
      <c r="P10" s="5">
        <v>157.63036978</v>
      </c>
      <c r="Q10" s="6">
        <v>1.8266325237226799E-3</v>
      </c>
      <c r="R10" s="6">
        <v>2.2458947622032901E-3</v>
      </c>
      <c r="S10" s="6">
        <v>1.48751811372638E-3</v>
      </c>
      <c r="T10" s="6">
        <v>2.3282896477930101E-3</v>
      </c>
      <c r="U10" s="6">
        <v>1.4314947956002601E-3</v>
      </c>
    </row>
    <row r="11" spans="1:21" x14ac:dyDescent="0.25">
      <c r="A11">
        <v>1994</v>
      </c>
      <c r="B11" s="3">
        <v>5.3461759999999997E-2</v>
      </c>
      <c r="C11" s="3">
        <v>0.103311</v>
      </c>
      <c r="D11" s="3">
        <v>2.7003300000000001E-2</v>
      </c>
      <c r="E11" s="3">
        <v>5.3461759999999997E-2</v>
      </c>
      <c r="F11" s="3">
        <v>0.103311</v>
      </c>
      <c r="G11" s="4">
        <f t="shared" si="0"/>
        <v>7.617154418260052E-7</v>
      </c>
      <c r="H11" s="4">
        <f t="shared" si="1"/>
        <v>1.4719602199868919E-6</v>
      </c>
      <c r="I11" s="4">
        <f t="shared" si="2"/>
        <v>3.8473912176217478E-7</v>
      </c>
      <c r="J11" s="4">
        <f t="shared" si="3"/>
        <v>7.617154418260052E-7</v>
      </c>
      <c r="K11" s="4">
        <f t="shared" si="4"/>
        <v>1.4719602199868919E-6</v>
      </c>
      <c r="L11" s="5">
        <v>128.25749207000001</v>
      </c>
      <c r="M11" s="5">
        <v>157.73368077999999</v>
      </c>
      <c r="N11" s="5">
        <v>104.42994963</v>
      </c>
      <c r="O11" s="5">
        <v>128.25749207000001</v>
      </c>
      <c r="P11" s="5">
        <v>157.73368077999999</v>
      </c>
      <c r="Q11" s="6">
        <v>1.82739423916451E-3</v>
      </c>
      <c r="R11" s="6">
        <v>2.2473667224232798E-3</v>
      </c>
      <c r="S11" s="6">
        <v>1.4879028528481501E-3</v>
      </c>
      <c r="T11" s="6">
        <v>2.3299066611574999E-3</v>
      </c>
      <c r="U11" s="6">
        <v>1.4318306444875001E-3</v>
      </c>
    </row>
    <row r="12" spans="1:21" x14ac:dyDescent="0.25">
      <c r="A12">
        <v>1995</v>
      </c>
      <c r="B12" s="3">
        <v>7.1074839399999998</v>
      </c>
      <c r="C12" s="3">
        <v>9.6881698699999994</v>
      </c>
      <c r="D12" s="3">
        <v>5.1071791400000004</v>
      </c>
      <c r="E12" s="3">
        <v>7.1074839399999998</v>
      </c>
      <c r="F12" s="3">
        <v>9.6881698699999994</v>
      </c>
      <c r="G12" s="4">
        <f t="shared" si="0"/>
        <v>1.0126640555096457E-4</v>
      </c>
      <c r="H12" s="4">
        <f t="shared" si="1"/>
        <v>1.3803564628273444E-4</v>
      </c>
      <c r="I12" s="4">
        <f t="shared" si="2"/>
        <v>7.2766351409112937E-5</v>
      </c>
      <c r="J12" s="4">
        <f t="shared" si="3"/>
        <v>1.0126640555096457E-4</v>
      </c>
      <c r="K12" s="4">
        <f t="shared" si="4"/>
        <v>1.3803564628273444E-4</v>
      </c>
      <c r="L12" s="5">
        <v>135.36497600999999</v>
      </c>
      <c r="M12" s="5">
        <v>167.42185065000001</v>
      </c>
      <c r="N12" s="5">
        <v>109.53712877</v>
      </c>
      <c r="O12" s="5">
        <v>135.36497600999999</v>
      </c>
      <c r="P12" s="5">
        <v>167.42185065000001</v>
      </c>
      <c r="Q12" s="6">
        <v>1.92866064471547E-3</v>
      </c>
      <c r="R12" s="6">
        <v>2.3854023687060102E-3</v>
      </c>
      <c r="S12" s="6">
        <v>1.56066920425726E-3</v>
      </c>
      <c r="T12" s="6">
        <v>2.4752888125837099E-3</v>
      </c>
      <c r="U12" s="6">
        <v>1.50010209705639E-3</v>
      </c>
    </row>
    <row r="13" spans="1:21" x14ac:dyDescent="0.25">
      <c r="A13">
        <v>1996</v>
      </c>
      <c r="B13" s="3">
        <v>3.88408</v>
      </c>
      <c r="C13" s="3">
        <v>5.1122329999999998</v>
      </c>
      <c r="D13" s="3">
        <v>2.919168</v>
      </c>
      <c r="E13" s="3">
        <v>3.88408</v>
      </c>
      <c r="F13" s="3">
        <v>5.1122329999999998</v>
      </c>
      <c r="G13" s="4">
        <f t="shared" si="0"/>
        <v>5.5339811358390562E-5</v>
      </c>
      <c r="H13" s="4">
        <f t="shared" si="1"/>
        <v>7.2838358077109396E-5</v>
      </c>
      <c r="I13" s="4">
        <f t="shared" si="2"/>
        <v>4.1591884421394582E-5</v>
      </c>
      <c r="J13" s="4">
        <f t="shared" si="3"/>
        <v>5.5339811358390562E-5</v>
      </c>
      <c r="K13" s="4">
        <f t="shared" si="4"/>
        <v>7.2838358077109396E-5</v>
      </c>
      <c r="L13" s="5">
        <v>139.24905601</v>
      </c>
      <c r="M13" s="5">
        <v>172.53408365000001</v>
      </c>
      <c r="N13" s="5">
        <v>112.45629676999999</v>
      </c>
      <c r="O13" s="5">
        <v>139.24905601</v>
      </c>
      <c r="P13" s="5">
        <v>172.53408365000001</v>
      </c>
      <c r="Q13" s="6">
        <v>1.9840004560738602E-3</v>
      </c>
      <c r="R13" s="6">
        <v>2.4582407267831198E-3</v>
      </c>
      <c r="S13" s="6">
        <v>1.6022610886786499E-3</v>
      </c>
      <c r="T13" s="6">
        <v>2.5516569771749402E-3</v>
      </c>
      <c r="U13" s="6">
        <v>1.5394733676801599E-3</v>
      </c>
    </row>
    <row r="14" spans="1:21" x14ac:dyDescent="0.25">
      <c r="A14">
        <v>1997</v>
      </c>
      <c r="B14" s="3">
        <v>8.3860660000000004E-2</v>
      </c>
      <c r="C14" s="3">
        <v>0.1355896</v>
      </c>
      <c r="D14" s="3">
        <v>4.980449E-2</v>
      </c>
      <c r="E14" s="3">
        <v>8.3860660000000004E-2</v>
      </c>
      <c r="F14" s="3">
        <v>0.1355896</v>
      </c>
      <c r="G14" s="4">
        <f t="shared" si="0"/>
        <v>1.1948345823953495E-6</v>
      </c>
      <c r="H14" s="4">
        <f t="shared" si="1"/>
        <v>1.931861054911236E-6</v>
      </c>
      <c r="I14" s="4">
        <f t="shared" si="2"/>
        <v>7.0960718661841396E-7</v>
      </c>
      <c r="J14" s="4">
        <f t="shared" si="3"/>
        <v>1.1948345823953495E-6</v>
      </c>
      <c r="K14" s="4">
        <f t="shared" si="4"/>
        <v>1.931861054911236E-6</v>
      </c>
      <c r="L14" s="5">
        <v>139.33291667</v>
      </c>
      <c r="M14" s="5">
        <v>172.66967324999999</v>
      </c>
      <c r="N14" s="5">
        <v>112.50610125999999</v>
      </c>
      <c r="O14" s="5">
        <v>139.33291667</v>
      </c>
      <c r="P14" s="5">
        <v>172.66967324999999</v>
      </c>
      <c r="Q14" s="6">
        <v>1.9851952906562598E-3</v>
      </c>
      <c r="R14" s="6">
        <v>2.46017258783803E-3</v>
      </c>
      <c r="S14" s="6">
        <v>1.6029706958652699E-3</v>
      </c>
      <c r="T14" s="6">
        <v>2.5537252258285102E-3</v>
      </c>
      <c r="U14" s="6">
        <v>1.5401107365286501E-3</v>
      </c>
    </row>
    <row r="15" spans="1:21" x14ac:dyDescent="0.25">
      <c r="A15">
        <v>1998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4">
        <f t="shared" si="0"/>
        <v>0</v>
      </c>
      <c r="H15" s="4">
        <f t="shared" si="1"/>
        <v>0</v>
      </c>
      <c r="I15" s="4">
        <f t="shared" si="2"/>
        <v>0</v>
      </c>
      <c r="J15" s="4">
        <f t="shared" si="3"/>
        <v>0</v>
      </c>
      <c r="K15" s="4">
        <f t="shared" si="4"/>
        <v>0</v>
      </c>
      <c r="L15" s="5">
        <v>139.33291667</v>
      </c>
      <c r="M15" s="5">
        <v>172.66967324999999</v>
      </c>
      <c r="N15" s="5">
        <v>112.50610125999999</v>
      </c>
      <c r="O15" s="5">
        <v>139.33291667</v>
      </c>
      <c r="P15" s="5">
        <v>172.66967324999999</v>
      </c>
      <c r="Q15" s="6">
        <v>1.9851952906562598E-3</v>
      </c>
      <c r="R15" s="6">
        <v>2.46017258783803E-3</v>
      </c>
      <c r="S15" s="6">
        <v>1.6029706958652699E-3</v>
      </c>
      <c r="T15" s="6">
        <v>2.5537252258285102E-3</v>
      </c>
      <c r="U15" s="6">
        <v>1.5401107365286501E-3</v>
      </c>
    </row>
    <row r="16" spans="1:21" x14ac:dyDescent="0.25">
      <c r="A16">
        <v>1999</v>
      </c>
      <c r="B16" s="3">
        <v>2.0503670000000002E-2</v>
      </c>
      <c r="C16" s="3">
        <v>3.9245479999999999E-2</v>
      </c>
      <c r="D16" s="3">
        <v>1.043855E-2</v>
      </c>
      <c r="E16" s="3">
        <v>2.0503670000000002E-2</v>
      </c>
      <c r="F16" s="3">
        <v>3.9245479999999999E-2</v>
      </c>
      <c r="G16" s="4">
        <f t="shared" si="0"/>
        <v>2.9213333143361927E-7</v>
      </c>
      <c r="H16" s="4">
        <f t="shared" si="1"/>
        <v>5.5916393582765793E-7</v>
      </c>
      <c r="I16" s="4">
        <f t="shared" si="2"/>
        <v>1.4872695409340894E-7</v>
      </c>
      <c r="J16" s="4">
        <f t="shared" si="3"/>
        <v>2.9213333143361927E-7</v>
      </c>
      <c r="K16" s="4">
        <f t="shared" si="4"/>
        <v>5.5916393582765793E-7</v>
      </c>
      <c r="L16" s="5">
        <v>139.35342034000001</v>
      </c>
      <c r="M16" s="5">
        <v>172.70891872999999</v>
      </c>
      <c r="N16" s="5">
        <v>112.51653981</v>
      </c>
      <c r="O16" s="5">
        <v>139.35342034000001</v>
      </c>
      <c r="P16" s="5">
        <v>172.70891872999999</v>
      </c>
      <c r="Q16" s="6">
        <v>1.9854874239876902E-3</v>
      </c>
      <c r="R16" s="6">
        <v>2.46073175177386E-3</v>
      </c>
      <c r="S16" s="6">
        <v>1.6031194228193701E-3</v>
      </c>
      <c r="T16" s="6">
        <v>2.55433890376998E-3</v>
      </c>
      <c r="U16" s="6">
        <v>1.5402415565924799E-3</v>
      </c>
    </row>
    <row r="17" spans="1:21" x14ac:dyDescent="0.25">
      <c r="A17">
        <v>2000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4">
        <f t="shared" si="0"/>
        <v>0</v>
      </c>
      <c r="H17" s="4">
        <f t="shared" si="1"/>
        <v>0</v>
      </c>
      <c r="I17" s="4">
        <f t="shared" si="2"/>
        <v>0</v>
      </c>
      <c r="J17" s="4">
        <f t="shared" si="3"/>
        <v>0</v>
      </c>
      <c r="K17" s="4">
        <f t="shared" si="4"/>
        <v>0</v>
      </c>
      <c r="L17" s="5">
        <v>139.35342034000001</v>
      </c>
      <c r="M17" s="5">
        <v>172.70891872999999</v>
      </c>
      <c r="N17" s="5">
        <v>112.51653981</v>
      </c>
      <c r="O17" s="5">
        <v>139.35342034000001</v>
      </c>
      <c r="P17" s="5">
        <v>172.70891872999999</v>
      </c>
      <c r="Q17" s="6">
        <v>1.9854874239876902E-3</v>
      </c>
      <c r="R17" s="6">
        <v>2.46073175177386E-3</v>
      </c>
      <c r="S17" s="6">
        <v>1.6031194228193701E-3</v>
      </c>
      <c r="T17" s="6">
        <v>2.55433890376998E-3</v>
      </c>
      <c r="U17" s="6">
        <v>1.5402415565924799E-3</v>
      </c>
    </row>
    <row r="18" spans="1:21" x14ac:dyDescent="0.25">
      <c r="A18">
        <v>2001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4">
        <f t="shared" si="0"/>
        <v>0</v>
      </c>
      <c r="H18" s="4">
        <f t="shared" si="1"/>
        <v>0</v>
      </c>
      <c r="I18" s="4">
        <f t="shared" si="2"/>
        <v>0</v>
      </c>
      <c r="J18" s="4">
        <f t="shared" si="3"/>
        <v>0</v>
      </c>
      <c r="K18" s="4">
        <f t="shared" si="4"/>
        <v>0</v>
      </c>
      <c r="L18" s="5">
        <v>139.35342034000001</v>
      </c>
      <c r="M18" s="5">
        <v>172.70891872999999</v>
      </c>
      <c r="N18" s="5">
        <v>112.51653981</v>
      </c>
      <c r="O18" s="5">
        <v>139.35342034000001</v>
      </c>
      <c r="P18" s="5">
        <v>172.70891872999999</v>
      </c>
      <c r="Q18" s="6">
        <v>1.9854874239876902E-3</v>
      </c>
      <c r="R18" s="6">
        <v>2.46073175177386E-3</v>
      </c>
      <c r="S18" s="6">
        <v>1.6031194228193701E-3</v>
      </c>
      <c r="T18" s="6">
        <v>2.55433890376998E-3</v>
      </c>
      <c r="U18" s="6">
        <v>1.5402415565924799E-3</v>
      </c>
    </row>
    <row r="19" spans="1:21" x14ac:dyDescent="0.25">
      <c r="A19">
        <v>2002</v>
      </c>
      <c r="B19" s="3">
        <v>0.39803050000000001</v>
      </c>
      <c r="C19" s="3">
        <v>0.71715090000000004</v>
      </c>
      <c r="D19" s="3">
        <v>0.21548619999999999</v>
      </c>
      <c r="E19" s="3">
        <v>0.39803050000000001</v>
      </c>
      <c r="F19" s="3">
        <v>0.71715090000000004</v>
      </c>
      <c r="G19" s="4">
        <f t="shared" si="0"/>
        <v>5.671081127290343E-6</v>
      </c>
      <c r="H19" s="4">
        <f t="shared" si="1"/>
        <v>1.0217862536688229E-5</v>
      </c>
      <c r="I19" s="4">
        <f t="shared" si="2"/>
        <v>3.070216282449491E-6</v>
      </c>
      <c r="J19" s="4">
        <f t="shared" si="3"/>
        <v>5.671081127290343E-6</v>
      </c>
      <c r="K19" s="4">
        <f t="shared" si="4"/>
        <v>1.0217862536688229E-5</v>
      </c>
      <c r="L19" s="5">
        <v>139.75145083999999</v>
      </c>
      <c r="M19" s="5">
        <v>173.42606963</v>
      </c>
      <c r="N19" s="5">
        <v>112.73202601</v>
      </c>
      <c r="O19" s="5">
        <v>139.75145083999999</v>
      </c>
      <c r="P19" s="5">
        <v>173.42606963</v>
      </c>
      <c r="Q19" s="6">
        <v>1.99115850511498E-3</v>
      </c>
      <c r="R19" s="6">
        <v>2.47094961431055E-3</v>
      </c>
      <c r="S19" s="6">
        <v>1.6061896391018199E-3</v>
      </c>
      <c r="T19" s="6">
        <v>2.5655063089505001E-3</v>
      </c>
      <c r="U19" s="6">
        <v>1.5429741756333201E-3</v>
      </c>
    </row>
    <row r="20" spans="1:21" x14ac:dyDescent="0.25">
      <c r="A20">
        <v>2003</v>
      </c>
      <c r="B20" s="3">
        <v>12.905139999999999</v>
      </c>
      <c r="C20" s="3">
        <v>17.838909999999998</v>
      </c>
      <c r="D20" s="3">
        <v>9.0880430000000008</v>
      </c>
      <c r="E20" s="3">
        <v>12.905139999999999</v>
      </c>
      <c r="F20" s="3">
        <v>17.838909999999998</v>
      </c>
      <c r="G20" s="4">
        <f t="shared" si="0"/>
        <v>1.8387057247884193E-4</v>
      </c>
      <c r="H20" s="4">
        <f t="shared" si="1"/>
        <v>2.5416621548456954E-4</v>
      </c>
      <c r="I20" s="4">
        <f t="shared" si="2"/>
        <v>1.294851252386516E-4</v>
      </c>
      <c r="J20" s="4">
        <f t="shared" si="3"/>
        <v>1.8387057247884193E-4</v>
      </c>
      <c r="K20" s="4">
        <f t="shared" si="4"/>
        <v>2.5416621548456954E-4</v>
      </c>
      <c r="L20" s="5">
        <v>152.65659084000001</v>
      </c>
      <c r="M20" s="5">
        <v>191.26497963</v>
      </c>
      <c r="N20" s="5">
        <v>121.82006901</v>
      </c>
      <c r="O20" s="5">
        <v>152.65659084000001</v>
      </c>
      <c r="P20" s="5">
        <v>191.26497963</v>
      </c>
      <c r="Q20" s="6">
        <v>2.17502907759382E-3</v>
      </c>
      <c r="R20" s="6">
        <v>2.7251158297951199E-3</v>
      </c>
      <c r="S20" s="6">
        <v>1.73567476434047E-3</v>
      </c>
      <c r="T20" s="6">
        <v>2.8335460889636101E-3</v>
      </c>
      <c r="U20" s="6">
        <v>1.66379505159149E-3</v>
      </c>
    </row>
    <row r="21" spans="1:21" x14ac:dyDescent="0.25">
      <c r="A21">
        <v>2004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4">
        <f t="shared" si="0"/>
        <v>0</v>
      </c>
      <c r="H21" s="4">
        <f t="shared" si="1"/>
        <v>0</v>
      </c>
      <c r="I21" s="4">
        <f t="shared" si="2"/>
        <v>0</v>
      </c>
      <c r="J21" s="4">
        <f t="shared" si="3"/>
        <v>0</v>
      </c>
      <c r="K21" s="4">
        <f t="shared" si="4"/>
        <v>0</v>
      </c>
      <c r="L21" s="5">
        <v>152.65659084000001</v>
      </c>
      <c r="M21" s="5">
        <v>191.26497963</v>
      </c>
      <c r="N21" s="5">
        <v>121.82006901</v>
      </c>
      <c r="O21" s="5">
        <v>152.65659084000001</v>
      </c>
      <c r="P21" s="5">
        <v>191.26497963</v>
      </c>
      <c r="Q21" s="6">
        <v>2.17502907759382E-3</v>
      </c>
      <c r="R21" s="6">
        <v>2.7251158297951199E-3</v>
      </c>
      <c r="S21" s="6">
        <v>1.73567476434047E-3</v>
      </c>
      <c r="T21" s="6">
        <v>2.8335460889636101E-3</v>
      </c>
      <c r="U21" s="6">
        <v>1.66379505159149E-3</v>
      </c>
    </row>
    <row r="22" spans="1:21" x14ac:dyDescent="0.25">
      <c r="A22">
        <v>2005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4">
        <f t="shared" si="0"/>
        <v>0</v>
      </c>
      <c r="H22" s="4">
        <f t="shared" si="1"/>
        <v>0</v>
      </c>
      <c r="I22" s="4">
        <f t="shared" si="2"/>
        <v>0</v>
      </c>
      <c r="J22" s="4">
        <f t="shared" si="3"/>
        <v>0</v>
      </c>
      <c r="K22" s="4">
        <f t="shared" si="4"/>
        <v>0</v>
      </c>
      <c r="L22" s="5">
        <v>152.65659084000001</v>
      </c>
      <c r="M22" s="5">
        <v>191.26497963</v>
      </c>
      <c r="N22" s="5">
        <v>121.82006901</v>
      </c>
      <c r="O22" s="5">
        <v>152.65659084000001</v>
      </c>
      <c r="P22" s="5">
        <v>191.26497963</v>
      </c>
      <c r="Q22" s="6">
        <v>2.17502907759382E-3</v>
      </c>
      <c r="R22" s="6">
        <v>2.7251158297951199E-3</v>
      </c>
      <c r="S22" s="6">
        <v>1.73567476434047E-3</v>
      </c>
      <c r="T22" s="6">
        <v>2.8335460889636101E-3</v>
      </c>
      <c r="U22" s="6">
        <v>1.66379505159149E-3</v>
      </c>
    </row>
    <row r="23" spans="1:21" x14ac:dyDescent="0.25">
      <c r="A23">
        <v>2006</v>
      </c>
      <c r="B23" s="3">
        <v>8.8393959999999994E-2</v>
      </c>
      <c r="C23" s="3">
        <v>0.13387715</v>
      </c>
      <c r="D23" s="3">
        <v>5.6838920000000001E-2</v>
      </c>
      <c r="E23" s="3">
        <v>8.8393959999999994E-2</v>
      </c>
      <c r="F23" s="3">
        <v>0.13387715</v>
      </c>
      <c r="G23" s="4">
        <f t="shared" si="0"/>
        <v>1.2594243866298121E-6</v>
      </c>
      <c r="H23" s="4">
        <f t="shared" si="1"/>
        <v>1.9074623144216795E-6</v>
      </c>
      <c r="I23" s="4">
        <f t="shared" si="2"/>
        <v>8.0983273017410878E-7</v>
      </c>
      <c r="J23" s="4">
        <f t="shared" si="3"/>
        <v>1.2594243866298121E-6</v>
      </c>
      <c r="K23" s="4">
        <f t="shared" si="4"/>
        <v>1.9074623144216795E-6</v>
      </c>
      <c r="L23" s="5">
        <v>152.7449848</v>
      </c>
      <c r="M23" s="5">
        <v>191.39885677999999</v>
      </c>
      <c r="N23" s="5">
        <v>121.87690793</v>
      </c>
      <c r="O23" s="5">
        <v>152.7449848</v>
      </c>
      <c r="P23" s="5">
        <v>191.39885677999999</v>
      </c>
      <c r="Q23" s="6">
        <v>2.17628850198045E-3</v>
      </c>
      <c r="R23" s="6">
        <v>2.72702329210954E-3</v>
      </c>
      <c r="S23" s="6">
        <v>1.7364845970706401E-3</v>
      </c>
      <c r="T23" s="6">
        <v>2.8355864606901698E-3</v>
      </c>
      <c r="U23" s="6">
        <v>1.6645391447154699E-3</v>
      </c>
    </row>
    <row r="24" spans="1:21" x14ac:dyDescent="0.25">
      <c r="A24">
        <v>2007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4">
        <f t="shared" si="0"/>
        <v>0</v>
      </c>
      <c r="H24" s="4">
        <f t="shared" si="1"/>
        <v>0</v>
      </c>
      <c r="I24" s="4">
        <f t="shared" si="2"/>
        <v>0</v>
      </c>
      <c r="J24" s="4">
        <f t="shared" si="3"/>
        <v>0</v>
      </c>
      <c r="K24" s="4">
        <f t="shared" si="4"/>
        <v>0</v>
      </c>
      <c r="L24" s="5">
        <v>152.7449848</v>
      </c>
      <c r="M24" s="5">
        <v>191.39885677999999</v>
      </c>
      <c r="N24" s="5">
        <v>121.87690793</v>
      </c>
      <c r="O24" s="5">
        <v>152.7449848</v>
      </c>
      <c r="P24" s="5">
        <v>191.39885677999999</v>
      </c>
      <c r="Q24" s="6">
        <v>2.17628850198045E-3</v>
      </c>
      <c r="R24" s="6">
        <v>2.72702329210954E-3</v>
      </c>
      <c r="S24" s="6">
        <v>1.7364845970706401E-3</v>
      </c>
      <c r="T24" s="6">
        <v>2.8355864606901698E-3</v>
      </c>
      <c r="U24" s="6">
        <v>1.6645391447154699E-3</v>
      </c>
    </row>
    <row r="25" spans="1:21" x14ac:dyDescent="0.25">
      <c r="A25">
        <v>2008</v>
      </c>
      <c r="B25" s="3">
        <v>2.1957450000000001</v>
      </c>
      <c r="C25" s="3">
        <v>2.5805880000000001</v>
      </c>
      <c r="D25" s="3">
        <v>1.864158</v>
      </c>
      <c r="E25" s="3">
        <v>2.1957450000000001</v>
      </c>
      <c r="F25" s="3">
        <v>2.5805880000000001</v>
      </c>
      <c r="G25" s="4">
        <f t="shared" si="0"/>
        <v>3.1284657908984698E-5</v>
      </c>
      <c r="H25" s="4">
        <f t="shared" si="1"/>
        <v>3.6767845439261393E-5</v>
      </c>
      <c r="I25" s="4">
        <f t="shared" si="2"/>
        <v>2.6560254181745648E-5</v>
      </c>
      <c r="J25" s="4">
        <f t="shared" si="3"/>
        <v>3.1284657908984698E-5</v>
      </c>
      <c r="K25" s="4">
        <f t="shared" si="4"/>
        <v>3.6767845439261393E-5</v>
      </c>
      <c r="L25" s="5">
        <v>154.94072980000001</v>
      </c>
      <c r="M25" s="5">
        <v>193.97944477999999</v>
      </c>
      <c r="N25" s="5">
        <v>123.74106593</v>
      </c>
      <c r="O25" s="5">
        <v>154.94072980000001</v>
      </c>
      <c r="P25" s="5">
        <v>193.97944477999999</v>
      </c>
      <c r="Q25" s="6">
        <v>2.2075731598894398E-3</v>
      </c>
      <c r="R25" s="6">
        <v>2.7637911375487999E-3</v>
      </c>
      <c r="S25" s="6">
        <v>1.76304485125239E-3</v>
      </c>
      <c r="T25" s="6">
        <v>2.8734007968825698E-3</v>
      </c>
      <c r="U25" s="6">
        <v>1.6902888953779999E-3</v>
      </c>
    </row>
    <row r="26" spans="1:21" x14ac:dyDescent="0.25">
      <c r="A26">
        <v>2009</v>
      </c>
      <c r="B26" s="3">
        <v>0.18820809999999999</v>
      </c>
      <c r="C26" s="3">
        <v>0.34557450000000001</v>
      </c>
      <c r="D26" s="3">
        <v>0.1005891</v>
      </c>
      <c r="E26" s="3">
        <v>0.18820809999999999</v>
      </c>
      <c r="F26" s="3">
        <v>0.34557450000000001</v>
      </c>
      <c r="G26" s="4">
        <f t="shared" si="0"/>
        <v>2.6815618499415837E-6</v>
      </c>
      <c r="H26" s="4">
        <f t="shared" si="1"/>
        <v>4.9236956088108741E-6</v>
      </c>
      <c r="I26" s="4">
        <f t="shared" si="2"/>
        <v>1.4331789815632748E-6</v>
      </c>
      <c r="J26" s="4">
        <f t="shared" si="3"/>
        <v>2.6815618499415837E-6</v>
      </c>
      <c r="K26" s="4">
        <f t="shared" si="4"/>
        <v>4.9236956088108741E-6</v>
      </c>
      <c r="L26" s="5">
        <v>155.12893790000001</v>
      </c>
      <c r="M26" s="5">
        <v>194.32501927999999</v>
      </c>
      <c r="N26" s="5">
        <v>123.84165503</v>
      </c>
      <c r="O26" s="5">
        <v>155.12893790000001</v>
      </c>
      <c r="P26" s="5">
        <v>194.32501927999999</v>
      </c>
      <c r="Q26" s="6">
        <v>2.2102547217393801E-3</v>
      </c>
      <c r="R26" s="6">
        <v>2.76871483315761E-3</v>
      </c>
      <c r="S26" s="6">
        <v>1.76447803023395E-3</v>
      </c>
      <c r="T26" s="6">
        <v>2.8787812103553399E-3</v>
      </c>
      <c r="U26" s="6">
        <v>1.69155937382099E-3</v>
      </c>
    </row>
    <row r="27" spans="1:21" x14ac:dyDescent="0.25">
      <c r="A27">
        <v>2010</v>
      </c>
      <c r="B27" s="3">
        <v>0.72919590000000001</v>
      </c>
      <c r="C27" s="3">
        <v>0.91631229999999997</v>
      </c>
      <c r="D27" s="3">
        <v>0.56812180000000001</v>
      </c>
      <c r="E27" s="3">
        <v>0.72919590000000001</v>
      </c>
      <c r="F27" s="3">
        <v>0.91631229999999997</v>
      </c>
      <c r="G27" s="4">
        <f t="shared" si="0"/>
        <v>1.0389477958567235E-5</v>
      </c>
      <c r="H27" s="4">
        <f t="shared" si="1"/>
        <v>1.305548542444362E-5</v>
      </c>
      <c r="I27" s="4">
        <f t="shared" si="2"/>
        <v>8.0945174251275184E-6</v>
      </c>
      <c r="J27" s="4">
        <f t="shared" si="3"/>
        <v>1.0389477958567235E-5</v>
      </c>
      <c r="K27" s="4">
        <f t="shared" si="4"/>
        <v>1.305548542444362E-5</v>
      </c>
      <c r="L27" s="5">
        <v>155.85813379999999</v>
      </c>
      <c r="M27" s="5">
        <v>195.24133158000001</v>
      </c>
      <c r="N27" s="5">
        <v>124.40977683</v>
      </c>
      <c r="O27" s="5">
        <v>155.85813379999999</v>
      </c>
      <c r="P27" s="5">
        <v>195.24133158000001</v>
      </c>
      <c r="Q27" s="6">
        <v>2.2206441996979499E-3</v>
      </c>
      <c r="R27" s="6">
        <v>2.7817703185820499E-3</v>
      </c>
      <c r="S27" s="6">
        <v>1.77257254765908E-3</v>
      </c>
      <c r="T27" s="6">
        <v>2.8923590421166601E-3</v>
      </c>
      <c r="U27" s="6">
        <v>1.6992641397287199E-3</v>
      </c>
    </row>
    <row r="28" spans="1:21" x14ac:dyDescent="0.25">
      <c r="A28">
        <v>2011</v>
      </c>
      <c r="B28" s="3">
        <v>1.5484119999999999</v>
      </c>
      <c r="C28" s="3">
        <v>1.9918940000000001</v>
      </c>
      <c r="D28" s="3">
        <v>1.1896500000000001</v>
      </c>
      <c r="E28" s="3">
        <v>1.5484119999999999</v>
      </c>
      <c r="F28" s="3">
        <v>1.9918940000000001</v>
      </c>
      <c r="G28" s="4">
        <f t="shared" si="0"/>
        <v>2.2061550736614138E-5</v>
      </c>
      <c r="H28" s="4">
        <f t="shared" si="1"/>
        <v>2.8380218277149291E-5</v>
      </c>
      <c r="I28" s="4">
        <f t="shared" si="2"/>
        <v>1.6949961530789617E-5</v>
      </c>
      <c r="J28" s="4">
        <f t="shared" si="3"/>
        <v>2.2061550736614138E-5</v>
      </c>
      <c r="K28" s="4">
        <f t="shared" si="4"/>
        <v>2.8380218277149291E-5</v>
      </c>
      <c r="L28" s="5">
        <v>157.4065458</v>
      </c>
      <c r="M28" s="5">
        <v>197.23322558000001</v>
      </c>
      <c r="N28" s="5">
        <v>125.59942683</v>
      </c>
      <c r="O28" s="5">
        <v>157.4065458</v>
      </c>
      <c r="P28" s="5">
        <v>197.23322558000001</v>
      </c>
      <c r="Q28" s="6">
        <v>2.2427057504345602E-3</v>
      </c>
      <c r="R28" s="6">
        <v>2.8101505368591999E-3</v>
      </c>
      <c r="S28" s="6">
        <v>1.7895225091898699E-3</v>
      </c>
      <c r="T28" s="6">
        <v>2.9219928152338101E-3</v>
      </c>
      <c r="U28" s="6">
        <v>1.71536933164734E-3</v>
      </c>
    </row>
    <row r="29" spans="1:21" x14ac:dyDescent="0.25">
      <c r="A29">
        <v>2012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4">
        <f t="shared" si="0"/>
        <v>0</v>
      </c>
      <c r="H29" s="4">
        <f t="shared" si="1"/>
        <v>0</v>
      </c>
      <c r="I29" s="4">
        <f t="shared" si="2"/>
        <v>0</v>
      </c>
      <c r="J29" s="4">
        <f t="shared" si="3"/>
        <v>0</v>
      </c>
      <c r="K29" s="4">
        <f t="shared" si="4"/>
        <v>0</v>
      </c>
      <c r="L29" s="5">
        <v>157.4065458</v>
      </c>
      <c r="M29" s="5">
        <v>197.23322558000001</v>
      </c>
      <c r="N29" s="5">
        <v>125.59942683</v>
      </c>
      <c r="O29" s="5">
        <v>157.4065458</v>
      </c>
      <c r="P29" s="5">
        <v>197.23322558000001</v>
      </c>
      <c r="Q29" s="6">
        <v>2.2427057504345602E-3</v>
      </c>
      <c r="R29" s="6">
        <v>2.8101505368591999E-3</v>
      </c>
      <c r="S29" s="6">
        <v>1.7895225091898699E-3</v>
      </c>
      <c r="T29" s="6">
        <v>2.9219928152338101E-3</v>
      </c>
      <c r="U29" s="6">
        <v>1.71536933164734E-3</v>
      </c>
    </row>
    <row r="30" spans="1:21" x14ac:dyDescent="0.25">
      <c r="A30">
        <v>2013</v>
      </c>
      <c r="B30" s="3">
        <v>1.333882</v>
      </c>
      <c r="C30" s="3">
        <v>1.8431379999999999</v>
      </c>
      <c r="D30" s="3">
        <v>0.92908100000000005</v>
      </c>
      <c r="E30" s="3">
        <v>1.333882</v>
      </c>
      <c r="F30" s="3">
        <v>1.8431379999999999</v>
      </c>
      <c r="G30" s="4">
        <f t="shared" si="0"/>
        <v>1.9004958253782804E-5</v>
      </c>
      <c r="H30" s="4">
        <f t="shared" si="1"/>
        <v>2.6260764254979624E-5</v>
      </c>
      <c r="I30" s="4">
        <f t="shared" si="2"/>
        <v>1.3237412019491068E-5</v>
      </c>
      <c r="J30" s="4">
        <f t="shared" si="3"/>
        <v>1.9004958253782804E-5</v>
      </c>
      <c r="K30" s="4">
        <f t="shared" si="4"/>
        <v>2.6260764254979624E-5</v>
      </c>
      <c r="L30" s="5">
        <v>158.74042779999999</v>
      </c>
      <c r="M30" s="5">
        <v>199.07636357999999</v>
      </c>
      <c r="N30" s="5">
        <v>126.52850783</v>
      </c>
      <c r="O30" s="5">
        <v>158.74042779999999</v>
      </c>
      <c r="P30" s="5">
        <v>199.07636357999999</v>
      </c>
      <c r="Q30" s="6">
        <v>2.2617107086883399E-3</v>
      </c>
      <c r="R30" s="6">
        <v>2.8364113011141801E-3</v>
      </c>
      <c r="S30" s="6">
        <v>1.80275992120936E-3</v>
      </c>
      <c r="T30" s="6">
        <v>2.9496892076767401E-3</v>
      </c>
      <c r="U30" s="6">
        <v>1.7276615779642701E-3</v>
      </c>
    </row>
    <row r="31" spans="1:21" x14ac:dyDescent="0.25">
      <c r="A31">
        <v>2014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4">
        <f t="shared" si="0"/>
        <v>0</v>
      </c>
      <c r="H31" s="4">
        <f t="shared" si="1"/>
        <v>0</v>
      </c>
      <c r="I31" s="4">
        <f t="shared" si="2"/>
        <v>0</v>
      </c>
      <c r="J31" s="4">
        <f t="shared" si="3"/>
        <v>0</v>
      </c>
      <c r="K31" s="4">
        <f t="shared" si="4"/>
        <v>0</v>
      </c>
      <c r="L31" s="5">
        <v>158.74042779999999</v>
      </c>
      <c r="M31" s="5">
        <v>199.07636357999999</v>
      </c>
      <c r="N31" s="5">
        <v>126.52850783</v>
      </c>
      <c r="O31" s="5">
        <v>158.74042779999999</v>
      </c>
      <c r="P31" s="5">
        <v>199.07636357999999</v>
      </c>
      <c r="Q31" s="6">
        <v>2.2617107086883399E-3</v>
      </c>
      <c r="R31" s="6">
        <v>2.8364113011141801E-3</v>
      </c>
      <c r="S31" s="6">
        <v>1.80275992120936E-3</v>
      </c>
      <c r="T31" s="6">
        <v>2.9496892076767401E-3</v>
      </c>
      <c r="U31" s="6">
        <v>1.7276615779642701E-3</v>
      </c>
    </row>
    <row r="32" spans="1:21" x14ac:dyDescent="0.25">
      <c r="A32">
        <v>2015</v>
      </c>
      <c r="B32" s="3">
        <v>1418.499</v>
      </c>
      <c r="C32" s="3">
        <v>1561.8810000000001</v>
      </c>
      <c r="D32" s="3">
        <v>1288.0920000000001</v>
      </c>
      <c r="E32" s="3">
        <v>1418.499</v>
      </c>
      <c r="F32" s="3">
        <v>1561.8810000000001</v>
      </c>
      <c r="G32" s="4">
        <f t="shared" si="0"/>
        <v>2.0210569059356566E-2</v>
      </c>
      <c r="H32" s="4">
        <f t="shared" si="1"/>
        <v>2.2253455105006696E-2</v>
      </c>
      <c r="I32" s="4">
        <f t="shared" si="2"/>
        <v>1.8352548941384324E-2</v>
      </c>
      <c r="J32" s="4">
        <f t="shared" si="3"/>
        <v>2.0210569059356566E-2</v>
      </c>
      <c r="K32" s="4">
        <f t="shared" si="4"/>
        <v>2.2253455105006696E-2</v>
      </c>
      <c r="L32" s="5">
        <v>1577.2394277999999</v>
      </c>
      <c r="M32" s="5">
        <v>1760.95736358</v>
      </c>
      <c r="N32" s="5">
        <v>1414.62050783</v>
      </c>
      <c r="O32" s="5">
        <v>1577.2394277999999</v>
      </c>
      <c r="P32" s="5">
        <v>1760.95736358</v>
      </c>
      <c r="Q32" s="6">
        <v>2.24722797680449E-2</v>
      </c>
      <c r="R32" s="6">
        <v>2.50898664061209E-2</v>
      </c>
      <c r="S32" s="6">
        <v>2.0155308862593702E-2</v>
      </c>
      <c r="T32" s="6">
        <v>2.5599092222523E-2</v>
      </c>
      <c r="U32" s="6">
        <v>1.9745400158307901E-2</v>
      </c>
    </row>
    <row r="33" spans="1:21" x14ac:dyDescent="0.25">
      <c r="A33">
        <v>2016</v>
      </c>
      <c r="B33" s="3">
        <v>11.989198</v>
      </c>
      <c r="C33" s="3">
        <v>16.352423999999999</v>
      </c>
      <c r="D33" s="3">
        <v>8.7910430000000002</v>
      </c>
      <c r="E33" s="3">
        <v>11.989198</v>
      </c>
      <c r="F33" s="3">
        <v>16.352423999999999</v>
      </c>
      <c r="G33" s="4">
        <f t="shared" si="0"/>
        <v>1.7082036303536319E-4</v>
      </c>
      <c r="H33" s="4">
        <f t="shared" si="1"/>
        <v>2.3298697745989226E-4</v>
      </c>
      <c r="I33" s="4">
        <f t="shared" si="2"/>
        <v>1.252535120964295E-4</v>
      </c>
      <c r="J33" s="4">
        <f t="shared" si="3"/>
        <v>1.7082036303536319E-4</v>
      </c>
      <c r="K33" s="4">
        <f t="shared" si="4"/>
        <v>2.3298697745989226E-4</v>
      </c>
      <c r="L33" s="5">
        <v>1589.2286257999999</v>
      </c>
      <c r="M33" s="5">
        <v>1777.3097875799999</v>
      </c>
      <c r="N33" s="5">
        <v>1423.4115508299999</v>
      </c>
      <c r="O33" s="5">
        <v>1589.2286257999999</v>
      </c>
      <c r="P33" s="5">
        <v>1777.3097875799999</v>
      </c>
      <c r="Q33" s="6">
        <v>2.2643100131080299E-2</v>
      </c>
      <c r="R33" s="6">
        <v>2.5322853383580798E-2</v>
      </c>
      <c r="S33" s="6">
        <v>2.02805623746901E-2</v>
      </c>
      <c r="T33" s="6">
        <v>2.5844733447268699E-2</v>
      </c>
      <c r="U33" s="6">
        <v>1.9863585223705599E-2</v>
      </c>
    </row>
    <row r="34" spans="1:21" x14ac:dyDescent="0.25">
      <c r="A34">
        <v>2017</v>
      </c>
      <c r="B34" s="3">
        <v>814.36540000000002</v>
      </c>
      <c r="C34" s="3">
        <v>888.22199999999998</v>
      </c>
      <c r="D34" s="3">
        <v>744.98770000000002</v>
      </c>
      <c r="E34" s="3">
        <v>814.36540000000002</v>
      </c>
      <c r="F34" s="3">
        <v>888.22199999999998</v>
      </c>
      <c r="G34" s="4">
        <f t="shared" si="0"/>
        <v>1.1602960704413986E-2</v>
      </c>
      <c r="H34" s="4">
        <f t="shared" si="1"/>
        <v>1.2655258883538027E-2</v>
      </c>
      <c r="I34" s="4">
        <f t="shared" si="2"/>
        <v>1.0614477246174451E-2</v>
      </c>
      <c r="J34" s="4">
        <f t="shared" si="3"/>
        <v>1.1602960704413986E-2</v>
      </c>
      <c r="K34" s="4">
        <f t="shared" si="4"/>
        <v>1.2655258883538027E-2</v>
      </c>
      <c r="L34" s="5">
        <v>2403.5940258000001</v>
      </c>
      <c r="M34" s="5">
        <v>2665.5317875800001</v>
      </c>
      <c r="N34" s="5">
        <v>2168.3992508299998</v>
      </c>
      <c r="O34" s="5">
        <v>2403.5940258000001</v>
      </c>
      <c r="P34" s="5">
        <v>2665.5317875800001</v>
      </c>
      <c r="Q34" s="6">
        <v>3.4246060835494301E-2</v>
      </c>
      <c r="R34" s="6">
        <v>3.7978112267118801E-2</v>
      </c>
      <c r="S34" s="6">
        <v>3.0895039620864598E-2</v>
      </c>
      <c r="T34" s="6">
        <v>3.8699686001909199E-2</v>
      </c>
      <c r="U34" s="6">
        <v>3.0297110428162299E-2</v>
      </c>
    </row>
    <row r="35" spans="1:21" x14ac:dyDescent="0.25">
      <c r="A35">
        <v>2018</v>
      </c>
      <c r="B35" s="3">
        <v>42.357716340000003</v>
      </c>
      <c r="C35" s="3">
        <v>55.330009099999998</v>
      </c>
      <c r="D35" s="3">
        <v>32.26482189</v>
      </c>
      <c r="E35" s="3">
        <v>42.357716340000003</v>
      </c>
      <c r="F35" s="3">
        <v>55.330009099999998</v>
      </c>
      <c r="G35" s="4">
        <f t="shared" si="0"/>
        <v>6.0350663009717037E-4</v>
      </c>
      <c r="H35" s="4">
        <f t="shared" si="1"/>
        <v>7.8833398541019572E-4</v>
      </c>
      <c r="I35" s="4">
        <f t="shared" si="2"/>
        <v>4.5970452640127659E-4</v>
      </c>
      <c r="J35" s="4">
        <f t="shared" si="3"/>
        <v>6.0350663009717037E-4</v>
      </c>
      <c r="K35" s="4">
        <f t="shared" si="4"/>
        <v>7.8833398541019572E-4</v>
      </c>
      <c r="L35" s="5">
        <v>2445.9517421400001</v>
      </c>
      <c r="M35" s="5">
        <v>2720.8617966800002</v>
      </c>
      <c r="N35" s="5">
        <v>2200.6640727200001</v>
      </c>
      <c r="O35" s="5">
        <v>2445.9517421400001</v>
      </c>
      <c r="P35" s="5">
        <v>2720.8617966800002</v>
      </c>
      <c r="Q35" s="6">
        <v>3.4849567465591397E-2</v>
      </c>
      <c r="R35" s="6">
        <v>3.8766446252529001E-2</v>
      </c>
      <c r="S35" s="6">
        <v>3.1354744147265801E-2</v>
      </c>
      <c r="T35" s="6">
        <v>3.9525004894565903E-2</v>
      </c>
      <c r="U35" s="6">
        <v>3.0733697436397599E-2</v>
      </c>
    </row>
    <row r="36" spans="1:21" x14ac:dyDescent="0.25">
      <c r="A36">
        <v>2019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4">
        <f t="shared" si="0"/>
        <v>0</v>
      </c>
      <c r="H36" s="4">
        <f t="shared" si="1"/>
        <v>0</v>
      </c>
      <c r="I36" s="4">
        <f t="shared" si="2"/>
        <v>0</v>
      </c>
      <c r="J36" s="4">
        <f t="shared" si="3"/>
        <v>0</v>
      </c>
      <c r="K36" s="4">
        <f t="shared" si="4"/>
        <v>0</v>
      </c>
      <c r="L36" s="5">
        <v>2445.9517421400001</v>
      </c>
      <c r="M36" s="5">
        <v>2720.8617966800002</v>
      </c>
      <c r="N36" s="5">
        <v>2200.6640727200001</v>
      </c>
      <c r="O36" s="5">
        <v>2445.9517421400001</v>
      </c>
      <c r="P36" s="5">
        <v>2720.8617966800002</v>
      </c>
      <c r="Q36" s="6">
        <v>3.4849567465591397E-2</v>
      </c>
      <c r="R36" s="6">
        <v>3.8766446252529001E-2</v>
      </c>
      <c r="S36" s="6">
        <v>3.1354744147265801E-2</v>
      </c>
      <c r="T36" s="6">
        <v>3.9525004894565903E-2</v>
      </c>
      <c r="U36" s="6">
        <v>3.0733697436397599E-2</v>
      </c>
    </row>
    <row r="37" spans="1:21" x14ac:dyDescent="0.25">
      <c r="A37">
        <v>2020</v>
      </c>
      <c r="B37" s="3">
        <v>6688.616</v>
      </c>
      <c r="C37" s="3">
        <v>7027.4070000000002</v>
      </c>
      <c r="D37" s="3">
        <v>6360.8829999999998</v>
      </c>
      <c r="E37" s="3">
        <v>6688.616</v>
      </c>
      <c r="F37" s="3">
        <v>7027.4070000000002</v>
      </c>
      <c r="G37" s="4">
        <f t="shared" si="0"/>
        <v>9.5298435585444388E-2</v>
      </c>
      <c r="H37" s="4">
        <f t="shared" si="1"/>
        <v>0.1001254808651298</v>
      </c>
      <c r="I37" s="4">
        <f t="shared" si="2"/>
        <v>9.0628943094064343E-2</v>
      </c>
      <c r="J37" s="4">
        <f t="shared" si="3"/>
        <v>9.5298435585444388E-2</v>
      </c>
      <c r="K37" s="4">
        <f t="shared" si="4"/>
        <v>0.1001254808651298</v>
      </c>
      <c r="L37" s="5">
        <v>9134.5677421399996</v>
      </c>
      <c r="M37" s="5">
        <v>9748.2687966800004</v>
      </c>
      <c r="N37" s="5">
        <v>8561.5470727200009</v>
      </c>
      <c r="O37" s="5">
        <v>9134.5677421399996</v>
      </c>
      <c r="P37" s="5">
        <v>9748.2687966800004</v>
      </c>
      <c r="Q37" s="6">
        <v>0.13014800305103599</v>
      </c>
      <c r="R37" s="6">
        <v>0.13889192711765899</v>
      </c>
      <c r="S37" s="6">
        <v>0.12198368724133</v>
      </c>
      <c r="T37" s="6">
        <v>0.140542757722765</v>
      </c>
      <c r="U37" s="6">
        <v>0.12047028308025801</v>
      </c>
    </row>
    <row r="38" spans="1:21" x14ac:dyDescent="0.25">
      <c r="A38">
        <v>2021</v>
      </c>
      <c r="B38" s="3">
        <v>3106.6779999999999</v>
      </c>
      <c r="C38" s="3">
        <v>3341.2860000000001</v>
      </c>
      <c r="D38" s="3">
        <v>2886.596</v>
      </c>
      <c r="E38" s="3">
        <v>3106.6779999999999</v>
      </c>
      <c r="F38" s="3">
        <v>3341.2860000000001</v>
      </c>
      <c r="G38" s="4">
        <f t="shared" si="0"/>
        <v>4.4263499843273588E-2</v>
      </c>
      <c r="H38" s="4">
        <f t="shared" si="1"/>
        <v>4.7606160772803691E-2</v>
      </c>
      <c r="I38" s="4">
        <f t="shared" si="2"/>
        <v>4.1127803265608526E-2</v>
      </c>
      <c r="J38" s="4">
        <f t="shared" si="3"/>
        <v>4.4263499843273588E-2</v>
      </c>
      <c r="K38" s="4">
        <f t="shared" si="4"/>
        <v>4.7606160772803691E-2</v>
      </c>
      <c r="L38" s="5">
        <v>12241.245742139999</v>
      </c>
      <c r="M38" s="5">
        <v>13089.55479668</v>
      </c>
      <c r="N38" s="5">
        <v>11448.14307272</v>
      </c>
      <c r="O38" s="5">
        <v>12241.245742139999</v>
      </c>
      <c r="P38" s="5">
        <v>13089.55479668</v>
      </c>
      <c r="Q38" s="6">
        <v>0.17441150289430901</v>
      </c>
      <c r="R38" s="6">
        <v>0.18649808789046199</v>
      </c>
      <c r="S38" s="6">
        <v>0.16311149050693899</v>
      </c>
      <c r="T38" s="6">
        <v>0.18877840300814999</v>
      </c>
      <c r="U38" s="6">
        <v>0.161015861970635</v>
      </c>
    </row>
    <row r="39" spans="1:21" x14ac:dyDescent="0.25">
      <c r="A39">
        <v>2022</v>
      </c>
      <c r="B39" s="3">
        <v>1.410552</v>
      </c>
      <c r="C39" s="3">
        <v>1.7207466</v>
      </c>
      <c r="D39" s="3">
        <v>1.1502643800000001</v>
      </c>
      <c r="E39" s="3">
        <v>1.410552</v>
      </c>
      <c r="F39" s="3">
        <v>1.7207466</v>
      </c>
      <c r="G39" s="4">
        <f t="shared" si="0"/>
        <v>2.0097341350126805E-5</v>
      </c>
      <c r="H39" s="4">
        <f t="shared" si="1"/>
        <v>2.4516949249138004E-5</v>
      </c>
      <c r="I39" s="4">
        <f t="shared" si="2"/>
        <v>1.6388800900464482E-5</v>
      </c>
      <c r="J39" s="4">
        <f t="shared" si="3"/>
        <v>2.0097341350126805E-5</v>
      </c>
      <c r="K39" s="4">
        <f t="shared" si="4"/>
        <v>2.4516949249138004E-5</v>
      </c>
      <c r="L39" s="5">
        <v>12242.656294140001</v>
      </c>
      <c r="M39" s="5">
        <v>13091.27554328</v>
      </c>
      <c r="N39" s="5">
        <v>11449.2933371</v>
      </c>
      <c r="O39" s="5">
        <v>12242.656294140001</v>
      </c>
      <c r="P39" s="5">
        <v>13091.27554328</v>
      </c>
      <c r="Q39" s="6">
        <v>0.17443160023566001</v>
      </c>
      <c r="R39" s="6">
        <v>0.186522604839712</v>
      </c>
      <c r="S39" s="6">
        <v>0.16312787930783901</v>
      </c>
      <c r="T39" s="6">
        <v>0.188803791886274</v>
      </c>
      <c r="U39" s="6">
        <v>0.16103162778091101</v>
      </c>
    </row>
    <row r="40" spans="1:21" x14ac:dyDescent="0.25">
      <c r="A40">
        <v>2023</v>
      </c>
      <c r="B40" s="3">
        <v>9.5791170000000001</v>
      </c>
      <c r="C40" s="3">
        <v>13.449630000000001</v>
      </c>
      <c r="D40" s="3">
        <v>6.6143539999999996</v>
      </c>
      <c r="E40" s="3">
        <v>9.5791170000000001</v>
      </c>
      <c r="F40" s="3">
        <v>13.449630000000001</v>
      </c>
      <c r="G40" s="4">
        <f t="shared" si="0"/>
        <v>1.3648187672755249E-4</v>
      </c>
      <c r="H40" s="4">
        <f t="shared" si="1"/>
        <v>1.9162838742769214E-4</v>
      </c>
      <c r="I40" s="4">
        <f t="shared" si="2"/>
        <v>9.4240361325620485E-5</v>
      </c>
      <c r="J40" s="4">
        <f t="shared" si="3"/>
        <v>1.3648187672755249E-4</v>
      </c>
      <c r="K40" s="4">
        <f t="shared" si="4"/>
        <v>1.9162838742769214E-4</v>
      </c>
      <c r="L40" s="5">
        <v>12252.23541114</v>
      </c>
      <c r="M40" s="5">
        <v>13104.72517328</v>
      </c>
      <c r="N40" s="5">
        <v>11455.907691099999</v>
      </c>
      <c r="O40" s="5">
        <v>12252.23541114</v>
      </c>
      <c r="P40" s="5">
        <v>13104.72517328</v>
      </c>
      <c r="Q40" s="6">
        <v>0.174568082112387</v>
      </c>
      <c r="R40" s="6">
        <v>0.18671423322713901</v>
      </c>
      <c r="S40" s="6">
        <v>0.163222119669165</v>
      </c>
      <c r="T40" s="6">
        <v>0.189006321735531</v>
      </c>
      <c r="U40" s="6">
        <v>0.16111921195724199</v>
      </c>
    </row>
    <row r="41" spans="1:21" x14ac:dyDescent="0.25">
      <c r="A41">
        <v>2024</v>
      </c>
      <c r="B41" s="3">
        <v>89.357029999999995</v>
      </c>
      <c r="C41" s="3">
        <v>106.74160000000001</v>
      </c>
      <c r="D41" s="3">
        <v>75.186840000000004</v>
      </c>
      <c r="E41" s="3">
        <v>89.357029999999995</v>
      </c>
      <c r="F41" s="3">
        <v>106.74160000000001</v>
      </c>
      <c r="G41" s="4">
        <f t="shared" si="0"/>
        <v>1.2731460690166129E-3</v>
      </c>
      <c r="H41" s="4">
        <f t="shared" si="1"/>
        <v>1.5208389137434818E-3</v>
      </c>
      <c r="I41" s="4">
        <f t="shared" si="2"/>
        <v>1.0712512466873735E-3</v>
      </c>
      <c r="J41" s="4">
        <f t="shared" si="3"/>
        <v>1.2731460690166129E-3</v>
      </c>
      <c r="K41" s="4">
        <f t="shared" si="4"/>
        <v>1.5208389137434818E-3</v>
      </c>
      <c r="L41" s="5">
        <v>12341.592441139999</v>
      </c>
      <c r="M41" s="5">
        <v>13211.466773280001</v>
      </c>
      <c r="N41" s="5">
        <v>11531.0945311</v>
      </c>
      <c r="O41" s="5">
        <v>12341.592441139999</v>
      </c>
      <c r="P41" s="5">
        <v>13211.466773280001</v>
      </c>
      <c r="Q41" s="6">
        <v>0.17584122818140399</v>
      </c>
      <c r="R41" s="6">
        <v>0.188235072140883</v>
      </c>
      <c r="S41" s="6">
        <v>0.164293370915852</v>
      </c>
      <c r="T41" s="6">
        <v>0.19057748407559899</v>
      </c>
      <c r="U41" s="6">
        <v>0.162156394728735</v>
      </c>
    </row>
    <row r="42" spans="1:21" x14ac:dyDescent="0.25">
      <c r="B42">
        <f>SUM(B2:B41)</f>
        <v>12341.592441139997</v>
      </c>
      <c r="C42">
        <f t="shared" ref="C42:U42" si="5">SUM(C2:C41)</f>
        <v>13211.466773279999</v>
      </c>
      <c r="D42">
        <f t="shared" si="5"/>
        <v>11531.0945311</v>
      </c>
      <c r="E42">
        <f t="shared" si="5"/>
        <v>12341.592441139997</v>
      </c>
      <c r="F42">
        <f t="shared" si="5"/>
        <v>13211.466773279999</v>
      </c>
      <c r="G42">
        <f t="shared" si="5"/>
        <v>0.17584122818140369</v>
      </c>
      <c r="H42">
        <f t="shared" si="5"/>
        <v>0.18823507214088281</v>
      </c>
      <c r="I42">
        <f t="shared" si="5"/>
        <v>0.16429337091585217</v>
      </c>
      <c r="J42">
        <f t="shared" si="5"/>
        <v>0.17584122818140369</v>
      </c>
      <c r="K42">
        <f t="shared" si="5"/>
        <v>0.18823507214088281</v>
      </c>
      <c r="L42">
        <f t="shared" si="5"/>
        <v>72528.204935279995</v>
      </c>
      <c r="M42">
        <f t="shared" si="5"/>
        <v>78679.009018130018</v>
      </c>
      <c r="N42">
        <f t="shared" si="5"/>
        <v>66959.148578969995</v>
      </c>
      <c r="O42">
        <f t="shared" si="5"/>
        <v>72528.204935279995</v>
      </c>
      <c r="P42">
        <f t="shared" si="5"/>
        <v>78679.009018130018</v>
      </c>
      <c r="Q42">
        <f t="shared" si="5"/>
        <v>1.0333713979323516</v>
      </c>
      <c r="R42">
        <f t="shared" si="5"/>
        <v>1.1210071669297297</v>
      </c>
      <c r="S42">
        <f t="shared" si="5"/>
        <v>0.95402428659519001</v>
      </c>
      <c r="T42">
        <f t="shared" si="5"/>
        <v>1.1377460442334655</v>
      </c>
      <c r="U42">
        <f t="shared" si="5"/>
        <v>0.93966175492337478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EFBD-4D8D-45FF-A03F-F84CCA320357}">
  <dimension ref="A1:B21"/>
  <sheetViews>
    <sheetView workbookViewId="0">
      <selection activeCell="U1" sqref="A1:U1"/>
    </sheetView>
  </sheetViews>
  <sheetFormatPr defaultRowHeight="15" x14ac:dyDescent="0.25"/>
  <cols>
    <col min="1" max="1" width="38" bestFit="1" customWidth="1"/>
    <col min="2" max="2" width="115.7109375" bestFit="1" customWidth="1"/>
  </cols>
  <sheetData>
    <row r="1" spans="1:2" x14ac:dyDescent="0.25">
      <c r="A1" t="s">
        <v>2</v>
      </c>
      <c r="B1" t="s">
        <v>158</v>
      </c>
    </row>
    <row r="2" spans="1:2" x14ac:dyDescent="0.25">
      <c r="A2" s="3" t="s">
        <v>176</v>
      </c>
      <c r="B2" t="s">
        <v>195</v>
      </c>
    </row>
    <row r="3" spans="1:2" x14ac:dyDescent="0.25">
      <c r="A3" s="3" t="s">
        <v>175</v>
      </c>
      <c r="B3" t="s">
        <v>150</v>
      </c>
    </row>
    <row r="4" spans="1:2" x14ac:dyDescent="0.25">
      <c r="A4" s="3" t="s">
        <v>174</v>
      </c>
      <c r="B4" t="s">
        <v>151</v>
      </c>
    </row>
    <row r="5" spans="1:2" x14ac:dyDescent="0.25">
      <c r="A5" s="3" t="s">
        <v>173</v>
      </c>
      <c r="B5" t="s">
        <v>152</v>
      </c>
    </row>
    <row r="6" spans="1:2" x14ac:dyDescent="0.25">
      <c r="A6" s="3" t="s">
        <v>172</v>
      </c>
      <c r="B6" t="s">
        <v>153</v>
      </c>
    </row>
    <row r="7" spans="1:2" x14ac:dyDescent="0.25">
      <c r="A7" s="4" t="s">
        <v>167</v>
      </c>
      <c r="B7" t="s">
        <v>196</v>
      </c>
    </row>
    <row r="8" spans="1:2" x14ac:dyDescent="0.25">
      <c r="A8" s="4" t="s">
        <v>168</v>
      </c>
      <c r="B8" t="s">
        <v>187</v>
      </c>
    </row>
    <row r="9" spans="1:2" x14ac:dyDescent="0.25">
      <c r="A9" s="4" t="s">
        <v>169</v>
      </c>
      <c r="B9" t="s">
        <v>188</v>
      </c>
    </row>
    <row r="10" spans="1:2" x14ac:dyDescent="0.25">
      <c r="A10" s="4" t="s">
        <v>170</v>
      </c>
      <c r="B10" t="s">
        <v>189</v>
      </c>
    </row>
    <row r="11" spans="1:2" x14ac:dyDescent="0.25">
      <c r="A11" s="4" t="s">
        <v>171</v>
      </c>
      <c r="B11" t="s">
        <v>190</v>
      </c>
    </row>
    <row r="12" spans="1:2" x14ac:dyDescent="0.25">
      <c r="A12" s="5" t="s">
        <v>177</v>
      </c>
      <c r="B12" t="s">
        <v>197</v>
      </c>
    </row>
    <row r="13" spans="1:2" x14ac:dyDescent="0.25">
      <c r="A13" s="5" t="s">
        <v>178</v>
      </c>
      <c r="B13" t="s">
        <v>154</v>
      </c>
    </row>
    <row r="14" spans="1:2" x14ac:dyDescent="0.25">
      <c r="A14" s="5" t="s">
        <v>179</v>
      </c>
      <c r="B14" t="s">
        <v>155</v>
      </c>
    </row>
    <row r="15" spans="1:2" x14ac:dyDescent="0.25">
      <c r="A15" s="5" t="s">
        <v>180</v>
      </c>
      <c r="B15" t="s">
        <v>156</v>
      </c>
    </row>
    <row r="16" spans="1:2" x14ac:dyDescent="0.25">
      <c r="A16" s="5" t="s">
        <v>181</v>
      </c>
      <c r="B16" t="s">
        <v>157</v>
      </c>
    </row>
    <row r="17" spans="1:2" x14ac:dyDescent="0.25">
      <c r="A17" s="6" t="s">
        <v>182</v>
      </c>
      <c r="B17" t="s">
        <v>198</v>
      </c>
    </row>
    <row r="18" spans="1:2" x14ac:dyDescent="0.25">
      <c r="A18" s="6" t="s">
        <v>183</v>
      </c>
      <c r="B18" t="s">
        <v>191</v>
      </c>
    </row>
    <row r="19" spans="1:2" x14ac:dyDescent="0.25">
      <c r="A19" s="6" t="s">
        <v>184</v>
      </c>
      <c r="B19" t="s">
        <v>192</v>
      </c>
    </row>
    <row r="20" spans="1:2" x14ac:dyDescent="0.25">
      <c r="A20" s="6" t="s">
        <v>185</v>
      </c>
      <c r="B20" t="s">
        <v>193</v>
      </c>
    </row>
    <row r="21" spans="1:2" x14ac:dyDescent="0.25">
      <c r="A21" s="6" t="s">
        <v>186</v>
      </c>
      <c r="B21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08D4-F808-4BF5-9711-6E4FB2C58BBF}">
  <dimension ref="A1:U38"/>
  <sheetViews>
    <sheetView workbookViewId="0">
      <pane ySplit="1" topLeftCell="A2" activePane="bottomLeft" state="frozen"/>
      <selection pane="bottomLeft" sqref="A1:U1"/>
    </sheetView>
  </sheetViews>
  <sheetFormatPr defaultRowHeight="15" x14ac:dyDescent="0.25"/>
  <cols>
    <col min="10" max="11" width="20.7109375" bestFit="1" customWidth="1"/>
    <col min="12" max="13" width="21.85546875" bestFit="1" customWidth="1"/>
    <col min="15" max="15" width="20.28515625" bestFit="1" customWidth="1"/>
    <col min="16" max="16" width="21.28515625" bestFit="1" customWidth="1"/>
    <col min="17" max="17" width="19.85546875" bestFit="1" customWidth="1"/>
    <col min="18" max="19" width="20.7109375" bestFit="1" customWidth="1"/>
    <col min="20" max="21" width="21.85546875" bestFit="1" customWidth="1"/>
  </cols>
  <sheetData>
    <row r="1" spans="1:21" x14ac:dyDescent="0.25">
      <c r="A1" t="s">
        <v>0</v>
      </c>
      <c r="B1" t="s">
        <v>144</v>
      </c>
      <c r="C1" t="s">
        <v>1</v>
      </c>
      <c r="D1" t="s">
        <v>2</v>
      </c>
      <c r="E1" t="s">
        <v>128</v>
      </c>
      <c r="F1" t="s">
        <v>3</v>
      </c>
      <c r="G1" t="s">
        <v>4</v>
      </c>
      <c r="H1" t="s">
        <v>5</v>
      </c>
      <c r="I1" t="s">
        <v>6</v>
      </c>
      <c r="J1" t="s">
        <v>163</v>
      </c>
      <c r="K1" t="s">
        <v>164</v>
      </c>
      <c r="L1" t="s">
        <v>165</v>
      </c>
      <c r="M1" t="s">
        <v>166</v>
      </c>
      <c r="N1" t="s">
        <v>7</v>
      </c>
      <c r="O1" t="s">
        <v>8</v>
      </c>
      <c r="P1" t="s">
        <v>9</v>
      </c>
      <c r="Q1" t="s">
        <v>10</v>
      </c>
      <c r="R1" t="s">
        <v>159</v>
      </c>
      <c r="S1" t="s">
        <v>160</v>
      </c>
      <c r="T1" t="s">
        <v>161</v>
      </c>
      <c r="U1" t="s">
        <v>162</v>
      </c>
    </row>
    <row r="2" spans="1:21" x14ac:dyDescent="0.25">
      <c r="A2" t="s">
        <v>22</v>
      </c>
      <c r="B2">
        <v>0.1</v>
      </c>
      <c r="C2" t="s">
        <v>23</v>
      </c>
      <c r="D2">
        <v>1985</v>
      </c>
      <c r="E2">
        <v>0.31</v>
      </c>
      <c r="F2">
        <v>0.31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f>J2/E2</f>
        <v>0</v>
      </c>
      <c r="S2">
        <f>K2/E2</f>
        <v>0</v>
      </c>
      <c r="T2">
        <f>L2/E2</f>
        <v>0</v>
      </c>
      <c r="U2">
        <f>M2/E2</f>
        <v>0</v>
      </c>
    </row>
    <row r="3" spans="1:21" x14ac:dyDescent="0.25">
      <c r="A3" t="s">
        <v>25</v>
      </c>
      <c r="B3">
        <v>20.5</v>
      </c>
      <c r="C3" t="s">
        <v>26</v>
      </c>
      <c r="D3">
        <v>1986</v>
      </c>
      <c r="E3">
        <v>22.58</v>
      </c>
      <c r="F3">
        <v>16.97</v>
      </c>
      <c r="G3">
        <v>5.61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0.75155004428697958</v>
      </c>
      <c r="O3">
        <v>0.24844995571302039</v>
      </c>
      <c r="P3">
        <v>0</v>
      </c>
      <c r="Q3">
        <v>0</v>
      </c>
      <c r="R3">
        <f t="shared" ref="R3:R38" si="0">J3/E3</f>
        <v>0</v>
      </c>
      <c r="S3">
        <f t="shared" ref="S3:S38" si="1">K3/E3</f>
        <v>0</v>
      </c>
      <c r="T3">
        <f t="shared" ref="T3:T38" si="2">L3/E3</f>
        <v>0</v>
      </c>
      <c r="U3">
        <f t="shared" ref="U3:U38" si="3">M3/E3</f>
        <v>0</v>
      </c>
    </row>
    <row r="4" spans="1:21" x14ac:dyDescent="0.25">
      <c r="A4" t="s">
        <v>28</v>
      </c>
      <c r="B4">
        <v>126.9</v>
      </c>
      <c r="C4" t="s">
        <v>29</v>
      </c>
      <c r="D4">
        <v>1986</v>
      </c>
      <c r="E4">
        <v>136.16</v>
      </c>
      <c r="F4">
        <v>73.13</v>
      </c>
      <c r="G4">
        <v>61.21</v>
      </c>
      <c r="H4">
        <v>1.81</v>
      </c>
      <c r="I4">
        <v>0</v>
      </c>
      <c r="J4">
        <v>0</v>
      </c>
      <c r="K4">
        <v>0</v>
      </c>
      <c r="L4">
        <v>0</v>
      </c>
      <c r="M4">
        <v>0</v>
      </c>
      <c r="N4">
        <v>0.53708871915393652</v>
      </c>
      <c r="O4">
        <v>0.44954465334900118</v>
      </c>
      <c r="P4">
        <v>1.3293184488836663E-2</v>
      </c>
      <c r="Q4">
        <v>0</v>
      </c>
      <c r="R4">
        <f t="shared" si="0"/>
        <v>0</v>
      </c>
      <c r="S4">
        <f t="shared" si="1"/>
        <v>0</v>
      </c>
      <c r="T4">
        <f t="shared" si="2"/>
        <v>0</v>
      </c>
      <c r="U4">
        <f t="shared" si="3"/>
        <v>0</v>
      </c>
    </row>
    <row r="5" spans="1:21" x14ac:dyDescent="0.25">
      <c r="A5" t="s">
        <v>31</v>
      </c>
      <c r="B5">
        <v>66.2</v>
      </c>
      <c r="C5" t="s">
        <v>32</v>
      </c>
      <c r="D5">
        <v>1987</v>
      </c>
      <c r="E5">
        <v>67.64</v>
      </c>
      <c r="F5">
        <v>17.079999999999998</v>
      </c>
      <c r="G5">
        <v>30.49</v>
      </c>
      <c r="H5">
        <v>13.58</v>
      </c>
      <c r="I5">
        <v>6.48</v>
      </c>
      <c r="J5">
        <v>1.72</v>
      </c>
      <c r="K5">
        <v>0.65</v>
      </c>
      <c r="L5">
        <v>0</v>
      </c>
      <c r="M5">
        <v>0</v>
      </c>
      <c r="N5">
        <v>0.25251330573625069</v>
      </c>
      <c r="O5">
        <v>0.45076877587226488</v>
      </c>
      <c r="P5">
        <v>0.20076877587226494</v>
      </c>
      <c r="Q5">
        <v>9.5801301005322304E-2</v>
      </c>
      <c r="R5">
        <f t="shared" si="0"/>
        <v>2.5428740390301595E-2</v>
      </c>
      <c r="S5">
        <f t="shared" si="1"/>
        <v>9.6096984033116496E-3</v>
      </c>
      <c r="T5">
        <f t="shared" si="2"/>
        <v>0</v>
      </c>
      <c r="U5">
        <f t="shared" si="3"/>
        <v>0</v>
      </c>
    </row>
    <row r="6" spans="1:21" x14ac:dyDescent="0.25">
      <c r="A6" t="s">
        <v>34</v>
      </c>
      <c r="B6">
        <v>42.9</v>
      </c>
      <c r="C6" t="s">
        <v>35</v>
      </c>
      <c r="D6">
        <v>1987</v>
      </c>
      <c r="E6">
        <v>46.28</v>
      </c>
      <c r="F6">
        <v>19.29</v>
      </c>
      <c r="G6">
        <v>15.41</v>
      </c>
      <c r="H6">
        <v>8.8800000000000008</v>
      </c>
      <c r="I6">
        <v>2.71</v>
      </c>
      <c r="J6">
        <v>1.74</v>
      </c>
      <c r="K6">
        <v>0.67</v>
      </c>
      <c r="L6">
        <v>0.28000000000000003</v>
      </c>
      <c r="M6">
        <v>0</v>
      </c>
      <c r="N6">
        <v>0.41681071737251507</v>
      </c>
      <c r="O6">
        <v>0.33297320656871215</v>
      </c>
      <c r="P6">
        <v>0.19187554019014694</v>
      </c>
      <c r="Q6">
        <v>5.8556611927398444E-2</v>
      </c>
      <c r="R6">
        <f t="shared" si="0"/>
        <v>3.7597234226447708E-2</v>
      </c>
      <c r="S6">
        <f t="shared" si="1"/>
        <v>1.4477095937770095E-2</v>
      </c>
      <c r="T6">
        <f t="shared" si="2"/>
        <v>6.0501296456352644E-3</v>
      </c>
      <c r="U6">
        <f t="shared" si="3"/>
        <v>0</v>
      </c>
    </row>
    <row r="7" spans="1:21" x14ac:dyDescent="0.25">
      <c r="A7" t="s">
        <v>37</v>
      </c>
      <c r="B7">
        <v>8.5</v>
      </c>
      <c r="C7" t="s">
        <v>38</v>
      </c>
      <c r="D7">
        <v>1988</v>
      </c>
      <c r="E7">
        <v>10.43</v>
      </c>
      <c r="F7">
        <v>6.18</v>
      </c>
      <c r="G7">
        <v>4.24</v>
      </c>
      <c r="H7">
        <v>0.02</v>
      </c>
      <c r="I7">
        <v>0</v>
      </c>
      <c r="J7">
        <v>0</v>
      </c>
      <c r="K7">
        <v>0</v>
      </c>
      <c r="L7">
        <v>0</v>
      </c>
      <c r="M7">
        <v>0</v>
      </c>
      <c r="N7">
        <v>0.59252157238734415</v>
      </c>
      <c r="O7">
        <v>0.40651965484180252</v>
      </c>
      <c r="P7">
        <v>1.9175455417066156E-3</v>
      </c>
      <c r="Q7">
        <v>0</v>
      </c>
      <c r="R7">
        <f t="shared" si="0"/>
        <v>0</v>
      </c>
      <c r="S7">
        <f t="shared" si="1"/>
        <v>0</v>
      </c>
      <c r="T7">
        <f t="shared" si="2"/>
        <v>0</v>
      </c>
      <c r="U7">
        <f t="shared" si="3"/>
        <v>0</v>
      </c>
    </row>
    <row r="8" spans="1:21" x14ac:dyDescent="0.25">
      <c r="A8" t="s">
        <v>40</v>
      </c>
      <c r="B8">
        <v>207.5</v>
      </c>
      <c r="C8" t="s">
        <v>41</v>
      </c>
      <c r="D8">
        <v>1991</v>
      </c>
      <c r="E8">
        <v>210.53</v>
      </c>
      <c r="F8">
        <v>60.51</v>
      </c>
      <c r="G8">
        <v>139.4</v>
      </c>
      <c r="H8">
        <v>8.91</v>
      </c>
      <c r="I8">
        <v>1.71</v>
      </c>
      <c r="J8">
        <v>0.72</v>
      </c>
      <c r="K8">
        <v>0.27</v>
      </c>
      <c r="L8">
        <v>0</v>
      </c>
      <c r="M8">
        <v>0</v>
      </c>
      <c r="N8">
        <v>0.28741747019427161</v>
      </c>
      <c r="O8">
        <v>0.66213841257777994</v>
      </c>
      <c r="P8">
        <v>4.2321759369211037E-2</v>
      </c>
      <c r="Q8">
        <v>8.1223578587374719E-3</v>
      </c>
      <c r="R8">
        <f t="shared" si="0"/>
        <v>3.4199401510473567E-3</v>
      </c>
      <c r="S8">
        <f t="shared" si="1"/>
        <v>1.2824775566427588E-3</v>
      </c>
      <c r="T8">
        <f t="shared" si="2"/>
        <v>0</v>
      </c>
      <c r="U8">
        <f t="shared" si="3"/>
        <v>0</v>
      </c>
    </row>
    <row r="9" spans="1:21" x14ac:dyDescent="0.25">
      <c r="A9" t="s">
        <v>43</v>
      </c>
      <c r="B9">
        <v>0.5</v>
      </c>
      <c r="C9" t="s">
        <v>44</v>
      </c>
      <c r="D9">
        <v>1994</v>
      </c>
      <c r="E9">
        <v>0.9</v>
      </c>
      <c r="F9">
        <v>0.9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f t="shared" si="0"/>
        <v>0</v>
      </c>
      <c r="S9">
        <f t="shared" si="1"/>
        <v>0</v>
      </c>
      <c r="T9">
        <f t="shared" si="2"/>
        <v>0</v>
      </c>
      <c r="U9">
        <f t="shared" si="3"/>
        <v>0</v>
      </c>
    </row>
    <row r="10" spans="1:21" x14ac:dyDescent="0.25">
      <c r="A10" t="s">
        <v>46</v>
      </c>
      <c r="B10">
        <v>46.6</v>
      </c>
      <c r="C10" t="s">
        <v>47</v>
      </c>
      <c r="D10">
        <v>1995</v>
      </c>
      <c r="E10">
        <v>48.39</v>
      </c>
      <c r="F10">
        <v>18.399999999999999</v>
      </c>
      <c r="G10">
        <v>28.71</v>
      </c>
      <c r="H10">
        <v>1.21</v>
      </c>
      <c r="I10">
        <v>7.0000000000000007E-2</v>
      </c>
      <c r="J10">
        <v>0</v>
      </c>
      <c r="K10">
        <v>0</v>
      </c>
      <c r="L10">
        <v>0</v>
      </c>
      <c r="M10">
        <v>0</v>
      </c>
      <c r="N10">
        <v>0.38024385203554451</v>
      </c>
      <c r="O10">
        <v>0.59330440173589583</v>
      </c>
      <c r="P10">
        <v>2.5005166356685263E-2</v>
      </c>
      <c r="Q10">
        <v>1.4465798718743543E-3</v>
      </c>
      <c r="R10">
        <f t="shared" si="0"/>
        <v>0</v>
      </c>
      <c r="S10">
        <f t="shared" si="1"/>
        <v>0</v>
      </c>
      <c r="T10">
        <f t="shared" si="2"/>
        <v>0</v>
      </c>
      <c r="U10">
        <f t="shared" si="3"/>
        <v>0</v>
      </c>
    </row>
    <row r="11" spans="1:21" x14ac:dyDescent="0.25">
      <c r="A11" t="s">
        <v>49</v>
      </c>
      <c r="B11">
        <v>0.2</v>
      </c>
      <c r="C11" t="s">
        <v>50</v>
      </c>
      <c r="D11">
        <v>1995</v>
      </c>
      <c r="E11">
        <v>0.66</v>
      </c>
      <c r="F11">
        <v>0.66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f t="shared" si="0"/>
        <v>0</v>
      </c>
      <c r="S11">
        <f t="shared" si="1"/>
        <v>0</v>
      </c>
      <c r="T11">
        <f t="shared" si="2"/>
        <v>0</v>
      </c>
      <c r="U11">
        <f t="shared" si="3"/>
        <v>0</v>
      </c>
    </row>
    <row r="12" spans="1:21" x14ac:dyDescent="0.25">
      <c r="A12" t="s">
        <v>52</v>
      </c>
      <c r="B12">
        <v>22.9</v>
      </c>
      <c r="C12" t="s">
        <v>53</v>
      </c>
      <c r="D12">
        <v>1996</v>
      </c>
      <c r="E12">
        <v>21.25</v>
      </c>
      <c r="F12">
        <v>6.73</v>
      </c>
      <c r="G12">
        <v>13.02</v>
      </c>
      <c r="H12">
        <v>1.48</v>
      </c>
      <c r="I12">
        <v>0.01</v>
      </c>
      <c r="J12">
        <v>0</v>
      </c>
      <c r="K12">
        <v>0</v>
      </c>
      <c r="L12">
        <v>0</v>
      </c>
      <c r="M12">
        <v>0</v>
      </c>
      <c r="N12">
        <v>0.31670588235294117</v>
      </c>
      <c r="O12">
        <v>0.61270588235294121</v>
      </c>
      <c r="P12">
        <v>6.9647058823529409E-2</v>
      </c>
      <c r="Q12">
        <v>4.7058823529411766E-4</v>
      </c>
      <c r="R12">
        <f t="shared" si="0"/>
        <v>0</v>
      </c>
      <c r="S12">
        <f t="shared" si="1"/>
        <v>0</v>
      </c>
      <c r="T12">
        <f t="shared" si="2"/>
        <v>0</v>
      </c>
      <c r="U12">
        <f t="shared" si="3"/>
        <v>0</v>
      </c>
    </row>
    <row r="13" spans="1:21" x14ac:dyDescent="0.25">
      <c r="A13" t="s">
        <v>55</v>
      </c>
      <c r="B13">
        <v>0.5</v>
      </c>
      <c r="C13" t="s">
        <v>56</v>
      </c>
      <c r="D13">
        <v>1997</v>
      </c>
      <c r="E13">
        <v>1.03</v>
      </c>
      <c r="F13">
        <v>1.03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f t="shared" si="0"/>
        <v>0</v>
      </c>
      <c r="S13">
        <f t="shared" si="1"/>
        <v>0</v>
      </c>
      <c r="T13">
        <f t="shared" si="2"/>
        <v>0</v>
      </c>
      <c r="U13">
        <f t="shared" si="3"/>
        <v>0</v>
      </c>
    </row>
    <row r="14" spans="1:21" x14ac:dyDescent="0.25">
      <c r="A14" t="s">
        <v>57</v>
      </c>
      <c r="B14">
        <v>0.2</v>
      </c>
      <c r="C14" t="s">
        <v>58</v>
      </c>
      <c r="D14">
        <v>1999</v>
      </c>
      <c r="E14">
        <v>0.34</v>
      </c>
      <c r="F14">
        <v>0.34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f t="shared" si="0"/>
        <v>0</v>
      </c>
      <c r="S14">
        <f t="shared" si="1"/>
        <v>0</v>
      </c>
      <c r="T14">
        <f t="shared" si="2"/>
        <v>0</v>
      </c>
      <c r="U14">
        <f t="shared" si="3"/>
        <v>0</v>
      </c>
    </row>
    <row r="15" spans="1:21" x14ac:dyDescent="0.25">
      <c r="A15" t="s">
        <v>60</v>
      </c>
      <c r="B15">
        <v>3.5</v>
      </c>
      <c r="C15" t="s">
        <v>61</v>
      </c>
      <c r="D15">
        <v>2002</v>
      </c>
      <c r="E15">
        <v>5.94</v>
      </c>
      <c r="F15">
        <v>5.67</v>
      </c>
      <c r="G15">
        <v>0.27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0.95454545454545447</v>
      </c>
      <c r="O15">
        <v>4.5454545454545456E-2</v>
      </c>
      <c r="P15">
        <v>0</v>
      </c>
      <c r="Q15">
        <v>0</v>
      </c>
      <c r="R15">
        <f t="shared" si="0"/>
        <v>0</v>
      </c>
      <c r="S15">
        <f t="shared" si="1"/>
        <v>0</v>
      </c>
      <c r="T15">
        <f t="shared" si="2"/>
        <v>0</v>
      </c>
      <c r="U15">
        <f t="shared" si="3"/>
        <v>0</v>
      </c>
    </row>
    <row r="16" spans="1:21" x14ac:dyDescent="0.25">
      <c r="A16" t="s">
        <v>62</v>
      </c>
      <c r="B16">
        <v>88.6</v>
      </c>
      <c r="C16" t="s">
        <v>63</v>
      </c>
      <c r="D16">
        <v>2003</v>
      </c>
      <c r="E16">
        <v>96.09</v>
      </c>
      <c r="F16">
        <v>43.86</v>
      </c>
      <c r="G16">
        <v>50.19</v>
      </c>
      <c r="H16">
        <v>1.99</v>
      </c>
      <c r="I16">
        <v>0.05</v>
      </c>
      <c r="J16">
        <v>0</v>
      </c>
      <c r="K16">
        <v>0</v>
      </c>
      <c r="L16">
        <v>0</v>
      </c>
      <c r="M16">
        <v>0</v>
      </c>
      <c r="N16">
        <v>0.45644708086169217</v>
      </c>
      <c r="O16">
        <v>0.52232282235404304</v>
      </c>
      <c r="P16">
        <v>2.0709751274846498E-2</v>
      </c>
      <c r="Q16">
        <v>5.2034550941825375E-4</v>
      </c>
      <c r="R16">
        <f t="shared" si="0"/>
        <v>0</v>
      </c>
      <c r="S16">
        <f t="shared" si="1"/>
        <v>0</v>
      </c>
      <c r="T16">
        <f t="shared" si="2"/>
        <v>0</v>
      </c>
      <c r="U16">
        <f t="shared" si="3"/>
        <v>0</v>
      </c>
    </row>
    <row r="17" spans="1:21" x14ac:dyDescent="0.25">
      <c r="A17" t="s">
        <v>65</v>
      </c>
      <c r="B17">
        <v>0.3</v>
      </c>
      <c r="C17" t="s">
        <v>66</v>
      </c>
      <c r="D17">
        <v>2006</v>
      </c>
      <c r="E17">
        <v>0.63</v>
      </c>
      <c r="F17">
        <v>0.45</v>
      </c>
      <c r="G17">
        <v>0.18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0.7142857142857143</v>
      </c>
      <c r="O17">
        <v>0.2857142857142857</v>
      </c>
      <c r="P17">
        <v>0</v>
      </c>
      <c r="Q17">
        <v>0</v>
      </c>
      <c r="R17">
        <f t="shared" si="0"/>
        <v>0</v>
      </c>
      <c r="S17">
        <f t="shared" si="1"/>
        <v>0</v>
      </c>
      <c r="T17">
        <f t="shared" si="2"/>
        <v>0</v>
      </c>
      <c r="U17">
        <f t="shared" si="3"/>
        <v>0</v>
      </c>
    </row>
    <row r="18" spans="1:21" x14ac:dyDescent="0.25">
      <c r="A18" t="s">
        <v>68</v>
      </c>
      <c r="B18">
        <v>0</v>
      </c>
      <c r="C18" t="s">
        <v>69</v>
      </c>
      <c r="D18">
        <v>2006</v>
      </c>
      <c r="E18">
        <v>0.26</v>
      </c>
      <c r="F18">
        <v>0.24</v>
      </c>
      <c r="G18">
        <v>0.02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0.92307692307692302</v>
      </c>
      <c r="O18">
        <v>7.6923076923076927E-2</v>
      </c>
      <c r="P18">
        <v>0</v>
      </c>
      <c r="Q18">
        <v>0</v>
      </c>
      <c r="R18">
        <f t="shared" si="0"/>
        <v>0</v>
      </c>
      <c r="S18">
        <f t="shared" si="1"/>
        <v>0</v>
      </c>
      <c r="T18">
        <f t="shared" si="2"/>
        <v>0</v>
      </c>
      <c r="U18">
        <f t="shared" si="3"/>
        <v>0</v>
      </c>
    </row>
    <row r="19" spans="1:21" x14ac:dyDescent="0.25">
      <c r="A19" t="s">
        <v>70</v>
      </c>
      <c r="B19">
        <v>4.5999999999999996</v>
      </c>
      <c r="C19" t="s">
        <v>71</v>
      </c>
      <c r="D19">
        <v>2008</v>
      </c>
      <c r="E19">
        <v>5.71</v>
      </c>
      <c r="F19">
        <v>1.4</v>
      </c>
      <c r="G19">
        <v>3.5</v>
      </c>
      <c r="H19">
        <v>0.63</v>
      </c>
      <c r="I19">
        <v>0.18</v>
      </c>
      <c r="J19">
        <v>0.12</v>
      </c>
      <c r="K19">
        <v>0.04</v>
      </c>
      <c r="L19">
        <v>0.04</v>
      </c>
      <c r="M19">
        <v>0</v>
      </c>
      <c r="N19">
        <v>0.24518388791593693</v>
      </c>
      <c r="O19">
        <v>0.61295971978984243</v>
      </c>
      <c r="P19">
        <v>0.11033274956217164</v>
      </c>
      <c r="Q19">
        <v>3.1523642732049037E-2</v>
      </c>
      <c r="R19">
        <f t="shared" si="0"/>
        <v>2.1015761821366025E-2</v>
      </c>
      <c r="S19">
        <f t="shared" si="1"/>
        <v>7.0052539404553416E-3</v>
      </c>
      <c r="T19">
        <f t="shared" si="2"/>
        <v>7.0052539404553416E-3</v>
      </c>
      <c r="U19">
        <f t="shared" si="3"/>
        <v>0</v>
      </c>
    </row>
    <row r="20" spans="1:21" x14ac:dyDescent="0.25">
      <c r="A20" t="s">
        <v>73</v>
      </c>
      <c r="B20">
        <v>2.1</v>
      </c>
      <c r="C20" t="s">
        <v>74</v>
      </c>
      <c r="D20">
        <v>2009</v>
      </c>
      <c r="E20">
        <v>2.89</v>
      </c>
      <c r="F20">
        <v>2.71</v>
      </c>
      <c r="G20">
        <v>0.18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0.93771626297577848</v>
      </c>
      <c r="O20">
        <v>6.228373702422145E-2</v>
      </c>
      <c r="P20">
        <v>0</v>
      </c>
      <c r="Q20">
        <v>0</v>
      </c>
      <c r="R20">
        <f t="shared" si="0"/>
        <v>0</v>
      </c>
      <c r="S20">
        <f t="shared" si="1"/>
        <v>0</v>
      </c>
      <c r="T20">
        <f t="shared" si="2"/>
        <v>0</v>
      </c>
      <c r="U20">
        <f t="shared" si="3"/>
        <v>0</v>
      </c>
    </row>
    <row r="21" spans="1:21" x14ac:dyDescent="0.25">
      <c r="A21" t="s">
        <v>76</v>
      </c>
      <c r="B21">
        <v>3.1</v>
      </c>
      <c r="C21" t="s">
        <v>77</v>
      </c>
      <c r="D21">
        <v>2010</v>
      </c>
      <c r="E21">
        <v>3.1</v>
      </c>
      <c r="F21">
        <v>0.12</v>
      </c>
      <c r="G21">
        <v>2.69</v>
      </c>
      <c r="H21">
        <v>0.28999999999999998</v>
      </c>
      <c r="I21">
        <v>0</v>
      </c>
      <c r="J21">
        <v>0</v>
      </c>
      <c r="K21">
        <v>0</v>
      </c>
      <c r="L21">
        <v>0</v>
      </c>
      <c r="M21">
        <v>0</v>
      </c>
      <c r="N21">
        <v>3.8709677419354833E-2</v>
      </c>
      <c r="O21">
        <v>0.86774193548387091</v>
      </c>
      <c r="P21">
        <v>9.3548387096774183E-2</v>
      </c>
      <c r="Q21">
        <v>0</v>
      </c>
      <c r="R21">
        <f t="shared" si="0"/>
        <v>0</v>
      </c>
      <c r="S21">
        <f t="shared" si="1"/>
        <v>0</v>
      </c>
      <c r="T21">
        <f t="shared" si="2"/>
        <v>0</v>
      </c>
      <c r="U21">
        <f t="shared" si="3"/>
        <v>0</v>
      </c>
    </row>
    <row r="22" spans="1:21" x14ac:dyDescent="0.25">
      <c r="A22" t="s">
        <v>79</v>
      </c>
      <c r="B22">
        <v>5.8</v>
      </c>
      <c r="C22" t="s">
        <v>63</v>
      </c>
      <c r="D22">
        <v>2011</v>
      </c>
      <c r="E22">
        <v>7.2</v>
      </c>
      <c r="F22">
        <v>1.95</v>
      </c>
      <c r="G22">
        <v>4.0999999999999996</v>
      </c>
      <c r="H22">
        <v>1.1499999999999999</v>
      </c>
      <c r="I22">
        <v>0</v>
      </c>
      <c r="J22">
        <v>0</v>
      </c>
      <c r="K22">
        <v>0</v>
      </c>
      <c r="L22">
        <v>0</v>
      </c>
      <c r="M22">
        <v>0</v>
      </c>
      <c r="N22">
        <v>0.27083333333333331</v>
      </c>
      <c r="O22">
        <v>0.56944444444444442</v>
      </c>
      <c r="P22">
        <v>0.15972222222222221</v>
      </c>
      <c r="Q22">
        <v>0</v>
      </c>
      <c r="R22">
        <f t="shared" si="0"/>
        <v>0</v>
      </c>
      <c r="S22">
        <f t="shared" si="1"/>
        <v>0</v>
      </c>
      <c r="T22">
        <f t="shared" si="2"/>
        <v>0</v>
      </c>
      <c r="U22">
        <f t="shared" si="3"/>
        <v>0</v>
      </c>
    </row>
    <row r="23" spans="1:21" x14ac:dyDescent="0.25">
      <c r="A23" t="s">
        <v>80</v>
      </c>
      <c r="B23">
        <v>10.199999999999999</v>
      </c>
      <c r="C23" t="s">
        <v>81</v>
      </c>
      <c r="D23">
        <v>2013</v>
      </c>
      <c r="E23">
        <v>10.23</v>
      </c>
      <c r="F23">
        <v>3.31</v>
      </c>
      <c r="G23">
        <v>6.89</v>
      </c>
      <c r="H23">
        <v>0.02</v>
      </c>
      <c r="I23">
        <v>0</v>
      </c>
      <c r="J23">
        <v>0</v>
      </c>
      <c r="K23">
        <v>0</v>
      </c>
      <c r="L23">
        <v>0</v>
      </c>
      <c r="M23">
        <v>0</v>
      </c>
      <c r="N23">
        <v>0.32355816226783968</v>
      </c>
      <c r="O23">
        <v>0.67350928641251218</v>
      </c>
      <c r="P23">
        <v>1.9550342130987292E-3</v>
      </c>
      <c r="Q23">
        <v>0</v>
      </c>
      <c r="R23">
        <f t="shared" si="0"/>
        <v>0</v>
      </c>
      <c r="S23">
        <f t="shared" si="1"/>
        <v>0</v>
      </c>
      <c r="T23">
        <f t="shared" si="2"/>
        <v>0</v>
      </c>
      <c r="U23">
        <f t="shared" si="3"/>
        <v>0</v>
      </c>
    </row>
    <row r="24" spans="1:21" x14ac:dyDescent="0.25">
      <c r="A24" t="s">
        <v>83</v>
      </c>
      <c r="B24">
        <v>1307.0999999999999</v>
      </c>
      <c r="C24" t="s">
        <v>84</v>
      </c>
      <c r="D24">
        <v>2015</v>
      </c>
      <c r="E24">
        <v>1315.36</v>
      </c>
      <c r="F24">
        <v>132.22999999999999</v>
      </c>
      <c r="G24">
        <v>446.66</v>
      </c>
      <c r="H24">
        <v>551.29</v>
      </c>
      <c r="I24">
        <v>185.18</v>
      </c>
      <c r="J24">
        <v>89.51</v>
      </c>
      <c r="K24">
        <v>55.84</v>
      </c>
      <c r="L24">
        <v>32.97</v>
      </c>
      <c r="M24">
        <v>13.13</v>
      </c>
      <c r="N24">
        <v>0.1005276122126262</v>
      </c>
      <c r="O24">
        <v>0.33957243644325513</v>
      </c>
      <c r="P24">
        <v>0.41911719985403234</v>
      </c>
      <c r="Q24">
        <v>0.14078275149008637</v>
      </c>
      <c r="R24">
        <f t="shared" si="0"/>
        <v>6.8049811458460049E-2</v>
      </c>
      <c r="S24">
        <f t="shared" si="1"/>
        <v>4.2452256416494347E-2</v>
      </c>
      <c r="T24">
        <f t="shared" si="2"/>
        <v>2.5065381340469529E-2</v>
      </c>
      <c r="U24">
        <f t="shared" si="3"/>
        <v>9.9820581437781303E-3</v>
      </c>
    </row>
    <row r="25" spans="1:21" x14ac:dyDescent="0.25">
      <c r="A25" t="s">
        <v>86</v>
      </c>
      <c r="B25">
        <v>89.7</v>
      </c>
      <c r="C25" t="s">
        <v>71</v>
      </c>
      <c r="D25">
        <v>2016</v>
      </c>
      <c r="E25">
        <v>69.16</v>
      </c>
      <c r="F25">
        <v>38.270000000000003</v>
      </c>
      <c r="G25">
        <v>27.55</v>
      </c>
      <c r="H25">
        <v>3.23</v>
      </c>
      <c r="I25">
        <v>0.11</v>
      </c>
      <c r="J25">
        <v>0</v>
      </c>
      <c r="K25">
        <v>0</v>
      </c>
      <c r="L25">
        <v>0</v>
      </c>
      <c r="M25">
        <v>0</v>
      </c>
      <c r="N25">
        <v>0.55335454019664554</v>
      </c>
      <c r="O25">
        <v>0.39835164835164838</v>
      </c>
      <c r="P25">
        <v>4.6703296703296704E-2</v>
      </c>
      <c r="Q25">
        <v>1.5905147484094853E-3</v>
      </c>
      <c r="R25">
        <f t="shared" si="0"/>
        <v>0</v>
      </c>
      <c r="S25">
        <f t="shared" si="1"/>
        <v>0</v>
      </c>
      <c r="T25">
        <f t="shared" si="2"/>
        <v>0</v>
      </c>
      <c r="U25">
        <f t="shared" si="3"/>
        <v>0</v>
      </c>
    </row>
    <row r="26" spans="1:21" x14ac:dyDescent="0.25">
      <c r="A26" t="s">
        <v>88</v>
      </c>
      <c r="B26">
        <v>7.2</v>
      </c>
      <c r="C26" t="s">
        <v>89</v>
      </c>
      <c r="D26">
        <v>2016</v>
      </c>
      <c r="E26">
        <v>7.22</v>
      </c>
      <c r="F26">
        <v>1.1000000000000001</v>
      </c>
      <c r="G26">
        <v>5.32</v>
      </c>
      <c r="H26">
        <v>0.8</v>
      </c>
      <c r="I26">
        <v>0</v>
      </c>
      <c r="J26">
        <v>0</v>
      </c>
      <c r="K26">
        <v>0</v>
      </c>
      <c r="L26">
        <v>0</v>
      </c>
      <c r="M26">
        <v>0</v>
      </c>
      <c r="N26">
        <v>0.15235457063711913</v>
      </c>
      <c r="O26">
        <v>0.73684210526315796</v>
      </c>
      <c r="P26">
        <v>0.110803324099723</v>
      </c>
      <c r="Q26">
        <v>0</v>
      </c>
      <c r="R26">
        <f t="shared" si="0"/>
        <v>0</v>
      </c>
      <c r="S26">
        <f t="shared" si="1"/>
        <v>0</v>
      </c>
      <c r="T26">
        <f t="shared" si="2"/>
        <v>0</v>
      </c>
      <c r="U26">
        <f t="shared" si="3"/>
        <v>0</v>
      </c>
    </row>
    <row r="27" spans="1:21" x14ac:dyDescent="0.25">
      <c r="A27" t="s">
        <v>91</v>
      </c>
      <c r="B27">
        <v>508.8</v>
      </c>
      <c r="C27" t="s">
        <v>92</v>
      </c>
      <c r="D27">
        <v>2017</v>
      </c>
      <c r="E27">
        <v>512.65</v>
      </c>
      <c r="F27">
        <v>7.35</v>
      </c>
      <c r="G27">
        <v>181.5</v>
      </c>
      <c r="H27">
        <v>232.52</v>
      </c>
      <c r="I27">
        <v>91.28</v>
      </c>
      <c r="J27">
        <v>34.65</v>
      </c>
      <c r="K27">
        <v>17.57</v>
      </c>
      <c r="L27">
        <v>8.01</v>
      </c>
      <c r="M27">
        <v>2.86</v>
      </c>
      <c r="N27">
        <v>1.4337267141324491E-2</v>
      </c>
      <c r="O27">
        <v>0.35404271920413538</v>
      </c>
      <c r="P27">
        <v>0.45356481029942458</v>
      </c>
      <c r="Q27">
        <v>0.1780552033551156</v>
      </c>
      <c r="R27">
        <f t="shared" si="0"/>
        <v>6.758997366624403E-2</v>
      </c>
      <c r="S27">
        <f t="shared" si="1"/>
        <v>3.4272895737832834E-2</v>
      </c>
      <c r="T27">
        <f t="shared" si="2"/>
        <v>1.562469521115771E-2</v>
      </c>
      <c r="U27">
        <f t="shared" si="3"/>
        <v>5.5788549692772846E-3</v>
      </c>
    </row>
    <row r="28" spans="1:21" x14ac:dyDescent="0.25">
      <c r="A28" t="s">
        <v>94</v>
      </c>
      <c r="B28">
        <v>111</v>
      </c>
      <c r="C28" t="s">
        <v>95</v>
      </c>
      <c r="D28">
        <v>2017</v>
      </c>
      <c r="E28">
        <v>113.41</v>
      </c>
      <c r="F28">
        <v>3.73</v>
      </c>
      <c r="G28">
        <v>46.33</v>
      </c>
      <c r="H28">
        <v>38.619999999999997</v>
      </c>
      <c r="I28">
        <v>24.73</v>
      </c>
      <c r="J28">
        <v>21.29</v>
      </c>
      <c r="K28">
        <v>16.61</v>
      </c>
      <c r="L28">
        <v>10.54</v>
      </c>
      <c r="M28">
        <v>4.57</v>
      </c>
      <c r="N28">
        <v>3.2889515915704083E-2</v>
      </c>
      <c r="O28">
        <v>0.40851776739264617</v>
      </c>
      <c r="P28">
        <v>0.34053434441407282</v>
      </c>
      <c r="Q28">
        <v>0.21805837227757693</v>
      </c>
      <c r="R28">
        <f t="shared" si="0"/>
        <v>0.18772595009258441</v>
      </c>
      <c r="S28">
        <f t="shared" si="1"/>
        <v>0.14645974781765275</v>
      </c>
      <c r="T28">
        <f t="shared" si="2"/>
        <v>9.2937130764482845E-2</v>
      </c>
      <c r="U28">
        <f t="shared" si="3"/>
        <v>4.0296270170178998E-2</v>
      </c>
    </row>
    <row r="29" spans="1:21" x14ac:dyDescent="0.25">
      <c r="A29" t="s">
        <v>97</v>
      </c>
      <c r="B29">
        <v>72.099999999999994</v>
      </c>
      <c r="C29" t="s">
        <v>98</v>
      </c>
      <c r="D29">
        <v>2018</v>
      </c>
      <c r="E29">
        <v>74.069999999999993</v>
      </c>
      <c r="F29">
        <v>26.54</v>
      </c>
      <c r="G29">
        <v>38.51</v>
      </c>
      <c r="H29">
        <v>7.55</v>
      </c>
      <c r="I29">
        <v>1.47</v>
      </c>
      <c r="J29">
        <v>0.33</v>
      </c>
      <c r="K29">
        <v>0</v>
      </c>
      <c r="L29">
        <v>0</v>
      </c>
      <c r="M29">
        <v>0</v>
      </c>
      <c r="N29">
        <v>0.35830970703388687</v>
      </c>
      <c r="O29">
        <v>0.51991359524773861</v>
      </c>
      <c r="P29">
        <v>0.10193060618334009</v>
      </c>
      <c r="Q29">
        <v>1.984609153503443E-2</v>
      </c>
      <c r="R29">
        <f t="shared" si="0"/>
        <v>4.4552450384771165E-3</v>
      </c>
      <c r="S29">
        <f t="shared" si="1"/>
        <v>0</v>
      </c>
      <c r="T29">
        <f t="shared" si="2"/>
        <v>0</v>
      </c>
      <c r="U29">
        <f t="shared" si="3"/>
        <v>0</v>
      </c>
    </row>
    <row r="30" spans="1:21" x14ac:dyDescent="0.25">
      <c r="A30" t="s">
        <v>100</v>
      </c>
      <c r="B30">
        <v>148.19999999999999</v>
      </c>
      <c r="C30" t="s">
        <v>101</v>
      </c>
      <c r="D30">
        <v>2018</v>
      </c>
      <c r="E30">
        <v>151.09</v>
      </c>
      <c r="F30">
        <v>58.64</v>
      </c>
      <c r="G30">
        <v>86.58</v>
      </c>
      <c r="H30">
        <v>5.78</v>
      </c>
      <c r="I30">
        <v>0.08</v>
      </c>
      <c r="J30">
        <v>0</v>
      </c>
      <c r="K30">
        <v>0</v>
      </c>
      <c r="L30">
        <v>0</v>
      </c>
      <c r="M30">
        <v>0</v>
      </c>
      <c r="N30">
        <v>0.3881130452048448</v>
      </c>
      <c r="O30">
        <v>0.57303593884439741</v>
      </c>
      <c r="P30">
        <v>3.8255344496657621E-2</v>
      </c>
      <c r="Q30">
        <v>5.2948573697796011E-4</v>
      </c>
      <c r="R30">
        <f t="shared" si="0"/>
        <v>0</v>
      </c>
      <c r="S30">
        <f t="shared" si="1"/>
        <v>0</v>
      </c>
      <c r="T30">
        <f t="shared" si="2"/>
        <v>0</v>
      </c>
      <c r="U30">
        <f t="shared" si="3"/>
        <v>0</v>
      </c>
    </row>
    <row r="31" spans="1:21" x14ac:dyDescent="0.25">
      <c r="A31" t="s">
        <v>103</v>
      </c>
      <c r="B31">
        <v>0.4</v>
      </c>
      <c r="C31" t="s">
        <v>104</v>
      </c>
      <c r="D31">
        <v>2018</v>
      </c>
      <c r="E31">
        <v>1.038</v>
      </c>
      <c r="F31">
        <v>0.9</v>
      </c>
      <c r="G31">
        <v>0.14000000000000001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0.86705202312138729</v>
      </c>
      <c r="O31">
        <v>0.13487475915221581</v>
      </c>
      <c r="P31">
        <v>0</v>
      </c>
      <c r="Q31">
        <v>0</v>
      </c>
      <c r="R31">
        <f t="shared" si="0"/>
        <v>0</v>
      </c>
      <c r="S31">
        <f t="shared" si="1"/>
        <v>0</v>
      </c>
      <c r="T31">
        <f t="shared" si="2"/>
        <v>0</v>
      </c>
      <c r="U31">
        <f t="shared" si="3"/>
        <v>0</v>
      </c>
    </row>
    <row r="32" spans="1:21" x14ac:dyDescent="0.25">
      <c r="A32" t="s">
        <v>105</v>
      </c>
      <c r="B32">
        <v>3544.2</v>
      </c>
      <c r="C32" t="s">
        <v>106</v>
      </c>
      <c r="D32">
        <v>2020</v>
      </c>
      <c r="E32">
        <v>3552.54</v>
      </c>
      <c r="F32">
        <v>335.28</v>
      </c>
      <c r="G32">
        <v>1424.93</v>
      </c>
      <c r="H32">
        <v>745.24</v>
      </c>
      <c r="I32">
        <v>1047.0899999999999</v>
      </c>
      <c r="J32">
        <v>796.59</v>
      </c>
      <c r="K32">
        <v>643.76</v>
      </c>
      <c r="L32">
        <v>479.19</v>
      </c>
      <c r="M32">
        <v>265.05</v>
      </c>
      <c r="N32">
        <v>9.4377543954466375E-2</v>
      </c>
      <c r="O32">
        <v>0.40110174691910577</v>
      </c>
      <c r="P32">
        <v>0.20977666683555993</v>
      </c>
      <c r="Q32">
        <v>0.29474404229086792</v>
      </c>
      <c r="R32">
        <f t="shared" si="0"/>
        <v>0.22423111351314834</v>
      </c>
      <c r="S32">
        <f t="shared" si="1"/>
        <v>0.18121118974029848</v>
      </c>
      <c r="T32">
        <f t="shared" si="2"/>
        <v>0.13488658818760663</v>
      </c>
      <c r="U32">
        <f t="shared" si="3"/>
        <v>7.4608589910317685E-2</v>
      </c>
    </row>
    <row r="33" spans="1:21" x14ac:dyDescent="0.25">
      <c r="A33" t="s">
        <v>108</v>
      </c>
      <c r="B33">
        <v>1759.7</v>
      </c>
      <c r="C33" t="s">
        <v>109</v>
      </c>
      <c r="D33">
        <v>2021</v>
      </c>
      <c r="E33">
        <v>1786.93</v>
      </c>
      <c r="F33">
        <v>312.31</v>
      </c>
      <c r="G33">
        <v>756.97</v>
      </c>
      <c r="H33">
        <v>407.67</v>
      </c>
      <c r="I33">
        <v>309.98</v>
      </c>
      <c r="J33">
        <v>192.52</v>
      </c>
      <c r="K33">
        <v>132.58000000000001</v>
      </c>
      <c r="L33">
        <v>85.92</v>
      </c>
      <c r="M33">
        <v>37.979999999999997</v>
      </c>
      <c r="N33">
        <v>0.17477461344316789</v>
      </c>
      <c r="O33">
        <v>0.42361480304208893</v>
      </c>
      <c r="P33">
        <v>0.2281398823680838</v>
      </c>
      <c r="Q33">
        <v>0.17347070114665936</v>
      </c>
      <c r="R33">
        <f t="shared" si="0"/>
        <v>0.10773785207031053</v>
      </c>
      <c r="S33">
        <f t="shared" si="1"/>
        <v>7.4194288528369887E-2</v>
      </c>
      <c r="T33">
        <f t="shared" si="2"/>
        <v>4.8082465457516523E-2</v>
      </c>
      <c r="U33">
        <f t="shared" si="3"/>
        <v>2.1254330052100527E-2</v>
      </c>
    </row>
    <row r="34" spans="1:21" x14ac:dyDescent="0.25">
      <c r="A34" t="s">
        <v>111</v>
      </c>
      <c r="B34">
        <v>472</v>
      </c>
      <c r="C34" t="s">
        <v>112</v>
      </c>
      <c r="D34">
        <v>2021</v>
      </c>
      <c r="E34">
        <v>476.43</v>
      </c>
      <c r="F34">
        <v>7.69</v>
      </c>
      <c r="G34">
        <v>83.12</v>
      </c>
      <c r="H34">
        <v>211.9</v>
      </c>
      <c r="I34">
        <v>173.72</v>
      </c>
      <c r="J34">
        <v>97.12</v>
      </c>
      <c r="K34">
        <v>61.42</v>
      </c>
      <c r="L34">
        <v>34.17</v>
      </c>
      <c r="M34">
        <v>9.5299999999999994</v>
      </c>
      <c r="N34">
        <v>1.6140881136788195E-2</v>
      </c>
      <c r="O34">
        <v>0.17446424448502404</v>
      </c>
      <c r="P34">
        <v>0.44476628255987238</v>
      </c>
      <c r="Q34">
        <v>0.36462859181831536</v>
      </c>
      <c r="R34">
        <f t="shared" si="0"/>
        <v>0.20384946371974896</v>
      </c>
      <c r="S34">
        <f t="shared" si="1"/>
        <v>0.12891715467120038</v>
      </c>
      <c r="T34">
        <f t="shared" si="2"/>
        <v>7.1720924375039352E-2</v>
      </c>
      <c r="U34">
        <f t="shared" si="3"/>
        <v>2.0002938521923471E-2</v>
      </c>
    </row>
    <row r="35" spans="1:21" x14ac:dyDescent="0.25">
      <c r="A35" t="s">
        <v>114</v>
      </c>
      <c r="B35">
        <v>0.5</v>
      </c>
      <c r="C35" t="s">
        <v>115</v>
      </c>
      <c r="D35">
        <v>2022</v>
      </c>
      <c r="E35">
        <v>0.87</v>
      </c>
      <c r="F35">
        <v>0.21</v>
      </c>
      <c r="G35">
        <v>0.65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0.24137931034482757</v>
      </c>
      <c r="O35">
        <v>0.74712643678160917</v>
      </c>
      <c r="P35">
        <v>0</v>
      </c>
      <c r="Q35">
        <v>0</v>
      </c>
      <c r="R35">
        <f t="shared" si="0"/>
        <v>0</v>
      </c>
      <c r="S35">
        <f t="shared" si="1"/>
        <v>0</v>
      </c>
      <c r="T35">
        <f t="shared" si="2"/>
        <v>0</v>
      </c>
      <c r="U35">
        <f t="shared" si="3"/>
        <v>0</v>
      </c>
    </row>
    <row r="36" spans="1:21" x14ac:dyDescent="0.25">
      <c r="A36" t="s">
        <v>117</v>
      </c>
      <c r="B36">
        <v>2.5</v>
      </c>
      <c r="C36" t="s">
        <v>118</v>
      </c>
      <c r="D36">
        <v>2022</v>
      </c>
      <c r="E36">
        <v>3.58</v>
      </c>
      <c r="F36">
        <v>0.75</v>
      </c>
      <c r="G36">
        <v>2.0499999999999998</v>
      </c>
      <c r="H36">
        <v>0.73</v>
      </c>
      <c r="I36">
        <v>0.04</v>
      </c>
      <c r="J36">
        <v>0</v>
      </c>
      <c r="K36">
        <v>0</v>
      </c>
      <c r="L36">
        <v>0</v>
      </c>
      <c r="M36">
        <v>0</v>
      </c>
      <c r="N36">
        <v>0.20949720670391062</v>
      </c>
      <c r="O36">
        <v>0.57262569832402233</v>
      </c>
      <c r="P36">
        <v>0.20391061452513964</v>
      </c>
      <c r="Q36">
        <v>1.11731843575419E-2</v>
      </c>
      <c r="R36">
        <f t="shared" si="0"/>
        <v>0</v>
      </c>
      <c r="S36">
        <f t="shared" si="1"/>
        <v>0</v>
      </c>
      <c r="T36">
        <f t="shared" si="2"/>
        <v>0</v>
      </c>
      <c r="U36">
        <f t="shared" si="3"/>
        <v>0</v>
      </c>
    </row>
    <row r="37" spans="1:21" x14ac:dyDescent="0.25">
      <c r="A37" t="s">
        <v>120</v>
      </c>
      <c r="C37" t="s">
        <v>121</v>
      </c>
      <c r="D37">
        <v>2023</v>
      </c>
      <c r="E37">
        <v>76.14</v>
      </c>
      <c r="F37">
        <v>36.26</v>
      </c>
      <c r="G37">
        <v>38.700000000000003</v>
      </c>
      <c r="H37">
        <v>1.17</v>
      </c>
      <c r="I37">
        <v>0</v>
      </c>
      <c r="J37">
        <v>0</v>
      </c>
      <c r="K37">
        <v>0</v>
      </c>
      <c r="L37">
        <v>0</v>
      </c>
      <c r="M37">
        <v>0</v>
      </c>
      <c r="N37">
        <v>0.47622800105069607</v>
      </c>
      <c r="O37">
        <v>0.50827423167848707</v>
      </c>
      <c r="P37">
        <v>1.5366430260047281E-2</v>
      </c>
      <c r="Q37">
        <v>0</v>
      </c>
      <c r="R37">
        <f t="shared" si="0"/>
        <v>0</v>
      </c>
      <c r="S37">
        <f t="shared" si="1"/>
        <v>0</v>
      </c>
      <c r="T37">
        <f t="shared" si="2"/>
        <v>0</v>
      </c>
      <c r="U37">
        <f t="shared" si="3"/>
        <v>0</v>
      </c>
    </row>
    <row r="38" spans="1:21" x14ac:dyDescent="0.25">
      <c r="A38" t="s">
        <v>123</v>
      </c>
      <c r="C38" t="s">
        <v>124</v>
      </c>
      <c r="D38">
        <v>2024</v>
      </c>
      <c r="E38">
        <v>251.59</v>
      </c>
      <c r="F38">
        <v>71.41</v>
      </c>
      <c r="G38">
        <v>137.61000000000001</v>
      </c>
      <c r="H38">
        <v>35.090000000000003</v>
      </c>
      <c r="I38">
        <v>7.48</v>
      </c>
      <c r="J38">
        <v>3.51</v>
      </c>
      <c r="K38">
        <v>1.48</v>
      </c>
      <c r="L38">
        <v>0</v>
      </c>
      <c r="M38">
        <v>0</v>
      </c>
      <c r="N38">
        <v>0.28383481060455501</v>
      </c>
      <c r="O38">
        <v>0.54696132596685088</v>
      </c>
      <c r="P38">
        <v>0.13947295202512025</v>
      </c>
      <c r="Q38">
        <v>2.9730911403473906E-2</v>
      </c>
      <c r="R38">
        <f t="shared" si="0"/>
        <v>1.3951269923287888E-2</v>
      </c>
      <c r="S38">
        <f t="shared" si="1"/>
        <v>5.8825867482809333E-3</v>
      </c>
      <c r="T38">
        <f t="shared" si="2"/>
        <v>0</v>
      </c>
      <c r="U38">
        <f t="shared" si="3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1205-9BCC-4611-B9CE-7EFDAB06A5BC}">
  <dimension ref="A1:B21"/>
  <sheetViews>
    <sheetView workbookViewId="0">
      <selection activeCell="B23" sqref="B23"/>
    </sheetView>
  </sheetViews>
  <sheetFormatPr defaultRowHeight="15" x14ac:dyDescent="0.25"/>
  <cols>
    <col min="1" max="1" width="22.85546875" bestFit="1" customWidth="1"/>
    <col min="2" max="2" width="87.7109375" bestFit="1" customWidth="1"/>
  </cols>
  <sheetData>
    <row r="1" spans="1:2" x14ac:dyDescent="0.25">
      <c r="A1" t="s">
        <v>0</v>
      </c>
      <c r="B1" t="s">
        <v>137</v>
      </c>
    </row>
    <row r="2" spans="1:2" x14ac:dyDescent="0.25">
      <c r="A2" t="s">
        <v>144</v>
      </c>
      <c r="B2" t="s">
        <v>136</v>
      </c>
    </row>
    <row r="3" spans="1:2" x14ac:dyDescent="0.25">
      <c r="A3" t="s">
        <v>1</v>
      </c>
      <c r="B3" t="s">
        <v>139</v>
      </c>
    </row>
    <row r="4" spans="1:2" x14ac:dyDescent="0.25">
      <c r="A4" t="s">
        <v>2</v>
      </c>
      <c r="B4" t="s">
        <v>129</v>
      </c>
    </row>
    <row r="5" spans="1:2" x14ac:dyDescent="0.25">
      <c r="A5" t="s">
        <v>128</v>
      </c>
      <c r="B5" t="s">
        <v>135</v>
      </c>
    </row>
    <row r="6" spans="1:2" x14ac:dyDescent="0.25">
      <c r="A6" t="s">
        <v>3</v>
      </c>
      <c r="B6" t="s">
        <v>140</v>
      </c>
    </row>
    <row r="7" spans="1:2" x14ac:dyDescent="0.25">
      <c r="A7" t="s">
        <v>4</v>
      </c>
      <c r="B7" t="s">
        <v>141</v>
      </c>
    </row>
    <row r="8" spans="1:2" x14ac:dyDescent="0.25">
      <c r="A8" t="s">
        <v>5</v>
      </c>
      <c r="B8" t="s">
        <v>142</v>
      </c>
    </row>
    <row r="9" spans="1:2" x14ac:dyDescent="0.25">
      <c r="A9" t="s">
        <v>6</v>
      </c>
      <c r="B9" t="s">
        <v>143</v>
      </c>
    </row>
    <row r="10" spans="1:2" x14ac:dyDescent="0.25">
      <c r="A10" t="s">
        <v>163</v>
      </c>
      <c r="B10" t="s">
        <v>199</v>
      </c>
    </row>
    <row r="11" spans="1:2" x14ac:dyDescent="0.25">
      <c r="A11" t="s">
        <v>164</v>
      </c>
      <c r="B11" t="s">
        <v>200</v>
      </c>
    </row>
    <row r="12" spans="1:2" x14ac:dyDescent="0.25">
      <c r="A12" t="s">
        <v>165</v>
      </c>
      <c r="B12" t="s">
        <v>201</v>
      </c>
    </row>
    <row r="13" spans="1:2" x14ac:dyDescent="0.25">
      <c r="A13" t="s">
        <v>166</v>
      </c>
      <c r="B13" t="s">
        <v>202</v>
      </c>
    </row>
    <row r="14" spans="1:2" x14ac:dyDescent="0.25">
      <c r="A14" t="s">
        <v>7</v>
      </c>
      <c r="B14" t="s">
        <v>204</v>
      </c>
    </row>
    <row r="15" spans="1:2" x14ac:dyDescent="0.25">
      <c r="A15" t="s">
        <v>8</v>
      </c>
      <c r="B15" t="s">
        <v>203</v>
      </c>
    </row>
    <row r="16" spans="1:2" x14ac:dyDescent="0.25">
      <c r="A16" t="s">
        <v>9</v>
      </c>
      <c r="B16" t="s">
        <v>205</v>
      </c>
    </row>
    <row r="17" spans="1:2" x14ac:dyDescent="0.25">
      <c r="A17" t="s">
        <v>10</v>
      </c>
      <c r="B17" t="s">
        <v>206</v>
      </c>
    </row>
    <row r="18" spans="1:2" x14ac:dyDescent="0.25">
      <c r="A18" t="s">
        <v>159</v>
      </c>
      <c r="B18" t="s">
        <v>207</v>
      </c>
    </row>
    <row r="19" spans="1:2" x14ac:dyDescent="0.25">
      <c r="A19" t="s">
        <v>160</v>
      </c>
      <c r="B19" t="s">
        <v>208</v>
      </c>
    </row>
    <row r="20" spans="1:2" x14ac:dyDescent="0.25">
      <c r="A20" t="s">
        <v>161</v>
      </c>
      <c r="B20" t="s">
        <v>209</v>
      </c>
    </row>
    <row r="21" spans="1:2" x14ac:dyDescent="0.25">
      <c r="A21" t="s">
        <v>162</v>
      </c>
      <c r="B2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mortest_Years6</vt:lpstr>
      <vt:lpstr>mortest_Years5</vt:lpstr>
      <vt:lpstr>metadata_mortest</vt:lpstr>
      <vt:lpstr>annual_mortality</vt:lpstr>
      <vt:lpstr>metaddata_annual_mortality</vt:lpstr>
      <vt:lpstr>fire_severity</vt:lpstr>
      <vt:lpstr>metadata_fire_severity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Soderberg, David N</dc:creator>
  <cp:lastModifiedBy>Kristen Shive</cp:lastModifiedBy>
  <dcterms:created xsi:type="dcterms:W3CDTF">2025-03-26T17:08:18Z</dcterms:created>
  <dcterms:modified xsi:type="dcterms:W3CDTF">2025-06-06T15:01:53Z</dcterms:modified>
</cp:coreProperties>
</file>