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shw\Desktop\FINANCIAL PLANNING\"/>
    </mc:Choice>
  </mc:AlternateContent>
  <bookViews>
    <workbookView xWindow="0" yWindow="0" windowWidth="11970" windowHeight="9660" activeTab="3"/>
  </bookViews>
  <sheets>
    <sheet name="Summary" sheetId="12" r:id="rId1"/>
    <sheet name="Calculations" sheetId="4" r:id="rId2"/>
    <sheet name="Theorretical Data" sheetId="13" r:id="rId3"/>
    <sheet name="Theorretical Data (2)" sheetId="1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5" l="1"/>
  <c r="H5" i="15"/>
  <c r="L114" i="15"/>
  <c r="L115" i="15"/>
  <c r="L116" i="15"/>
  <c r="L117" i="15"/>
  <c r="L118" i="15"/>
  <c r="L119" i="15"/>
  <c r="L120" i="15"/>
  <c r="L121" i="15"/>
  <c r="L122" i="15"/>
  <c r="L123" i="15"/>
  <c r="L124" i="15"/>
  <c r="L125" i="15"/>
  <c r="L126" i="15"/>
  <c r="L127" i="15"/>
  <c r="L128" i="15"/>
  <c r="L129" i="15"/>
  <c r="L130" i="15"/>
  <c r="L131" i="15"/>
  <c r="L132" i="15"/>
  <c r="L133" i="15"/>
  <c r="L134" i="15"/>
  <c r="L135" i="15"/>
  <c r="L136" i="15"/>
  <c r="L137" i="15"/>
  <c r="L138" i="15"/>
  <c r="L139" i="15"/>
  <c r="L140" i="15"/>
  <c r="L141" i="15"/>
  <c r="L142" i="15"/>
  <c r="L143" i="15"/>
  <c r="L144" i="15"/>
  <c r="L145" i="15"/>
  <c r="L146" i="15"/>
  <c r="L147" i="15"/>
  <c r="L148" i="15"/>
  <c r="L149" i="15"/>
  <c r="L150" i="15"/>
  <c r="L151" i="15"/>
  <c r="L152" i="15"/>
  <c r="L153" i="15"/>
  <c r="L154" i="15"/>
  <c r="L155" i="15"/>
  <c r="L156" i="15"/>
  <c r="L157" i="15"/>
  <c r="L158" i="15"/>
  <c r="L159" i="15"/>
  <c r="L160" i="15"/>
  <c r="L161" i="15"/>
  <c r="L162" i="15"/>
  <c r="L163" i="15"/>
  <c r="L164" i="15"/>
  <c r="L165" i="15"/>
  <c r="L166" i="15"/>
  <c r="L167" i="15"/>
  <c r="L168" i="15"/>
  <c r="L169" i="15"/>
  <c r="L170" i="15"/>
  <c r="L171" i="15"/>
  <c r="L172" i="15"/>
  <c r="L173" i="15"/>
  <c r="L174" i="15"/>
  <c r="L175" i="15"/>
  <c r="L176" i="15"/>
  <c r="L177" i="15"/>
  <c r="L178" i="15"/>
  <c r="L179" i="15"/>
  <c r="L180" i="15"/>
  <c r="L181" i="15"/>
  <c r="L182" i="15"/>
  <c r="L183" i="15"/>
  <c r="L184" i="15"/>
  <c r="L185" i="15"/>
  <c r="L186" i="15"/>
  <c r="L187" i="15"/>
  <c r="L188" i="15"/>
  <c r="L189" i="15"/>
  <c r="L190" i="15"/>
  <c r="L191" i="15"/>
  <c r="L192" i="15"/>
  <c r="L193" i="15"/>
  <c r="L194" i="15"/>
  <c r="L195" i="15"/>
  <c r="L196" i="15"/>
  <c r="L197" i="15"/>
  <c r="L198" i="15"/>
  <c r="L199" i="15"/>
  <c r="L200" i="15"/>
  <c r="L201" i="15"/>
  <c r="L202" i="15"/>
  <c r="L203" i="15"/>
  <c r="L204" i="15"/>
  <c r="L205" i="15"/>
  <c r="L206" i="15"/>
  <c r="L207" i="15"/>
  <c r="L208" i="15"/>
  <c r="L209" i="15"/>
  <c r="L210" i="15"/>
  <c r="L211" i="15"/>
  <c r="L212" i="15"/>
  <c r="L213" i="15"/>
  <c r="L214" i="15"/>
  <c r="L215" i="15"/>
  <c r="L216" i="15"/>
  <c r="L217" i="15"/>
  <c r="L218" i="15"/>
  <c r="L219" i="15"/>
  <c r="L220" i="15"/>
  <c r="L221" i="15"/>
  <c r="L222" i="15"/>
  <c r="L223" i="15"/>
  <c r="L224" i="15"/>
  <c r="L225" i="15"/>
  <c r="L226" i="15"/>
  <c r="L227" i="15"/>
  <c r="L228" i="15"/>
  <c r="L229" i="15"/>
  <c r="L230" i="15"/>
  <c r="L231" i="15"/>
  <c r="L232" i="15"/>
  <c r="L233" i="15"/>
  <c r="L234" i="15"/>
  <c r="L235" i="15"/>
  <c r="L236" i="15"/>
  <c r="L237" i="15"/>
  <c r="L238" i="15"/>
  <c r="L239" i="15"/>
  <c r="L240" i="15"/>
  <c r="L241" i="15"/>
  <c r="L242" i="15"/>
  <c r="L243" i="15"/>
  <c r="L244" i="15"/>
  <c r="L245" i="15"/>
  <c r="L246" i="15"/>
  <c r="L247" i="15"/>
  <c r="L248" i="15"/>
  <c r="L249" i="15"/>
  <c r="L250" i="15"/>
  <c r="L251" i="15"/>
  <c r="L252" i="15"/>
  <c r="L253" i="15"/>
  <c r="L254" i="15"/>
  <c r="L255" i="15"/>
  <c r="L256" i="15"/>
  <c r="L257" i="15"/>
  <c r="L258" i="15"/>
  <c r="L259" i="15"/>
  <c r="L260" i="15"/>
  <c r="L261" i="15"/>
  <c r="L262" i="15"/>
  <c r="L263" i="15"/>
  <c r="L264" i="15"/>
  <c r="L265" i="15"/>
  <c r="L266" i="15"/>
  <c r="L267" i="15"/>
  <c r="L268" i="15"/>
  <c r="L269" i="15"/>
  <c r="L270" i="15"/>
  <c r="L271" i="15"/>
  <c r="L272" i="15"/>
  <c r="L273" i="15"/>
  <c r="L274" i="15"/>
  <c r="L275" i="15"/>
  <c r="L276" i="15"/>
  <c r="L277" i="15"/>
  <c r="L278" i="15"/>
  <c r="L279" i="15"/>
  <c r="L280" i="15"/>
  <c r="L281" i="15"/>
  <c r="L282" i="15"/>
  <c r="L283" i="15"/>
  <c r="L284" i="15"/>
  <c r="L285" i="15"/>
  <c r="L286" i="15"/>
  <c r="L287" i="15"/>
  <c r="L288" i="15"/>
  <c r="L289" i="15"/>
  <c r="L290" i="15"/>
  <c r="L291" i="15"/>
  <c r="L292" i="15"/>
  <c r="L293" i="15"/>
  <c r="L294" i="15"/>
  <c r="L295" i="15"/>
  <c r="L296" i="15"/>
  <c r="L297" i="15"/>
  <c r="L298" i="15"/>
  <c r="L299" i="15"/>
  <c r="L300" i="15"/>
  <c r="L301" i="15"/>
  <c r="L302" i="15"/>
  <c r="L303" i="15"/>
  <c r="L304" i="15"/>
  <c r="L305" i="15"/>
  <c r="L306" i="15"/>
  <c r="L307" i="15"/>
  <c r="L308" i="15"/>
  <c r="L309" i="15"/>
  <c r="L310" i="15"/>
  <c r="L311" i="15"/>
  <c r="L312" i="15"/>
  <c r="L313" i="15"/>
  <c r="L314" i="15"/>
  <c r="L315" i="15"/>
  <c r="L316" i="15"/>
  <c r="L317" i="15"/>
  <c r="L318" i="15"/>
  <c r="L319" i="15"/>
  <c r="L320" i="15"/>
  <c r="L321" i="15"/>
  <c r="L322" i="15"/>
  <c r="L323" i="15"/>
  <c r="L324" i="15"/>
  <c r="L325" i="15"/>
  <c r="L326" i="15"/>
  <c r="L327" i="15"/>
  <c r="L328" i="15"/>
  <c r="L329" i="15"/>
  <c r="L330" i="15"/>
  <c r="L331" i="15"/>
  <c r="L332" i="15"/>
  <c r="L333" i="15"/>
  <c r="L334" i="15"/>
  <c r="L335" i="15"/>
  <c r="L336" i="15"/>
  <c r="L337" i="15"/>
  <c r="L338" i="15"/>
  <c r="L339" i="15"/>
  <c r="L340" i="15"/>
  <c r="L341" i="15"/>
  <c r="L342" i="15"/>
  <c r="L343" i="15"/>
  <c r="L344" i="15"/>
  <c r="L345" i="15"/>
  <c r="L346" i="15"/>
  <c r="L347" i="15"/>
  <c r="L348" i="15"/>
  <c r="L349" i="15"/>
  <c r="L350" i="15"/>
  <c r="L351" i="15"/>
  <c r="L352" i="15"/>
  <c r="L353" i="15"/>
  <c r="L354" i="15"/>
  <c r="L355" i="15"/>
  <c r="L356" i="15"/>
  <c r="L357" i="15"/>
  <c r="L358" i="15"/>
  <c r="L359" i="15"/>
  <c r="L360" i="15"/>
  <c r="L361" i="15"/>
  <c r="L362" i="15"/>
  <c r="L363" i="15"/>
  <c r="L364" i="15"/>
  <c r="L365" i="15"/>
  <c r="L366" i="15"/>
  <c r="L367" i="15"/>
  <c r="L368" i="15"/>
  <c r="L369" i="15"/>
  <c r="L370" i="15"/>
  <c r="L371" i="15"/>
  <c r="L372" i="15"/>
  <c r="L373" i="15"/>
  <c r="L374" i="15"/>
  <c r="L375" i="15"/>
  <c r="L376" i="15"/>
  <c r="L377" i="15"/>
  <c r="L378" i="15"/>
  <c r="L379" i="15"/>
  <c r="L380" i="15"/>
  <c r="L381" i="15"/>
  <c r="L382" i="15"/>
  <c r="L383" i="15"/>
  <c r="L384" i="15"/>
  <c r="L385" i="15"/>
  <c r="L386" i="15"/>
  <c r="L387" i="15"/>
  <c r="L388" i="15"/>
  <c r="L389" i="15"/>
  <c r="L390" i="15"/>
  <c r="L391" i="15"/>
  <c r="L392" i="15"/>
  <c r="L393" i="15"/>
  <c r="L394" i="15"/>
  <c r="L395" i="15"/>
  <c r="L396" i="15"/>
  <c r="L397" i="15"/>
  <c r="L398" i="15"/>
  <c r="L399" i="15"/>
  <c r="L400" i="15"/>
  <c r="L401" i="15"/>
  <c r="L402" i="15"/>
  <c r="L403" i="15"/>
  <c r="L404" i="15"/>
  <c r="L405" i="15"/>
  <c r="L406" i="15"/>
  <c r="L407" i="15"/>
  <c r="L408" i="15"/>
  <c r="L409" i="15"/>
  <c r="L410" i="15"/>
  <c r="L411" i="15"/>
  <c r="L412" i="15"/>
  <c r="L413" i="15"/>
  <c r="L414" i="15"/>
  <c r="L415" i="15"/>
  <c r="L416" i="15"/>
  <c r="L417" i="15"/>
  <c r="L418" i="15"/>
  <c r="L419" i="15"/>
  <c r="L420" i="15"/>
  <c r="L421" i="15"/>
  <c r="L422" i="15"/>
  <c r="L423" i="15"/>
  <c r="L424" i="15"/>
  <c r="L425" i="15"/>
  <c r="L426" i="15"/>
  <c r="L427" i="15"/>
  <c r="L428" i="15"/>
  <c r="L429" i="15"/>
  <c r="L430" i="15"/>
  <c r="L431" i="15"/>
  <c r="L432" i="15"/>
  <c r="L433" i="15"/>
  <c r="L434" i="15"/>
  <c r="L435" i="15"/>
  <c r="L436" i="15"/>
  <c r="L113" i="15"/>
  <c r="U436" i="15" l="1"/>
  <c r="U435" i="15"/>
  <c r="U434" i="15"/>
  <c r="U433" i="15"/>
  <c r="U432" i="15"/>
  <c r="U431" i="15"/>
  <c r="U430" i="15"/>
  <c r="U429" i="15"/>
  <c r="U428" i="15"/>
  <c r="U427" i="15"/>
  <c r="U426" i="15"/>
  <c r="U425" i="15"/>
  <c r="U424" i="15"/>
  <c r="U423" i="15"/>
  <c r="U422" i="15"/>
  <c r="U421" i="15"/>
  <c r="U420" i="15"/>
  <c r="U419" i="15"/>
  <c r="U418" i="15"/>
  <c r="U417" i="15"/>
  <c r="U416" i="15"/>
  <c r="U415" i="15"/>
  <c r="U414" i="15"/>
  <c r="U413" i="15"/>
  <c r="U412" i="15"/>
  <c r="U411" i="15"/>
  <c r="U410" i="15"/>
  <c r="U409" i="15"/>
  <c r="U408" i="15"/>
  <c r="U407" i="15"/>
  <c r="U406" i="15"/>
  <c r="U405" i="15"/>
  <c r="U404" i="15"/>
  <c r="U403" i="15"/>
  <c r="U402" i="15"/>
  <c r="U401" i="15"/>
  <c r="U400" i="15"/>
  <c r="U399" i="15"/>
  <c r="U398" i="15"/>
  <c r="U397" i="15"/>
  <c r="U396" i="15"/>
  <c r="U395" i="15"/>
  <c r="U394" i="15"/>
  <c r="U393" i="15"/>
  <c r="U392" i="15"/>
  <c r="U391" i="15"/>
  <c r="U390" i="15"/>
  <c r="U389" i="15"/>
  <c r="U388" i="15"/>
  <c r="U387" i="15"/>
  <c r="U386" i="15"/>
  <c r="U385" i="15"/>
  <c r="U384" i="15"/>
  <c r="U383" i="15"/>
  <c r="U382" i="15"/>
  <c r="U381" i="15"/>
  <c r="U380" i="15"/>
  <c r="U379" i="15"/>
  <c r="U378" i="15"/>
  <c r="U377" i="15"/>
  <c r="U376" i="15"/>
  <c r="U375" i="15"/>
  <c r="U374" i="15"/>
  <c r="U373" i="15"/>
  <c r="U372" i="15"/>
  <c r="U371" i="15"/>
  <c r="U370" i="15"/>
  <c r="U369" i="15"/>
  <c r="U368" i="15"/>
  <c r="U367" i="15"/>
  <c r="U366" i="15"/>
  <c r="U365" i="15"/>
  <c r="U364" i="15"/>
  <c r="U363" i="15"/>
  <c r="U362" i="15"/>
  <c r="U361" i="15"/>
  <c r="U360" i="15"/>
  <c r="U359" i="15"/>
  <c r="U358" i="15"/>
  <c r="U357" i="15"/>
  <c r="U356" i="15"/>
  <c r="U355" i="15"/>
  <c r="U354" i="15"/>
  <c r="U353" i="15"/>
  <c r="U352" i="15"/>
  <c r="U351" i="15"/>
  <c r="U350" i="15"/>
  <c r="U349" i="15"/>
  <c r="U348" i="15"/>
  <c r="U347" i="15"/>
  <c r="U346" i="15"/>
  <c r="U345" i="15"/>
  <c r="U344" i="15"/>
  <c r="U343" i="15"/>
  <c r="U342" i="15"/>
  <c r="U341" i="15"/>
  <c r="U340" i="15"/>
  <c r="U339" i="15"/>
  <c r="U338" i="15"/>
  <c r="U337" i="15"/>
  <c r="U336" i="15"/>
  <c r="U335" i="15"/>
  <c r="U334" i="15"/>
  <c r="U333" i="15"/>
  <c r="U332" i="15"/>
  <c r="U331" i="15"/>
  <c r="U330" i="15"/>
  <c r="U329" i="15"/>
  <c r="U328" i="15"/>
  <c r="U327" i="15"/>
  <c r="U326" i="15"/>
  <c r="U325" i="15"/>
  <c r="U324" i="15"/>
  <c r="U323" i="15"/>
  <c r="U322" i="15"/>
  <c r="U321" i="15"/>
  <c r="U320" i="15"/>
  <c r="U319" i="15"/>
  <c r="U318" i="15"/>
  <c r="U317" i="15"/>
  <c r="U316" i="15"/>
  <c r="U315" i="15"/>
  <c r="U314" i="15"/>
  <c r="U313" i="15"/>
  <c r="U312" i="15"/>
  <c r="U311" i="15"/>
  <c r="U310" i="15"/>
  <c r="U309" i="15"/>
  <c r="U308" i="15"/>
  <c r="U307" i="15"/>
  <c r="U306" i="15"/>
  <c r="U305" i="15"/>
  <c r="U304" i="15"/>
  <c r="U303" i="15"/>
  <c r="U302" i="15"/>
  <c r="U301" i="15"/>
  <c r="U300" i="15"/>
  <c r="U299" i="15"/>
  <c r="U298" i="15"/>
  <c r="U297" i="15"/>
  <c r="U296" i="15"/>
  <c r="U295" i="15"/>
  <c r="U294" i="15"/>
  <c r="U293" i="15"/>
  <c r="U292" i="15"/>
  <c r="U291" i="15"/>
  <c r="U290" i="15"/>
  <c r="U289" i="15"/>
  <c r="U288" i="15"/>
  <c r="U287" i="15"/>
  <c r="U286" i="15"/>
  <c r="U285" i="15"/>
  <c r="U284" i="15"/>
  <c r="U283" i="15"/>
  <c r="U282" i="15"/>
  <c r="U281" i="15"/>
  <c r="U280" i="15"/>
  <c r="U279" i="15"/>
  <c r="U278" i="15"/>
  <c r="U277" i="15"/>
  <c r="U276" i="15"/>
  <c r="U275" i="15"/>
  <c r="U274" i="15"/>
  <c r="U273" i="15"/>
  <c r="U272" i="15"/>
  <c r="U271" i="15"/>
  <c r="U270" i="15"/>
  <c r="U269" i="15"/>
  <c r="U268" i="15"/>
  <c r="U267" i="15"/>
  <c r="U266" i="15"/>
  <c r="U265" i="15"/>
  <c r="U264" i="15"/>
  <c r="U263" i="15"/>
  <c r="U262" i="15"/>
  <c r="U261" i="15"/>
  <c r="U260" i="15"/>
  <c r="U259" i="15"/>
  <c r="U258" i="15"/>
  <c r="U257" i="15"/>
  <c r="U256" i="15"/>
  <c r="U255" i="15"/>
  <c r="U254" i="15"/>
  <c r="U253" i="15"/>
  <c r="U252" i="15"/>
  <c r="U251" i="15"/>
  <c r="U250" i="15"/>
  <c r="U249" i="15"/>
  <c r="U248" i="15"/>
  <c r="U247" i="15"/>
  <c r="U246" i="15"/>
  <c r="U245" i="15"/>
  <c r="U244" i="15"/>
  <c r="U243" i="15"/>
  <c r="U242" i="15"/>
  <c r="U241" i="15"/>
  <c r="U240" i="15"/>
  <c r="U239" i="15"/>
  <c r="U238" i="15"/>
  <c r="U237" i="15"/>
  <c r="U236" i="15"/>
  <c r="U235" i="15"/>
  <c r="U234" i="15"/>
  <c r="U233" i="15"/>
  <c r="U232" i="15"/>
  <c r="U231" i="15"/>
  <c r="U230" i="15"/>
  <c r="U229" i="15"/>
  <c r="U228" i="15"/>
  <c r="U227" i="15"/>
  <c r="U226" i="15"/>
  <c r="U225" i="15"/>
  <c r="U224" i="15"/>
  <c r="U223" i="15"/>
  <c r="U222" i="15"/>
  <c r="U221" i="15"/>
  <c r="U220" i="15"/>
  <c r="U219" i="15"/>
  <c r="U218" i="15"/>
  <c r="U217" i="15"/>
  <c r="U216" i="15"/>
  <c r="U215" i="15"/>
  <c r="U214" i="15"/>
  <c r="U213" i="15"/>
  <c r="U212" i="15"/>
  <c r="U211" i="15"/>
  <c r="U210" i="15"/>
  <c r="U209" i="15"/>
  <c r="U208" i="15"/>
  <c r="U207" i="15"/>
  <c r="U206" i="15"/>
  <c r="U205" i="15"/>
  <c r="U204" i="15"/>
  <c r="U203" i="15"/>
  <c r="U202" i="15"/>
  <c r="U201" i="15"/>
  <c r="U200" i="15"/>
  <c r="U199" i="15"/>
  <c r="U198" i="15"/>
  <c r="U197" i="15"/>
  <c r="U196" i="15"/>
  <c r="U195" i="15"/>
  <c r="U194" i="15"/>
  <c r="U193" i="15"/>
  <c r="U192" i="15"/>
  <c r="U191" i="15"/>
  <c r="U190" i="15"/>
  <c r="U189" i="15"/>
  <c r="U188" i="15"/>
  <c r="U187" i="15"/>
  <c r="U186" i="15"/>
  <c r="U185" i="15"/>
  <c r="U184" i="15"/>
  <c r="U183" i="15"/>
  <c r="U182" i="15"/>
  <c r="U181" i="15"/>
  <c r="U180" i="15"/>
  <c r="U179" i="15"/>
  <c r="U178" i="15"/>
  <c r="U177" i="15"/>
  <c r="U176" i="15"/>
  <c r="U175" i="15"/>
  <c r="U174" i="15"/>
  <c r="U173" i="15"/>
  <c r="U172" i="15"/>
  <c r="U171" i="15"/>
  <c r="U170" i="15"/>
  <c r="U169" i="15"/>
  <c r="U168" i="15"/>
  <c r="U167" i="15"/>
  <c r="U166" i="15"/>
  <c r="U165" i="15"/>
  <c r="U164" i="15"/>
  <c r="U163" i="15"/>
  <c r="U162" i="15"/>
  <c r="U161" i="15"/>
  <c r="U160" i="15"/>
  <c r="U159" i="15"/>
  <c r="U158" i="15"/>
  <c r="U157" i="15"/>
  <c r="U156" i="15"/>
  <c r="U155" i="15"/>
  <c r="U154" i="15"/>
  <c r="U153" i="15"/>
  <c r="U152" i="15"/>
  <c r="U151" i="15"/>
  <c r="U150" i="15"/>
  <c r="U149" i="15"/>
  <c r="U148" i="15"/>
  <c r="U147" i="15"/>
  <c r="U146" i="15"/>
  <c r="U145" i="15"/>
  <c r="U144" i="15"/>
  <c r="U143" i="15"/>
  <c r="U142" i="15"/>
  <c r="U141" i="15"/>
  <c r="U140" i="15"/>
  <c r="U139" i="15"/>
  <c r="U138" i="15"/>
  <c r="U137" i="15"/>
  <c r="U136" i="15"/>
  <c r="U135" i="15"/>
  <c r="U134" i="15"/>
  <c r="U133" i="15"/>
  <c r="U132" i="15"/>
  <c r="U131" i="15"/>
  <c r="U130" i="15"/>
  <c r="U129" i="15"/>
  <c r="U128" i="15"/>
  <c r="U127" i="15"/>
  <c r="U126" i="15"/>
  <c r="U125" i="15"/>
  <c r="U124" i="15"/>
  <c r="U123" i="15"/>
  <c r="U122" i="15"/>
  <c r="U121" i="15"/>
  <c r="U120" i="15"/>
  <c r="U119" i="15"/>
  <c r="U118" i="15"/>
  <c r="U117" i="15"/>
  <c r="U116" i="15"/>
  <c r="U115" i="15"/>
  <c r="U114" i="15"/>
  <c r="U113" i="15"/>
  <c r="U112" i="15"/>
  <c r="U111" i="15"/>
  <c r="U110" i="15"/>
  <c r="U109" i="15"/>
  <c r="U108" i="15"/>
  <c r="U107" i="15"/>
  <c r="U106" i="15"/>
  <c r="U105" i="15"/>
  <c r="U104" i="15"/>
  <c r="U103" i="15"/>
  <c r="U102" i="15"/>
  <c r="U101" i="15"/>
  <c r="U100" i="15"/>
  <c r="U99" i="15"/>
  <c r="U98" i="15"/>
  <c r="U97" i="15"/>
  <c r="U96" i="15"/>
  <c r="U95" i="15"/>
  <c r="U94" i="15"/>
  <c r="U93" i="15"/>
  <c r="U92" i="15"/>
  <c r="U91" i="15"/>
  <c r="U90" i="15"/>
  <c r="U89" i="15"/>
  <c r="U88" i="15"/>
  <c r="U87" i="15"/>
  <c r="U86" i="15"/>
  <c r="U85" i="15"/>
  <c r="U84" i="15"/>
  <c r="U83" i="15"/>
  <c r="U82" i="15"/>
  <c r="U81" i="15"/>
  <c r="U80" i="15"/>
  <c r="U79" i="15"/>
  <c r="U78" i="15"/>
  <c r="U77" i="15"/>
  <c r="U76" i="15"/>
  <c r="U75" i="15"/>
  <c r="U74" i="15"/>
  <c r="U73" i="15"/>
  <c r="U72" i="15"/>
  <c r="U71" i="15"/>
  <c r="U70" i="15"/>
  <c r="U69" i="15"/>
  <c r="U68" i="15"/>
  <c r="U67" i="15"/>
  <c r="U66" i="15"/>
  <c r="U65" i="15"/>
  <c r="U64" i="15"/>
  <c r="U63" i="15"/>
  <c r="U62" i="15"/>
  <c r="U61" i="15"/>
  <c r="U60" i="15"/>
  <c r="U59" i="15"/>
  <c r="U58" i="15"/>
  <c r="U57" i="15"/>
  <c r="U56" i="15"/>
  <c r="U55" i="15"/>
  <c r="U54" i="15"/>
  <c r="U53" i="15"/>
  <c r="U52" i="15"/>
  <c r="U51" i="15"/>
  <c r="U50" i="15"/>
  <c r="U49" i="15"/>
  <c r="U48" i="15"/>
  <c r="U47" i="15"/>
  <c r="U46" i="15"/>
  <c r="U45" i="15"/>
  <c r="U44" i="15"/>
  <c r="U43" i="15"/>
  <c r="U42" i="15"/>
  <c r="U41" i="15"/>
  <c r="U40" i="15"/>
  <c r="U39" i="15"/>
  <c r="U38" i="15"/>
  <c r="U37" i="15"/>
  <c r="U36" i="15"/>
  <c r="U35" i="15"/>
  <c r="U34" i="15"/>
  <c r="U33" i="15"/>
  <c r="U32" i="15"/>
  <c r="U31" i="15"/>
  <c r="U30" i="15"/>
  <c r="U29" i="15"/>
  <c r="U28" i="15"/>
  <c r="U27" i="15"/>
  <c r="U26" i="15"/>
  <c r="U25" i="15"/>
  <c r="U24" i="15"/>
  <c r="U23" i="15"/>
  <c r="U22" i="15"/>
  <c r="U21" i="15"/>
  <c r="U20" i="15"/>
  <c r="U19" i="15"/>
  <c r="U18" i="15"/>
  <c r="U17" i="15"/>
  <c r="U16" i="15"/>
  <c r="U15" i="15"/>
  <c r="U14" i="15"/>
  <c r="D14" i="15"/>
  <c r="T14" i="15"/>
  <c r="C14" i="15"/>
  <c r="U8" i="15"/>
  <c r="V396" i="15" s="1"/>
  <c r="D8" i="15"/>
  <c r="V29" i="15" l="1"/>
  <c r="V37" i="15"/>
  <c r="V21" i="15"/>
  <c r="V53" i="15"/>
  <c r="V45" i="15"/>
  <c r="T15" i="15"/>
  <c r="V19" i="15"/>
  <c r="V27" i="15"/>
  <c r="V35" i="15"/>
  <c r="V43" i="15"/>
  <c r="V51" i="15"/>
  <c r="V59" i="15"/>
  <c r="V67" i="15"/>
  <c r="V75" i="15"/>
  <c r="V83" i="15"/>
  <c r="V91" i="15"/>
  <c r="V99" i="15"/>
  <c r="V107" i="15"/>
  <c r="V115" i="15"/>
  <c r="V123" i="15"/>
  <c r="V144" i="15"/>
  <c r="V160" i="15"/>
  <c r="V176" i="15"/>
  <c r="V208" i="15"/>
  <c r="V240" i="15"/>
  <c r="V276" i="15"/>
  <c r="V340" i="15"/>
  <c r="V17" i="15"/>
  <c r="W17" i="15" s="1"/>
  <c r="V25" i="15"/>
  <c r="V33" i="15"/>
  <c r="V41" i="15"/>
  <c r="V49" i="15"/>
  <c r="V57" i="15"/>
  <c r="V65" i="15"/>
  <c r="V73" i="15"/>
  <c r="V81" i="15"/>
  <c r="V89" i="15"/>
  <c r="V97" i="15"/>
  <c r="V105" i="15"/>
  <c r="V113" i="15"/>
  <c r="V121" i="15"/>
  <c r="V129" i="15"/>
  <c r="V142" i="15"/>
  <c r="V158" i="15"/>
  <c r="V174" i="15"/>
  <c r="V184" i="15"/>
  <c r="V216" i="15"/>
  <c r="V248" i="15"/>
  <c r="V292" i="15"/>
  <c r="V356" i="15"/>
  <c r="V15" i="15"/>
  <c r="V23" i="15"/>
  <c r="V31" i="15"/>
  <c r="V39" i="15"/>
  <c r="V47" i="15"/>
  <c r="V55" i="15"/>
  <c r="V63" i="15"/>
  <c r="V71" i="15"/>
  <c r="V79" i="15"/>
  <c r="V87" i="15"/>
  <c r="V95" i="15"/>
  <c r="V103" i="15"/>
  <c r="V111" i="15"/>
  <c r="V119" i="15"/>
  <c r="V127" i="15"/>
  <c r="V136" i="15"/>
  <c r="V152" i="15"/>
  <c r="V168" i="15"/>
  <c r="V192" i="15"/>
  <c r="V224" i="15"/>
  <c r="V256" i="15"/>
  <c r="V308" i="15"/>
  <c r="V372" i="15"/>
  <c r="V61" i="15"/>
  <c r="V69" i="15"/>
  <c r="V77" i="15"/>
  <c r="V85" i="15"/>
  <c r="V93" i="15"/>
  <c r="V101" i="15"/>
  <c r="V109" i="15"/>
  <c r="V117" i="15"/>
  <c r="V125" i="15"/>
  <c r="V134" i="15"/>
  <c r="V150" i="15"/>
  <c r="V166" i="15"/>
  <c r="V200" i="15"/>
  <c r="V232" i="15"/>
  <c r="V264" i="15"/>
  <c r="V324" i="15"/>
  <c r="V388" i="15"/>
  <c r="T16" i="15"/>
  <c r="T17" i="15" s="1"/>
  <c r="T18" i="15" s="1"/>
  <c r="W15" i="15"/>
  <c r="V182" i="15"/>
  <c r="V190" i="15"/>
  <c r="V198" i="15"/>
  <c r="V206" i="15"/>
  <c r="V214" i="15"/>
  <c r="V222" i="15"/>
  <c r="V230" i="15"/>
  <c r="V238" i="15"/>
  <c r="V246" i="15"/>
  <c r="V254" i="15"/>
  <c r="V262" i="15"/>
  <c r="V274" i="15"/>
  <c r="V290" i="15"/>
  <c r="V306" i="15"/>
  <c r="V322" i="15"/>
  <c r="V338" i="15"/>
  <c r="V354" i="15"/>
  <c r="V370" i="15"/>
  <c r="V386" i="15"/>
  <c r="V402" i="15"/>
  <c r="V132" i="15"/>
  <c r="V140" i="15"/>
  <c r="V148" i="15"/>
  <c r="V156" i="15"/>
  <c r="V164" i="15"/>
  <c r="V172" i="15"/>
  <c r="V180" i="15"/>
  <c r="V188" i="15"/>
  <c r="V196" i="15"/>
  <c r="V204" i="15"/>
  <c r="V212" i="15"/>
  <c r="V220" i="15"/>
  <c r="V228" i="15"/>
  <c r="V236" i="15"/>
  <c r="V244" i="15"/>
  <c r="V252" i="15"/>
  <c r="V260" i="15"/>
  <c r="V268" i="15"/>
  <c r="V284" i="15"/>
  <c r="V300" i="15"/>
  <c r="V316" i="15"/>
  <c r="V332" i="15"/>
  <c r="V348" i="15"/>
  <c r="V364" i="15"/>
  <c r="V380" i="15"/>
  <c r="V436" i="15"/>
  <c r="V434" i="15"/>
  <c r="V432" i="15"/>
  <c r="V430" i="15"/>
  <c r="V428" i="15"/>
  <c r="V426" i="15"/>
  <c r="V424" i="15"/>
  <c r="V422" i="15"/>
  <c r="V420" i="15"/>
  <c r="V418" i="15"/>
  <c r="V416" i="15"/>
  <c r="V414" i="15"/>
  <c r="V412" i="15"/>
  <c r="V410" i="15"/>
  <c r="V408" i="15"/>
  <c r="V406" i="15"/>
  <c r="V404" i="15"/>
  <c r="V435" i="15"/>
  <c r="V433" i="15"/>
  <c r="V431" i="15"/>
  <c r="V429" i="15"/>
  <c r="V427" i="15"/>
  <c r="V425" i="15"/>
  <c r="V423" i="15"/>
  <c r="V421" i="15"/>
  <c r="V419" i="15"/>
  <c r="V417" i="15"/>
  <c r="V415" i="15"/>
  <c r="V413" i="15"/>
  <c r="V411" i="15"/>
  <c r="V409" i="15"/>
  <c r="V407" i="15"/>
  <c r="V405" i="15"/>
  <c r="V403" i="15"/>
  <c r="V401" i="15"/>
  <c r="V399" i="15"/>
  <c r="V397" i="15"/>
  <c r="V395" i="15"/>
  <c r="V393" i="15"/>
  <c r="V391" i="15"/>
  <c r="V389" i="15"/>
  <c r="V387" i="15"/>
  <c r="V385" i="15"/>
  <c r="V383" i="15"/>
  <c r="V381" i="15"/>
  <c r="V379" i="15"/>
  <c r="V377" i="15"/>
  <c r="V375" i="15"/>
  <c r="V373" i="15"/>
  <c r="V371" i="15"/>
  <c r="V369" i="15"/>
  <c r="V367" i="15"/>
  <c r="V365" i="15"/>
  <c r="V363" i="15"/>
  <c r="V361" i="15"/>
  <c r="V359" i="15"/>
  <c r="V357" i="15"/>
  <c r="V355" i="15"/>
  <c r="V353" i="15"/>
  <c r="V351" i="15"/>
  <c r="V349" i="15"/>
  <c r="V347" i="15"/>
  <c r="V345" i="15"/>
  <c r="V343" i="15"/>
  <c r="V341" i="15"/>
  <c r="V339" i="15"/>
  <c r="V337" i="15"/>
  <c r="V335" i="15"/>
  <c r="V333" i="15"/>
  <c r="V331" i="15"/>
  <c r="V329" i="15"/>
  <c r="V327" i="15"/>
  <c r="V325" i="15"/>
  <c r="V323" i="15"/>
  <c r="V321" i="15"/>
  <c r="V319" i="15"/>
  <c r="V317" i="15"/>
  <c r="V315" i="15"/>
  <c r="V313" i="15"/>
  <c r="V311" i="15"/>
  <c r="V309" i="15"/>
  <c r="V307" i="15"/>
  <c r="V305" i="15"/>
  <c r="V303" i="15"/>
  <c r="V301" i="15"/>
  <c r="V299" i="15"/>
  <c r="V297" i="15"/>
  <c r="V295" i="15"/>
  <c r="V293" i="15"/>
  <c r="V291" i="15"/>
  <c r="V289" i="15"/>
  <c r="V287" i="15"/>
  <c r="V285" i="15"/>
  <c r="V283" i="15"/>
  <c r="V281" i="15"/>
  <c r="V279" i="15"/>
  <c r="V277" i="15"/>
  <c r="V275" i="15"/>
  <c r="V273" i="15"/>
  <c r="V271" i="15"/>
  <c r="V269" i="15"/>
  <c r="V267" i="15"/>
  <c r="V398" i="15"/>
  <c r="V390" i="15"/>
  <c r="V382" i="15"/>
  <c r="V374" i="15"/>
  <c r="V366" i="15"/>
  <c r="V358" i="15"/>
  <c r="V350" i="15"/>
  <c r="V342" i="15"/>
  <c r="V334" i="15"/>
  <c r="V326" i="15"/>
  <c r="V318" i="15"/>
  <c r="V310" i="15"/>
  <c r="V302" i="15"/>
  <c r="V294" i="15"/>
  <c r="V286" i="15"/>
  <c r="V278" i="15"/>
  <c r="V270" i="15"/>
  <c r="V265" i="15"/>
  <c r="V263" i="15"/>
  <c r="V261" i="15"/>
  <c r="V259" i="15"/>
  <c r="V257" i="15"/>
  <c r="V255" i="15"/>
  <c r="V253" i="15"/>
  <c r="V251" i="15"/>
  <c r="V249" i="15"/>
  <c r="V247" i="15"/>
  <c r="V245" i="15"/>
  <c r="V243" i="15"/>
  <c r="V241" i="15"/>
  <c r="V239" i="15"/>
  <c r="V237" i="15"/>
  <c r="V235" i="15"/>
  <c r="V233" i="15"/>
  <c r="V231" i="15"/>
  <c r="V229" i="15"/>
  <c r="V227" i="15"/>
  <c r="V225" i="15"/>
  <c r="V223" i="15"/>
  <c r="V221" i="15"/>
  <c r="V219" i="15"/>
  <c r="V217" i="15"/>
  <c r="V215" i="15"/>
  <c r="V213" i="15"/>
  <c r="V211" i="15"/>
  <c r="V209" i="15"/>
  <c r="V207" i="15"/>
  <c r="V205" i="15"/>
  <c r="V203" i="15"/>
  <c r="V201" i="15"/>
  <c r="V199" i="15"/>
  <c r="V197" i="15"/>
  <c r="V195" i="15"/>
  <c r="V193" i="15"/>
  <c r="V191" i="15"/>
  <c r="V189" i="15"/>
  <c r="V187" i="15"/>
  <c r="V185" i="15"/>
  <c r="V183" i="15"/>
  <c r="V181" i="15"/>
  <c r="V179" i="15"/>
  <c r="V177" i="15"/>
  <c r="V175" i="15"/>
  <c r="V173" i="15"/>
  <c r="V171" i="15"/>
  <c r="V169" i="15"/>
  <c r="V167" i="15"/>
  <c r="V165" i="15"/>
  <c r="V163" i="15"/>
  <c r="V161" i="15"/>
  <c r="V159" i="15"/>
  <c r="V157" i="15"/>
  <c r="V155" i="15"/>
  <c r="V153" i="15"/>
  <c r="V151" i="15"/>
  <c r="V149" i="15"/>
  <c r="V147" i="15"/>
  <c r="V145" i="15"/>
  <c r="V143" i="15"/>
  <c r="V141" i="15"/>
  <c r="V139" i="15"/>
  <c r="V137" i="15"/>
  <c r="V135" i="15"/>
  <c r="V133" i="15"/>
  <c r="V131" i="15"/>
  <c r="V400" i="15"/>
  <c r="V392" i="15"/>
  <c r="V384" i="15"/>
  <c r="V376" i="15"/>
  <c r="V368" i="15"/>
  <c r="V360" i="15"/>
  <c r="V352" i="15"/>
  <c r="V344" i="15"/>
  <c r="V336" i="15"/>
  <c r="V328" i="15"/>
  <c r="V320" i="15"/>
  <c r="V312" i="15"/>
  <c r="V304" i="15"/>
  <c r="V296" i="15"/>
  <c r="V288" i="15"/>
  <c r="V280" i="15"/>
  <c r="V272" i="15"/>
  <c r="V14" i="15"/>
  <c r="W14" i="15" s="1"/>
  <c r="V16" i="15"/>
  <c r="V18" i="15"/>
  <c r="V20" i="15"/>
  <c r="V22" i="15"/>
  <c r="V24" i="15"/>
  <c r="V26" i="15"/>
  <c r="V28" i="15"/>
  <c r="V30" i="15"/>
  <c r="V32" i="15"/>
  <c r="V34" i="15"/>
  <c r="V36" i="15"/>
  <c r="V38" i="15"/>
  <c r="V40" i="15"/>
  <c r="V42" i="15"/>
  <c r="V44" i="15"/>
  <c r="V46" i="15"/>
  <c r="V48" i="15"/>
  <c r="V50" i="15"/>
  <c r="V52" i="15"/>
  <c r="V54" i="15"/>
  <c r="V56" i="15"/>
  <c r="V58" i="15"/>
  <c r="V60" i="15"/>
  <c r="V62" i="15"/>
  <c r="V64" i="15"/>
  <c r="V66" i="15"/>
  <c r="V68" i="15"/>
  <c r="V70" i="15"/>
  <c r="V72" i="15"/>
  <c r="V74" i="15"/>
  <c r="V76" i="15"/>
  <c r="V78" i="15"/>
  <c r="V80" i="15"/>
  <c r="V82" i="15"/>
  <c r="V84" i="15"/>
  <c r="V86" i="15"/>
  <c r="V88" i="15"/>
  <c r="V90" i="15"/>
  <c r="V92" i="15"/>
  <c r="V94" i="15"/>
  <c r="V96" i="15"/>
  <c r="V98" i="15"/>
  <c r="V100" i="15"/>
  <c r="V102" i="15"/>
  <c r="V104" i="15"/>
  <c r="V106" i="15"/>
  <c r="V108" i="15"/>
  <c r="V110" i="15"/>
  <c r="V112" i="15"/>
  <c r="V114" i="15"/>
  <c r="V116" i="15"/>
  <c r="V118" i="15"/>
  <c r="V120" i="15"/>
  <c r="V122" i="15"/>
  <c r="V124" i="15"/>
  <c r="V126" i="15"/>
  <c r="V128" i="15"/>
  <c r="V130" i="15"/>
  <c r="V138" i="15"/>
  <c r="V146" i="15"/>
  <c r="V154" i="15"/>
  <c r="V162" i="15"/>
  <c r="V170" i="15"/>
  <c r="V178" i="15"/>
  <c r="V186" i="15"/>
  <c r="V194" i="15"/>
  <c r="V202" i="15"/>
  <c r="V210" i="15"/>
  <c r="V218" i="15"/>
  <c r="V226" i="15"/>
  <c r="V234" i="15"/>
  <c r="V242" i="15"/>
  <c r="V250" i="15"/>
  <c r="V258" i="15"/>
  <c r="V266" i="15"/>
  <c r="V282" i="15"/>
  <c r="V298" i="15"/>
  <c r="V314" i="15"/>
  <c r="V330" i="15"/>
  <c r="V346" i="15"/>
  <c r="V362" i="15"/>
  <c r="V378" i="15"/>
  <c r="V394" i="15"/>
  <c r="D257" i="15"/>
  <c r="D256" i="15"/>
  <c r="D255" i="15"/>
  <c r="D254" i="15"/>
  <c r="D253" i="15"/>
  <c r="D252" i="15"/>
  <c r="D251" i="15"/>
  <c r="D250" i="15"/>
  <c r="D249" i="15"/>
  <c r="D248" i="15"/>
  <c r="D247" i="15"/>
  <c r="D246" i="15"/>
  <c r="D245" i="15"/>
  <c r="D244" i="15"/>
  <c r="D243" i="15"/>
  <c r="D242" i="15"/>
  <c r="D241" i="15"/>
  <c r="D240" i="15"/>
  <c r="D239" i="15"/>
  <c r="D238" i="15"/>
  <c r="D237" i="15"/>
  <c r="D236" i="15"/>
  <c r="D235" i="15"/>
  <c r="D234" i="15"/>
  <c r="D233" i="15"/>
  <c r="D232" i="15"/>
  <c r="D231" i="15"/>
  <c r="D230" i="15"/>
  <c r="D229" i="15"/>
  <c r="D228" i="15"/>
  <c r="D227" i="15"/>
  <c r="D226" i="15"/>
  <c r="D225" i="15"/>
  <c r="D224" i="15"/>
  <c r="D223" i="15"/>
  <c r="D222" i="15"/>
  <c r="D221" i="15"/>
  <c r="D220" i="15"/>
  <c r="D219" i="15"/>
  <c r="D218" i="15"/>
  <c r="D217" i="15"/>
  <c r="D216" i="15"/>
  <c r="D215" i="15"/>
  <c r="D214" i="15"/>
  <c r="D213" i="15"/>
  <c r="D212" i="15"/>
  <c r="D211" i="15"/>
  <c r="D210" i="15"/>
  <c r="D209" i="15"/>
  <c r="D208" i="15"/>
  <c r="D207" i="15"/>
  <c r="D206" i="15"/>
  <c r="D205" i="15"/>
  <c r="D204" i="15"/>
  <c r="D203" i="15"/>
  <c r="D202" i="15"/>
  <c r="D201" i="15"/>
  <c r="D200" i="15"/>
  <c r="D199" i="15"/>
  <c r="D198" i="15"/>
  <c r="D197" i="15"/>
  <c r="D196" i="15"/>
  <c r="D195" i="15"/>
  <c r="D194" i="15"/>
  <c r="D193" i="15"/>
  <c r="D192" i="15"/>
  <c r="D191" i="15"/>
  <c r="D190" i="15"/>
  <c r="D189" i="15"/>
  <c r="D188" i="15"/>
  <c r="D187" i="15"/>
  <c r="D186" i="15"/>
  <c r="D185" i="15"/>
  <c r="D184" i="15"/>
  <c r="D183" i="15"/>
  <c r="D182" i="15"/>
  <c r="D181" i="15"/>
  <c r="D180" i="15"/>
  <c r="D179" i="15"/>
  <c r="D178" i="15"/>
  <c r="D177" i="15"/>
  <c r="D176" i="15"/>
  <c r="D175" i="15"/>
  <c r="D174" i="15"/>
  <c r="D173" i="15"/>
  <c r="D172" i="15"/>
  <c r="D171" i="15"/>
  <c r="D170" i="15"/>
  <c r="D169" i="15"/>
  <c r="D168" i="15"/>
  <c r="D167" i="15"/>
  <c r="D166" i="15"/>
  <c r="D165" i="15"/>
  <c r="D164" i="15"/>
  <c r="D163" i="15"/>
  <c r="D162" i="15"/>
  <c r="D161" i="15"/>
  <c r="D160" i="15"/>
  <c r="D159" i="15"/>
  <c r="D158" i="15"/>
  <c r="D157" i="15"/>
  <c r="D156" i="15"/>
  <c r="D155" i="15"/>
  <c r="D154" i="15"/>
  <c r="D153" i="15"/>
  <c r="D152" i="15"/>
  <c r="D151" i="15"/>
  <c r="D150" i="15"/>
  <c r="D149" i="15"/>
  <c r="D148" i="15"/>
  <c r="D147" i="15"/>
  <c r="D146" i="15"/>
  <c r="D145" i="15"/>
  <c r="D144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434" i="15"/>
  <c r="S26" i="12"/>
  <c r="S25" i="12"/>
  <c r="G39" i="12"/>
  <c r="G35" i="12"/>
  <c r="G36" i="12"/>
  <c r="W16" i="15" l="1"/>
  <c r="T19" i="15"/>
  <c r="W18" i="15"/>
  <c r="D332" i="15"/>
  <c r="D316" i="15"/>
  <c r="D300" i="15"/>
  <c r="D284" i="15"/>
  <c r="D268" i="15"/>
  <c r="D331" i="15"/>
  <c r="D315" i="15"/>
  <c r="D299" i="15"/>
  <c r="D283" i="15"/>
  <c r="D267" i="15"/>
  <c r="D324" i="15"/>
  <c r="D308" i="15"/>
  <c r="D292" i="15"/>
  <c r="D276" i="15"/>
  <c r="D260" i="15"/>
  <c r="D323" i="15"/>
  <c r="D307" i="15"/>
  <c r="D291" i="15"/>
  <c r="D275" i="15"/>
  <c r="D259" i="15"/>
  <c r="D328" i="15"/>
  <c r="D320" i="15"/>
  <c r="D312" i="15"/>
  <c r="D304" i="15"/>
  <c r="D296" i="15"/>
  <c r="D288" i="15"/>
  <c r="D280" i="15"/>
  <c r="D272" i="15"/>
  <c r="D264" i="15"/>
  <c r="D327" i="15"/>
  <c r="D319" i="15"/>
  <c r="D311" i="15"/>
  <c r="D303" i="15"/>
  <c r="D295" i="15"/>
  <c r="D287" i="15"/>
  <c r="D279" i="15"/>
  <c r="D271" i="15"/>
  <c r="D263" i="15"/>
  <c r="D333" i="15"/>
  <c r="D330" i="15"/>
  <c r="D326" i="15"/>
  <c r="D322" i="15"/>
  <c r="D318" i="15"/>
  <c r="D314" i="15"/>
  <c r="D310" i="15"/>
  <c r="D306" i="15"/>
  <c r="D302" i="15"/>
  <c r="D298" i="15"/>
  <c r="D294" i="15"/>
  <c r="D290" i="15"/>
  <c r="D286" i="15"/>
  <c r="D282" i="15"/>
  <c r="D278" i="15"/>
  <c r="D274" i="15"/>
  <c r="D270" i="15"/>
  <c r="D266" i="15"/>
  <c r="D262" i="15"/>
  <c r="D258" i="15"/>
  <c r="D329" i="15"/>
  <c r="D325" i="15"/>
  <c r="D321" i="15"/>
  <c r="D317" i="15"/>
  <c r="D313" i="15"/>
  <c r="D309" i="15"/>
  <c r="D305" i="15"/>
  <c r="D301" i="15"/>
  <c r="D297" i="15"/>
  <c r="D293" i="15"/>
  <c r="D289" i="15"/>
  <c r="D285" i="15"/>
  <c r="D281" i="15"/>
  <c r="D277" i="15"/>
  <c r="D273" i="15"/>
  <c r="D269" i="15"/>
  <c r="D265" i="15"/>
  <c r="D261" i="15"/>
  <c r="C15" i="15"/>
  <c r="D383" i="15"/>
  <c r="D388" i="15"/>
  <c r="D380" i="15"/>
  <c r="D386" i="15"/>
  <c r="D378" i="15"/>
  <c r="D385" i="15"/>
  <c r="D377" i="15"/>
  <c r="D375" i="15"/>
  <c r="D373" i="15"/>
  <c r="D371" i="15"/>
  <c r="D369" i="15"/>
  <c r="D367" i="15"/>
  <c r="D365" i="15"/>
  <c r="D363" i="15"/>
  <c r="D361" i="15"/>
  <c r="D359" i="15"/>
  <c r="D357" i="15"/>
  <c r="D355" i="15"/>
  <c r="D353" i="15"/>
  <c r="D351" i="15"/>
  <c r="D349" i="15"/>
  <c r="D347" i="15"/>
  <c r="D345" i="15"/>
  <c r="D343" i="15"/>
  <c r="D341" i="15"/>
  <c r="D339" i="15"/>
  <c r="D337" i="15"/>
  <c r="D335" i="15"/>
  <c r="D381" i="15"/>
  <c r="D387" i="15"/>
  <c r="D384" i="15"/>
  <c r="D382" i="15"/>
  <c r="D379" i="15"/>
  <c r="D376" i="15"/>
  <c r="D374" i="15"/>
  <c r="D372" i="15"/>
  <c r="D370" i="15"/>
  <c r="D368" i="15"/>
  <c r="D366" i="15"/>
  <c r="D364" i="15"/>
  <c r="D362" i="15"/>
  <c r="D360" i="15"/>
  <c r="D358" i="15"/>
  <c r="D356" i="15"/>
  <c r="D354" i="15"/>
  <c r="D352" i="15"/>
  <c r="D350" i="15"/>
  <c r="D348" i="15"/>
  <c r="D346" i="15"/>
  <c r="D344" i="15"/>
  <c r="D342" i="15"/>
  <c r="D340" i="15"/>
  <c r="D338" i="15"/>
  <c r="D336" i="15"/>
  <c r="D334" i="15"/>
  <c r="D404" i="15"/>
  <c r="D396" i="15"/>
  <c r="D402" i="15"/>
  <c r="D394" i="15"/>
  <c r="D400" i="15"/>
  <c r="D392" i="15"/>
  <c r="D398" i="15"/>
  <c r="D390" i="15"/>
  <c r="D403" i="15"/>
  <c r="D401" i="15"/>
  <c r="D399" i="15"/>
  <c r="D397" i="15"/>
  <c r="D395" i="15"/>
  <c r="D393" i="15"/>
  <c r="D391" i="15"/>
  <c r="D389" i="15"/>
  <c r="D427" i="15"/>
  <c r="D436" i="15"/>
  <c r="D411" i="15"/>
  <c r="D407" i="15"/>
  <c r="D415" i="15"/>
  <c r="D419" i="15"/>
  <c r="D432" i="15"/>
  <c r="D417" i="15"/>
  <c r="D423" i="15"/>
  <c r="D412" i="15"/>
  <c r="D405" i="15"/>
  <c r="D409" i="15"/>
  <c r="D413" i="15"/>
  <c r="D416" i="15"/>
  <c r="D418" i="15"/>
  <c r="D430" i="15"/>
  <c r="D408" i="15"/>
  <c r="D420" i="15"/>
  <c r="D424" i="15"/>
  <c r="D406" i="15"/>
  <c r="D410" i="15"/>
  <c r="D414" i="15"/>
  <c r="D422" i="15"/>
  <c r="D426" i="15"/>
  <c r="D431" i="15"/>
  <c r="D433" i="15"/>
  <c r="D429" i="15"/>
  <c r="D421" i="15"/>
  <c r="D425" i="15"/>
  <c r="D428" i="15"/>
  <c r="D435" i="15"/>
  <c r="G25" i="12"/>
  <c r="M97" i="13"/>
  <c r="M96" i="13"/>
  <c r="N115" i="13" s="1"/>
  <c r="N116" i="13" s="1"/>
  <c r="N117" i="13" s="1"/>
  <c r="N118" i="13" s="1"/>
  <c r="N119" i="13" s="1"/>
  <c r="N120" i="13" s="1"/>
  <c r="N121" i="13" s="1"/>
  <c r="N122" i="13" s="1"/>
  <c r="N123" i="13" s="1"/>
  <c r="N124" i="13" s="1"/>
  <c r="N125" i="13" s="1"/>
  <c r="N126" i="13" s="1"/>
  <c r="N127" i="13" s="1"/>
  <c r="N128" i="13" s="1"/>
  <c r="N129" i="13" s="1"/>
  <c r="N130" i="13" s="1"/>
  <c r="N131" i="13" s="1"/>
  <c r="N132" i="13" s="1"/>
  <c r="N133" i="13" s="1"/>
  <c r="D96" i="13"/>
  <c r="D103" i="13" s="1"/>
  <c r="M94" i="13"/>
  <c r="M52" i="13"/>
  <c r="N71" i="13" s="1"/>
  <c r="D52" i="13"/>
  <c r="D59" i="13" s="1"/>
  <c r="M50" i="13"/>
  <c r="G40" i="12"/>
  <c r="F40" i="12"/>
  <c r="M53" i="13" s="1"/>
  <c r="D97" i="13"/>
  <c r="D98" i="13" s="1"/>
  <c r="F36" i="12"/>
  <c r="M7" i="13"/>
  <c r="D7" i="13"/>
  <c r="D8" i="13" s="1"/>
  <c r="E29" i="13" s="1"/>
  <c r="M6" i="13"/>
  <c r="N27" i="13" s="1"/>
  <c r="D6" i="13"/>
  <c r="D15" i="13" s="1"/>
  <c r="M4" i="13"/>
  <c r="M27" i="13"/>
  <c r="K34" i="4"/>
  <c r="J34" i="4"/>
  <c r="I34" i="4"/>
  <c r="F22" i="12"/>
  <c r="G22" i="12" s="1"/>
  <c r="K9" i="4"/>
  <c r="J9" i="4"/>
  <c r="I9" i="4"/>
  <c r="F15" i="12"/>
  <c r="G15" i="12" s="1"/>
  <c r="H9" i="4"/>
  <c r="AB11" i="4" s="1"/>
  <c r="T20" i="15" l="1"/>
  <c r="W19" i="15"/>
  <c r="E256" i="15"/>
  <c r="E254" i="15"/>
  <c r="E252" i="15"/>
  <c r="E250" i="15"/>
  <c r="E248" i="15"/>
  <c r="E246" i="15"/>
  <c r="E244" i="15"/>
  <c r="E242" i="15"/>
  <c r="E240" i="15"/>
  <c r="E238" i="15"/>
  <c r="E236" i="15"/>
  <c r="E234" i="15"/>
  <c r="E232" i="15"/>
  <c r="E230" i="15"/>
  <c r="E228" i="15"/>
  <c r="E226" i="15"/>
  <c r="E224" i="15"/>
  <c r="E222" i="15"/>
  <c r="E220" i="15"/>
  <c r="E218" i="15"/>
  <c r="E216" i="15"/>
  <c r="E214" i="15"/>
  <c r="E212" i="15"/>
  <c r="E210" i="15"/>
  <c r="E208" i="15"/>
  <c r="E206" i="15"/>
  <c r="E204" i="15"/>
  <c r="E202" i="15"/>
  <c r="E200" i="15"/>
  <c r="E198" i="15"/>
  <c r="E196" i="15"/>
  <c r="E194" i="15"/>
  <c r="E192" i="15"/>
  <c r="E190" i="15"/>
  <c r="E188" i="15"/>
  <c r="E186" i="15"/>
  <c r="E184" i="15"/>
  <c r="E182" i="15"/>
  <c r="E180" i="15"/>
  <c r="E178" i="15"/>
  <c r="E176" i="15"/>
  <c r="E174" i="15"/>
  <c r="E172" i="15"/>
  <c r="E170" i="15"/>
  <c r="E168" i="15"/>
  <c r="E166" i="15"/>
  <c r="E164" i="15"/>
  <c r="E162" i="15"/>
  <c r="E160" i="15"/>
  <c r="E158" i="15"/>
  <c r="E156" i="15"/>
  <c r="E154" i="15"/>
  <c r="E152" i="15"/>
  <c r="E150" i="15"/>
  <c r="E148" i="15"/>
  <c r="E146" i="15"/>
  <c r="E144" i="15"/>
  <c r="E142" i="15"/>
  <c r="E140" i="15"/>
  <c r="E138" i="15"/>
  <c r="E136" i="15"/>
  <c r="E134" i="15"/>
  <c r="E132" i="15"/>
  <c r="E130" i="15"/>
  <c r="E128" i="15"/>
  <c r="E126" i="15"/>
  <c r="E124" i="15"/>
  <c r="E122" i="15"/>
  <c r="E120" i="15"/>
  <c r="E118" i="15"/>
  <c r="E116" i="15"/>
  <c r="E114" i="15"/>
  <c r="E112" i="15"/>
  <c r="E110" i="15"/>
  <c r="E108" i="15"/>
  <c r="E106" i="15"/>
  <c r="E104" i="15"/>
  <c r="E102" i="15"/>
  <c r="E100" i="15"/>
  <c r="E98" i="15"/>
  <c r="E96" i="15"/>
  <c r="E94" i="15"/>
  <c r="E92" i="15"/>
  <c r="E90" i="15"/>
  <c r="E88" i="15"/>
  <c r="E253" i="15"/>
  <c r="E245" i="15"/>
  <c r="E237" i="15"/>
  <c r="E229" i="15"/>
  <c r="E221" i="15"/>
  <c r="E213" i="15"/>
  <c r="E205" i="15"/>
  <c r="E197" i="15"/>
  <c r="E189" i="15"/>
  <c r="E181" i="15"/>
  <c r="E173" i="15"/>
  <c r="E165" i="15"/>
  <c r="E157" i="15"/>
  <c r="E149" i="15"/>
  <c r="E141" i="15"/>
  <c r="E133" i="15"/>
  <c r="E125" i="15"/>
  <c r="E117" i="15"/>
  <c r="E109" i="15"/>
  <c r="E101" i="15"/>
  <c r="E93" i="15"/>
  <c r="E85" i="15"/>
  <c r="E81" i="15"/>
  <c r="E77" i="15"/>
  <c r="E75" i="15"/>
  <c r="E71" i="15"/>
  <c r="E69" i="15"/>
  <c r="E67" i="15"/>
  <c r="E65" i="15"/>
  <c r="E61" i="15"/>
  <c r="E59" i="15"/>
  <c r="E57" i="15"/>
  <c r="E53" i="15"/>
  <c r="E51" i="15"/>
  <c r="E49" i="15"/>
  <c r="E47" i="15"/>
  <c r="E45" i="15"/>
  <c r="E41" i="15"/>
  <c r="E39" i="15"/>
  <c r="E37" i="15"/>
  <c r="E35" i="15"/>
  <c r="E31" i="15"/>
  <c r="E29" i="15"/>
  <c r="E27" i="15"/>
  <c r="E23" i="15"/>
  <c r="E21" i="15"/>
  <c r="E19" i="15"/>
  <c r="E17" i="15"/>
  <c r="E257" i="15"/>
  <c r="E249" i="15"/>
  <c r="E241" i="15"/>
  <c r="E233" i="15"/>
  <c r="E225" i="15"/>
  <c r="E217" i="15"/>
  <c r="E209" i="15"/>
  <c r="E201" i="15"/>
  <c r="E193" i="15"/>
  <c r="E185" i="15"/>
  <c r="E177" i="15"/>
  <c r="E169" i="15"/>
  <c r="E153" i="15"/>
  <c r="E137" i="15"/>
  <c r="E129" i="15"/>
  <c r="E121" i="15"/>
  <c r="E105" i="15"/>
  <c r="E219" i="15"/>
  <c r="E203" i="15"/>
  <c r="E187" i="15"/>
  <c r="E171" i="15"/>
  <c r="E155" i="15"/>
  <c r="E147" i="15"/>
  <c r="E123" i="15"/>
  <c r="E115" i="15"/>
  <c r="E99" i="15"/>
  <c r="E86" i="15"/>
  <c r="E82" i="15"/>
  <c r="E80" i="15"/>
  <c r="E76" i="15"/>
  <c r="E72" i="15"/>
  <c r="E68" i="15"/>
  <c r="E64" i="15"/>
  <c r="E60" i="15"/>
  <c r="E56" i="15"/>
  <c r="E52" i="15"/>
  <c r="E48" i="15"/>
  <c r="E44" i="15"/>
  <c r="E40" i="15"/>
  <c r="E36" i="15"/>
  <c r="E32" i="15"/>
  <c r="E28" i="15"/>
  <c r="E24" i="15"/>
  <c r="E22" i="15"/>
  <c r="E18" i="15"/>
  <c r="E255" i="15"/>
  <c r="E247" i="15"/>
  <c r="E239" i="15"/>
  <c r="E231" i="15"/>
  <c r="E223" i="15"/>
  <c r="E215" i="15"/>
  <c r="E207" i="15"/>
  <c r="E199" i="15"/>
  <c r="E191" i="15"/>
  <c r="E183" i="15"/>
  <c r="E175" i="15"/>
  <c r="E167" i="15"/>
  <c r="E159" i="15"/>
  <c r="E151" i="15"/>
  <c r="E143" i="15"/>
  <c r="E135" i="15"/>
  <c r="E127" i="15"/>
  <c r="E119" i="15"/>
  <c r="E111" i="15"/>
  <c r="E103" i="15"/>
  <c r="E95" i="15"/>
  <c r="E87" i="15"/>
  <c r="E83" i="15"/>
  <c r="E79" i="15"/>
  <c r="E73" i="15"/>
  <c r="E63" i="15"/>
  <c r="E55" i="15"/>
  <c r="E43" i="15"/>
  <c r="E33" i="15"/>
  <c r="E25" i="15"/>
  <c r="E15" i="15"/>
  <c r="E161" i="15"/>
  <c r="E145" i="15"/>
  <c r="E113" i="15"/>
  <c r="E97" i="15"/>
  <c r="E89" i="15"/>
  <c r="E251" i="15"/>
  <c r="E243" i="15"/>
  <c r="E235" i="15"/>
  <c r="E227" i="15"/>
  <c r="E211" i="15"/>
  <c r="E195" i="15"/>
  <c r="E179" i="15"/>
  <c r="E163" i="15"/>
  <c r="E139" i="15"/>
  <c r="E131" i="15"/>
  <c r="E107" i="15"/>
  <c r="E91" i="15"/>
  <c r="E84" i="15"/>
  <c r="E78" i="15"/>
  <c r="E74" i="15"/>
  <c r="E70" i="15"/>
  <c r="E66" i="15"/>
  <c r="E62" i="15"/>
  <c r="E58" i="15"/>
  <c r="E54" i="15"/>
  <c r="E50" i="15"/>
  <c r="E46" i="15"/>
  <c r="E42" i="15"/>
  <c r="E38" i="15"/>
  <c r="E34" i="15"/>
  <c r="E30" i="15"/>
  <c r="E26" i="15"/>
  <c r="E20" i="15"/>
  <c r="E16" i="15"/>
  <c r="D53" i="13"/>
  <c r="D54" i="13" s="1"/>
  <c r="C16" i="15"/>
  <c r="F15" i="15"/>
  <c r="E436" i="15"/>
  <c r="E432" i="15"/>
  <c r="E428" i="15"/>
  <c r="E424" i="15"/>
  <c r="E420" i="15"/>
  <c r="E416" i="15"/>
  <c r="E412" i="15"/>
  <c r="E408" i="15"/>
  <c r="E404" i="15"/>
  <c r="E400" i="15"/>
  <c r="E396" i="15"/>
  <c r="E392" i="15"/>
  <c r="E388" i="15"/>
  <c r="E384" i="15"/>
  <c r="E380" i="15"/>
  <c r="E376" i="15"/>
  <c r="E372" i="15"/>
  <c r="E368" i="15"/>
  <c r="E364" i="15"/>
  <c r="E360" i="15"/>
  <c r="E356" i="15"/>
  <c r="E352" i="15"/>
  <c r="E348" i="15"/>
  <c r="E344" i="15"/>
  <c r="E340" i="15"/>
  <c r="E336" i="15"/>
  <c r="E332" i="15"/>
  <c r="E328" i="15"/>
  <c r="E324" i="15"/>
  <c r="E320" i="15"/>
  <c r="E316" i="15"/>
  <c r="E312" i="15"/>
  <c r="E308" i="15"/>
  <c r="E304" i="15"/>
  <c r="E300" i="15"/>
  <c r="E296" i="15"/>
  <c r="E292" i="15"/>
  <c r="E288" i="15"/>
  <c r="E284" i="15"/>
  <c r="E280" i="15"/>
  <c r="E276" i="15"/>
  <c r="E272" i="15"/>
  <c r="E268" i="15"/>
  <c r="E264" i="15"/>
  <c r="E260" i="15"/>
  <c r="E434" i="15"/>
  <c r="E430" i="15"/>
  <c r="E422" i="15"/>
  <c r="E418" i="15"/>
  <c r="E414" i="15"/>
  <c r="E410" i="15"/>
  <c r="E406" i="15"/>
  <c r="E402" i="15"/>
  <c r="E398" i="15"/>
  <c r="E390" i="15"/>
  <c r="E382" i="15"/>
  <c r="E374" i="15"/>
  <c r="E366" i="15"/>
  <c r="E358" i="15"/>
  <c r="E350" i="15"/>
  <c r="E342" i="15"/>
  <c r="E334" i="15"/>
  <c r="E326" i="15"/>
  <c r="E318" i="15"/>
  <c r="E435" i="15"/>
  <c r="E431" i="15"/>
  <c r="E427" i="15"/>
  <c r="E423" i="15"/>
  <c r="E419" i="15"/>
  <c r="E415" i="15"/>
  <c r="E411" i="15"/>
  <c r="E407" i="15"/>
  <c r="E403" i="15"/>
  <c r="E399" i="15"/>
  <c r="E395" i="15"/>
  <c r="E391" i="15"/>
  <c r="E387" i="15"/>
  <c r="E383" i="15"/>
  <c r="E379" i="15"/>
  <c r="E375" i="15"/>
  <c r="E371" i="15"/>
  <c r="E367" i="15"/>
  <c r="E363" i="15"/>
  <c r="E359" i="15"/>
  <c r="E355" i="15"/>
  <c r="E351" i="15"/>
  <c r="E347" i="15"/>
  <c r="E343" i="15"/>
  <c r="E339" i="15"/>
  <c r="E335" i="15"/>
  <c r="E331" i="15"/>
  <c r="E327" i="15"/>
  <c r="E323" i="15"/>
  <c r="E319" i="15"/>
  <c r="E315" i="15"/>
  <c r="E311" i="15"/>
  <c r="E307" i="15"/>
  <c r="E303" i="15"/>
  <c r="E299" i="15"/>
  <c r="E295" i="15"/>
  <c r="E291" i="15"/>
  <c r="E287" i="15"/>
  <c r="E283" i="15"/>
  <c r="E279" i="15"/>
  <c r="E275" i="15"/>
  <c r="E271" i="15"/>
  <c r="E267" i="15"/>
  <c r="E263" i="15"/>
  <c r="E259" i="15"/>
  <c r="E426" i="15"/>
  <c r="E394" i="15"/>
  <c r="E386" i="15"/>
  <c r="E378" i="15"/>
  <c r="E370" i="15"/>
  <c r="E362" i="15"/>
  <c r="E354" i="15"/>
  <c r="E346" i="15"/>
  <c r="E338" i="15"/>
  <c r="E330" i="15"/>
  <c r="E322" i="15"/>
  <c r="E314" i="15"/>
  <c r="E433" i="15"/>
  <c r="E417" i="15"/>
  <c r="E401" i="15"/>
  <c r="E385" i="15"/>
  <c r="E369" i="15"/>
  <c r="E353" i="15"/>
  <c r="E337" i="15"/>
  <c r="E321" i="15"/>
  <c r="E309" i="15"/>
  <c r="E301" i="15"/>
  <c r="E293" i="15"/>
  <c r="E285" i="15"/>
  <c r="E277" i="15"/>
  <c r="E269" i="15"/>
  <c r="E261" i="15"/>
  <c r="E429" i="15"/>
  <c r="E413" i="15"/>
  <c r="E397" i="15"/>
  <c r="E381" i="15"/>
  <c r="E365" i="15"/>
  <c r="E349" i="15"/>
  <c r="E333" i="15"/>
  <c r="E317" i="15"/>
  <c r="E306" i="15"/>
  <c r="E298" i="15"/>
  <c r="E290" i="15"/>
  <c r="E282" i="15"/>
  <c r="E274" i="15"/>
  <c r="E266" i="15"/>
  <c r="E258" i="15"/>
  <c r="E409" i="15"/>
  <c r="E377" i="15"/>
  <c r="E345" i="15"/>
  <c r="E313" i="15"/>
  <c r="E297" i="15"/>
  <c r="E281" i="15"/>
  <c r="E265" i="15"/>
  <c r="E425" i="15"/>
  <c r="E393" i="15"/>
  <c r="E361" i="15"/>
  <c r="E329" i="15"/>
  <c r="E305" i="15"/>
  <c r="E289" i="15"/>
  <c r="E273" i="15"/>
  <c r="E14" i="15"/>
  <c r="E421" i="15"/>
  <c r="E405" i="15"/>
  <c r="E389" i="15"/>
  <c r="E373" i="15"/>
  <c r="E357" i="15"/>
  <c r="E341" i="15"/>
  <c r="E325" i="15"/>
  <c r="E310" i="15"/>
  <c r="E302" i="15"/>
  <c r="E294" i="15"/>
  <c r="E286" i="15"/>
  <c r="E278" i="15"/>
  <c r="E270" i="15"/>
  <c r="E262" i="15"/>
  <c r="AB151" i="4"/>
  <c r="AB143" i="4"/>
  <c r="AB135" i="4"/>
  <c r="AB123" i="4"/>
  <c r="AB115" i="4"/>
  <c r="AB101" i="4"/>
  <c r="AB93" i="4"/>
  <c r="AB85" i="4"/>
  <c r="AB73" i="4"/>
  <c r="AB65" i="4"/>
  <c r="AB50" i="4"/>
  <c r="AB42" i="4"/>
  <c r="AB34" i="4"/>
  <c r="AB21" i="4"/>
  <c r="AB13" i="4"/>
  <c r="AB152" i="4"/>
  <c r="AB144" i="4"/>
  <c r="AB136" i="4"/>
  <c r="AB124" i="4"/>
  <c r="AB116" i="4"/>
  <c r="AB102" i="4"/>
  <c r="AB94" i="4"/>
  <c r="AB86" i="4"/>
  <c r="AB74" i="4"/>
  <c r="AB66" i="4"/>
  <c r="AB51" i="4"/>
  <c r="AB43" i="4"/>
  <c r="AB35" i="4"/>
  <c r="AB22" i="4"/>
  <c r="AB14" i="4"/>
  <c r="AB148" i="4"/>
  <c r="AB140" i="4"/>
  <c r="AB128" i="4"/>
  <c r="AB120" i="4"/>
  <c r="AB112" i="4"/>
  <c r="AB98" i="4"/>
  <c r="AB90" i="4"/>
  <c r="AB78" i="4"/>
  <c r="AB70" i="4"/>
  <c r="AB62" i="4"/>
  <c r="AB47" i="4"/>
  <c r="AB39" i="4"/>
  <c r="AB26" i="4"/>
  <c r="AB18" i="4"/>
  <c r="AB10" i="4"/>
  <c r="AB147" i="4"/>
  <c r="AB139" i="4"/>
  <c r="AB127" i="4"/>
  <c r="AB119" i="4"/>
  <c r="AB111" i="4"/>
  <c r="AB97" i="4"/>
  <c r="AB89" i="4"/>
  <c r="AB77" i="4"/>
  <c r="AB69" i="4"/>
  <c r="AB61" i="4"/>
  <c r="AB46" i="4"/>
  <c r="AB38" i="4"/>
  <c r="AB25" i="4"/>
  <c r="AB17" i="4"/>
  <c r="AB9" i="4"/>
  <c r="AB154" i="4"/>
  <c r="AB150" i="4"/>
  <c r="AB146" i="4"/>
  <c r="AB142" i="4"/>
  <c r="AB138" i="4"/>
  <c r="AB130" i="4"/>
  <c r="AB126" i="4"/>
  <c r="AB122" i="4"/>
  <c r="AB118" i="4"/>
  <c r="AB114" i="4"/>
  <c r="AB104" i="4"/>
  <c r="AB100" i="4"/>
  <c r="AB96" i="4"/>
  <c r="AB92" i="4"/>
  <c r="AB88" i="4"/>
  <c r="AB80" i="4"/>
  <c r="O10" i="12" s="1"/>
  <c r="AB76" i="4"/>
  <c r="AB72" i="4"/>
  <c r="AB68" i="4"/>
  <c r="AB64" i="4"/>
  <c r="AB53" i="4"/>
  <c r="AB49" i="4"/>
  <c r="AB45" i="4"/>
  <c r="AB41" i="4"/>
  <c r="AB37" i="4"/>
  <c r="AB28" i="4"/>
  <c r="M10" i="12" s="1"/>
  <c r="S10" i="12" s="1"/>
  <c r="AB24" i="4"/>
  <c r="AB20" i="4"/>
  <c r="AB16" i="4"/>
  <c r="AB12" i="4"/>
  <c r="AB153" i="4"/>
  <c r="AB149" i="4"/>
  <c r="AB145" i="4"/>
  <c r="AB141" i="4"/>
  <c r="AB137" i="4"/>
  <c r="AB129" i="4"/>
  <c r="AB125" i="4"/>
  <c r="AB121" i="4"/>
  <c r="AB117" i="4"/>
  <c r="AB113" i="4"/>
  <c r="AB103" i="4"/>
  <c r="AB99" i="4"/>
  <c r="AB95" i="4"/>
  <c r="AB91" i="4"/>
  <c r="AB87" i="4"/>
  <c r="AB79" i="4"/>
  <c r="AB75" i="4"/>
  <c r="AB71" i="4"/>
  <c r="AB67" i="4"/>
  <c r="AB63" i="4"/>
  <c r="AB52" i="4"/>
  <c r="AB48" i="4"/>
  <c r="AB44" i="4"/>
  <c r="AB40" i="4"/>
  <c r="AB36" i="4"/>
  <c r="AB27" i="4"/>
  <c r="AB23" i="4"/>
  <c r="AB19" i="4"/>
  <c r="AB15" i="4"/>
  <c r="E108" i="13"/>
  <c r="G44" i="13"/>
  <c r="G40" i="13"/>
  <c r="G36" i="13"/>
  <c r="G32" i="13"/>
  <c r="G28" i="13"/>
  <c r="G43" i="13"/>
  <c r="G39" i="13"/>
  <c r="G35" i="13"/>
  <c r="G31" i="13"/>
  <c r="G27" i="13"/>
  <c r="G24" i="13"/>
  <c r="G42" i="13"/>
  <c r="G38" i="13"/>
  <c r="G34" i="13"/>
  <c r="G30" i="13"/>
  <c r="G26" i="13"/>
  <c r="J26" i="13" s="1"/>
  <c r="G45" i="13"/>
  <c r="G41" i="13"/>
  <c r="G37" i="13"/>
  <c r="G33" i="13"/>
  <c r="G29" i="13"/>
  <c r="G25" i="13"/>
  <c r="E120" i="13"/>
  <c r="E83" i="13"/>
  <c r="D86" i="13"/>
  <c r="E110" i="13"/>
  <c r="E122" i="13"/>
  <c r="D70" i="13"/>
  <c r="C71" i="13" s="1"/>
  <c r="E63" i="13"/>
  <c r="E103" i="13"/>
  <c r="E113" i="13"/>
  <c r="E128" i="13"/>
  <c r="E65" i="13"/>
  <c r="E104" i="13"/>
  <c r="E114" i="13"/>
  <c r="E130" i="13"/>
  <c r="D82" i="13"/>
  <c r="D66" i="13"/>
  <c r="E75" i="13"/>
  <c r="E106" i="13"/>
  <c r="E111" i="13"/>
  <c r="E116" i="13"/>
  <c r="E124" i="13"/>
  <c r="E132" i="13"/>
  <c r="M98" i="13"/>
  <c r="D78" i="13"/>
  <c r="D62" i="13"/>
  <c r="E61" i="13"/>
  <c r="E79" i="13"/>
  <c r="E102" i="13"/>
  <c r="E107" i="13"/>
  <c r="E112" i="13"/>
  <c r="E118" i="13"/>
  <c r="E126" i="13"/>
  <c r="D58" i="13"/>
  <c r="D74" i="13"/>
  <c r="D89" i="13"/>
  <c r="D85" i="13"/>
  <c r="D81" i="13"/>
  <c r="D77" i="13"/>
  <c r="D73" i="13"/>
  <c r="D69" i="13"/>
  <c r="D65" i="13"/>
  <c r="D61" i="13"/>
  <c r="D133" i="13"/>
  <c r="D129" i="13"/>
  <c r="D125" i="13"/>
  <c r="D121" i="13"/>
  <c r="D117" i="13"/>
  <c r="D113" i="13"/>
  <c r="D109" i="13"/>
  <c r="D105" i="13"/>
  <c r="E59" i="13"/>
  <c r="E67" i="13"/>
  <c r="E87" i="13"/>
  <c r="E105" i="13"/>
  <c r="E109" i="13"/>
  <c r="E115" i="13"/>
  <c r="E117" i="13"/>
  <c r="E119" i="13"/>
  <c r="E121" i="13"/>
  <c r="E123" i="13"/>
  <c r="E125" i="13"/>
  <c r="E127" i="13"/>
  <c r="E129" i="13"/>
  <c r="E131" i="13"/>
  <c r="E133" i="13"/>
  <c r="D88" i="13"/>
  <c r="D84" i="13"/>
  <c r="D80" i="13"/>
  <c r="D76" i="13"/>
  <c r="D72" i="13"/>
  <c r="D68" i="13"/>
  <c r="D64" i="13"/>
  <c r="D60" i="13"/>
  <c r="D132" i="13"/>
  <c r="D128" i="13"/>
  <c r="D124" i="13"/>
  <c r="D120" i="13"/>
  <c r="D116" i="13"/>
  <c r="D112" i="13"/>
  <c r="D108" i="13"/>
  <c r="D104" i="13"/>
  <c r="D102" i="13"/>
  <c r="D130" i="13"/>
  <c r="D126" i="13"/>
  <c r="D122" i="13"/>
  <c r="D118" i="13"/>
  <c r="D114" i="13"/>
  <c r="C115" i="13" s="1"/>
  <c r="D110" i="13"/>
  <c r="D106" i="13"/>
  <c r="D87" i="13"/>
  <c r="D83" i="13"/>
  <c r="D79" i="13"/>
  <c r="D75" i="13"/>
  <c r="D71" i="13"/>
  <c r="C69" i="13" s="1"/>
  <c r="C68" i="13" s="1"/>
  <c r="D67" i="13"/>
  <c r="D63" i="13"/>
  <c r="D131" i="13"/>
  <c r="D127" i="13"/>
  <c r="D123" i="13"/>
  <c r="D119" i="13"/>
  <c r="D115" i="13"/>
  <c r="C113" i="13" s="1"/>
  <c r="D111" i="13"/>
  <c r="D107" i="13"/>
  <c r="E69" i="13"/>
  <c r="E74" i="13"/>
  <c r="E78" i="13"/>
  <c r="E82" i="13"/>
  <c r="E86" i="13"/>
  <c r="E58" i="13"/>
  <c r="E60" i="13"/>
  <c r="E62" i="13"/>
  <c r="E64" i="13"/>
  <c r="E66" i="13"/>
  <c r="E68" i="13"/>
  <c r="E73" i="13"/>
  <c r="E77" i="13"/>
  <c r="E81" i="13"/>
  <c r="E85" i="13"/>
  <c r="E89" i="13"/>
  <c r="E70" i="13"/>
  <c r="E71" i="13"/>
  <c r="E72" i="13"/>
  <c r="E76" i="13"/>
  <c r="E80" i="13"/>
  <c r="E84" i="13"/>
  <c r="E88" i="13"/>
  <c r="M54" i="13"/>
  <c r="N72" i="13"/>
  <c r="N73" i="13" s="1"/>
  <c r="N74" i="13" s="1"/>
  <c r="N75" i="13" s="1"/>
  <c r="N76" i="13" s="1"/>
  <c r="N77" i="13" s="1"/>
  <c r="N78" i="13" s="1"/>
  <c r="N79" i="13" s="1"/>
  <c r="N80" i="13" s="1"/>
  <c r="N81" i="13" s="1"/>
  <c r="N82" i="13" s="1"/>
  <c r="N83" i="13" s="1"/>
  <c r="N84" i="13" s="1"/>
  <c r="N85" i="13" s="1"/>
  <c r="N86" i="13" s="1"/>
  <c r="N87" i="13" s="1"/>
  <c r="N88" i="13" s="1"/>
  <c r="N89" i="13" s="1"/>
  <c r="E24" i="13"/>
  <c r="E16" i="13"/>
  <c r="E23" i="13"/>
  <c r="E15" i="13"/>
  <c r="E20" i="13"/>
  <c r="E19" i="13"/>
  <c r="D14" i="13"/>
  <c r="D38" i="13"/>
  <c r="D34" i="13"/>
  <c r="D26" i="13"/>
  <c r="D18" i="13"/>
  <c r="E22" i="13"/>
  <c r="E18" i="13"/>
  <c r="E14" i="13"/>
  <c r="D44" i="13"/>
  <c r="D40" i="13"/>
  <c r="D36" i="13"/>
  <c r="D32" i="13"/>
  <c r="D28" i="13"/>
  <c r="D24" i="13"/>
  <c r="D20" i="13"/>
  <c r="D16" i="13"/>
  <c r="D42" i="13"/>
  <c r="D30" i="13"/>
  <c r="D22" i="13"/>
  <c r="D45" i="13"/>
  <c r="D41" i="13"/>
  <c r="D37" i="13"/>
  <c r="D33" i="13"/>
  <c r="D29" i="13"/>
  <c r="D25" i="13"/>
  <c r="D21" i="13"/>
  <c r="D17" i="13"/>
  <c r="E25" i="13"/>
  <c r="E21" i="13"/>
  <c r="E17" i="13"/>
  <c r="D43" i="13"/>
  <c r="D39" i="13"/>
  <c r="D35" i="13"/>
  <c r="D31" i="13"/>
  <c r="D27" i="13"/>
  <c r="C25" i="13" s="1"/>
  <c r="D23" i="13"/>
  <c r="D19" i="13"/>
  <c r="M8" i="13"/>
  <c r="E39" i="13"/>
  <c r="E26" i="13"/>
  <c r="E38" i="13"/>
  <c r="E44" i="13"/>
  <c r="E34" i="13"/>
  <c r="E28" i="13"/>
  <c r="E42" i="13"/>
  <c r="E32" i="13"/>
  <c r="E43" i="13"/>
  <c r="E36" i="13"/>
  <c r="E27" i="13"/>
  <c r="E31" i="13"/>
  <c r="E40" i="13"/>
  <c r="E35" i="13"/>
  <c r="E30" i="13"/>
  <c r="O30" i="13"/>
  <c r="N28" i="13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E45" i="13"/>
  <c r="E41" i="13"/>
  <c r="E37" i="13"/>
  <c r="E33" i="13"/>
  <c r="Q10" i="12"/>
  <c r="K135" i="4"/>
  <c r="J135" i="4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I135" i="4"/>
  <c r="K85" i="4"/>
  <c r="J85" i="4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I85" i="4"/>
  <c r="I86" i="4" s="1"/>
  <c r="I87" i="4" s="1"/>
  <c r="K111" i="4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J111" i="4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I111" i="4"/>
  <c r="I112" i="4" s="1"/>
  <c r="I113" i="4" s="1"/>
  <c r="K61" i="4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J61" i="4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I61" i="4"/>
  <c r="H135" i="4"/>
  <c r="H111" i="4"/>
  <c r="H85" i="4"/>
  <c r="H61" i="4"/>
  <c r="H34" i="4"/>
  <c r="K35" i="4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J35" i="4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I35" i="4"/>
  <c r="I36" i="4" s="1"/>
  <c r="L34" i="4"/>
  <c r="K10" i="4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J10" i="4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I10" i="4"/>
  <c r="I11" i="4" s="1"/>
  <c r="M9" i="4"/>
  <c r="L9" i="4"/>
  <c r="T21" i="15" l="1"/>
  <c r="W20" i="15"/>
  <c r="C17" i="15"/>
  <c r="F16" i="15"/>
  <c r="F70" i="13"/>
  <c r="E85" i="4" s="1"/>
  <c r="N85" i="4" s="1"/>
  <c r="Q85" i="4" s="1"/>
  <c r="C72" i="13"/>
  <c r="C73" i="13" s="1"/>
  <c r="J25" i="13"/>
  <c r="I26" i="13"/>
  <c r="I25" i="13"/>
  <c r="C112" i="13"/>
  <c r="F112" i="13" s="1"/>
  <c r="F113" i="13"/>
  <c r="F114" i="13"/>
  <c r="E111" i="4" s="1"/>
  <c r="N111" i="4" s="1"/>
  <c r="Q111" i="4" s="1"/>
  <c r="O133" i="13"/>
  <c r="O131" i="13"/>
  <c r="O129" i="13"/>
  <c r="O127" i="13"/>
  <c r="O125" i="13"/>
  <c r="O123" i="13"/>
  <c r="O121" i="13"/>
  <c r="O119" i="13"/>
  <c r="O117" i="13"/>
  <c r="O115" i="13"/>
  <c r="O132" i="13"/>
  <c r="O130" i="13"/>
  <c r="O128" i="13"/>
  <c r="O126" i="13"/>
  <c r="O124" i="13"/>
  <c r="O122" i="13"/>
  <c r="O120" i="13"/>
  <c r="O118" i="13"/>
  <c r="O116" i="13"/>
  <c r="O114" i="13"/>
  <c r="F71" i="13"/>
  <c r="E86" i="4" s="1"/>
  <c r="C116" i="13"/>
  <c r="F116" i="13" s="1"/>
  <c r="F115" i="13"/>
  <c r="E136" i="4" s="1"/>
  <c r="O28" i="13"/>
  <c r="O89" i="13"/>
  <c r="O85" i="13"/>
  <c r="O81" i="13"/>
  <c r="O77" i="13"/>
  <c r="O73" i="13"/>
  <c r="O88" i="13"/>
  <c r="O84" i="13"/>
  <c r="O80" i="13"/>
  <c r="O76" i="13"/>
  <c r="O72" i="13"/>
  <c r="O86" i="13"/>
  <c r="O82" i="13"/>
  <c r="O78" i="13"/>
  <c r="O74" i="13"/>
  <c r="O70" i="13"/>
  <c r="O87" i="13"/>
  <c r="O83" i="13"/>
  <c r="O79" i="13"/>
  <c r="O75" i="13"/>
  <c r="O71" i="13"/>
  <c r="F69" i="13"/>
  <c r="F72" i="13"/>
  <c r="C67" i="13"/>
  <c r="F68" i="13"/>
  <c r="C24" i="13"/>
  <c r="I24" i="13" s="1"/>
  <c r="F25" i="13"/>
  <c r="O31" i="13"/>
  <c r="O26" i="13"/>
  <c r="P26" i="13" s="1"/>
  <c r="F9" i="4" s="1"/>
  <c r="O32" i="13"/>
  <c r="O39" i="13"/>
  <c r="O36" i="13"/>
  <c r="O38" i="13"/>
  <c r="O41" i="13"/>
  <c r="O43" i="13"/>
  <c r="O40" i="13"/>
  <c r="O35" i="13"/>
  <c r="O27" i="13"/>
  <c r="P27" i="13" s="1"/>
  <c r="O44" i="13"/>
  <c r="O29" i="13"/>
  <c r="O37" i="13"/>
  <c r="O34" i="13"/>
  <c r="O45" i="13"/>
  <c r="O33" i="13"/>
  <c r="O42" i="13"/>
  <c r="M28" i="13"/>
  <c r="M61" i="4"/>
  <c r="P61" i="4" s="1"/>
  <c r="M34" i="4"/>
  <c r="P34" i="4" s="1"/>
  <c r="M135" i="4"/>
  <c r="K86" i="4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36" i="4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L135" i="4"/>
  <c r="I136" i="4"/>
  <c r="L85" i="4"/>
  <c r="L111" i="4"/>
  <c r="L112" i="4"/>
  <c r="L61" i="4"/>
  <c r="I62" i="4"/>
  <c r="M111" i="4"/>
  <c r="M85" i="4"/>
  <c r="P85" i="4" s="1"/>
  <c r="I114" i="4"/>
  <c r="L113" i="4"/>
  <c r="I88" i="4"/>
  <c r="L35" i="4"/>
  <c r="I37" i="4"/>
  <c r="L36" i="4"/>
  <c r="L11" i="4"/>
  <c r="I12" i="4"/>
  <c r="L10" i="4"/>
  <c r="P9" i="4"/>
  <c r="T22" i="15" l="1"/>
  <c r="W21" i="15"/>
  <c r="E61" i="4"/>
  <c r="N61" i="4" s="1"/>
  <c r="C18" i="15"/>
  <c r="F17" i="15"/>
  <c r="C111" i="13"/>
  <c r="C110" i="13" s="1"/>
  <c r="C117" i="13"/>
  <c r="F117" i="13" s="1"/>
  <c r="J24" i="13"/>
  <c r="E62" i="4"/>
  <c r="E135" i="4"/>
  <c r="N135" i="4" s="1"/>
  <c r="Q135" i="4" s="1"/>
  <c r="P114" i="13"/>
  <c r="F135" i="4" s="1"/>
  <c r="O135" i="4" s="1"/>
  <c r="R135" i="4" s="1"/>
  <c r="M115" i="13"/>
  <c r="M71" i="13"/>
  <c r="P70" i="13"/>
  <c r="E87" i="4"/>
  <c r="E63" i="4"/>
  <c r="F111" i="13"/>
  <c r="C66" i="13"/>
  <c r="F67" i="13"/>
  <c r="F73" i="13"/>
  <c r="C74" i="13"/>
  <c r="C23" i="13"/>
  <c r="F24" i="13"/>
  <c r="K25" i="13" s="1"/>
  <c r="F34" i="4"/>
  <c r="O34" i="4" s="1"/>
  <c r="R34" i="4" s="1"/>
  <c r="E112" i="4"/>
  <c r="E137" i="4"/>
  <c r="E113" i="4"/>
  <c r="AD9" i="4"/>
  <c r="O9" i="4"/>
  <c r="F35" i="4"/>
  <c r="AD35" i="4" s="1"/>
  <c r="F10" i="4"/>
  <c r="AD10" i="4" s="1"/>
  <c r="P28" i="13"/>
  <c r="M29" i="13"/>
  <c r="L87" i="4"/>
  <c r="P135" i="4"/>
  <c r="Q61" i="4"/>
  <c r="L86" i="4"/>
  <c r="I137" i="4"/>
  <c r="L136" i="4"/>
  <c r="I63" i="4"/>
  <c r="L62" i="4"/>
  <c r="P111" i="4"/>
  <c r="I115" i="4"/>
  <c r="L114" i="4"/>
  <c r="I89" i="4"/>
  <c r="L88" i="4"/>
  <c r="I38" i="4"/>
  <c r="L37" i="4"/>
  <c r="I13" i="4"/>
  <c r="L12" i="4"/>
  <c r="T23" i="15" l="1"/>
  <c r="W22" i="15"/>
  <c r="C19" i="15"/>
  <c r="F18" i="15"/>
  <c r="C118" i="13"/>
  <c r="F118" i="13" s="1"/>
  <c r="F111" i="4"/>
  <c r="O111" i="4" s="1"/>
  <c r="R111" i="4" s="1"/>
  <c r="S111" i="4" s="1"/>
  <c r="AD135" i="4"/>
  <c r="M116" i="13"/>
  <c r="P115" i="13"/>
  <c r="F61" i="4"/>
  <c r="F85" i="4"/>
  <c r="O85" i="4" s="1"/>
  <c r="R85" i="4" s="1"/>
  <c r="S85" i="4" s="1"/>
  <c r="M72" i="13"/>
  <c r="P71" i="13"/>
  <c r="E88" i="4"/>
  <c r="E64" i="4"/>
  <c r="C109" i="13"/>
  <c r="F110" i="13"/>
  <c r="C65" i="13"/>
  <c r="F66" i="13"/>
  <c r="F74" i="13"/>
  <c r="C75" i="13"/>
  <c r="C22" i="13"/>
  <c r="F23" i="13"/>
  <c r="K24" i="13" s="1"/>
  <c r="AD34" i="4"/>
  <c r="E138" i="4"/>
  <c r="E114" i="4"/>
  <c r="F36" i="4"/>
  <c r="AD36" i="4" s="1"/>
  <c r="F11" i="4"/>
  <c r="R9" i="4"/>
  <c r="P29" i="13"/>
  <c r="M30" i="13"/>
  <c r="S135" i="4"/>
  <c r="I138" i="4"/>
  <c r="L137" i="4"/>
  <c r="I64" i="4"/>
  <c r="L63" i="4"/>
  <c r="I116" i="4"/>
  <c r="L115" i="4"/>
  <c r="I90" i="4"/>
  <c r="L89" i="4"/>
  <c r="I39" i="4"/>
  <c r="L38" i="4"/>
  <c r="L13" i="4"/>
  <c r="I14" i="4"/>
  <c r="T24" i="15" l="1"/>
  <c r="W23" i="15"/>
  <c r="C20" i="15"/>
  <c r="F19" i="15"/>
  <c r="C119" i="13"/>
  <c r="C120" i="13" s="1"/>
  <c r="AD111" i="4"/>
  <c r="AD85" i="4"/>
  <c r="F62" i="4"/>
  <c r="AD62" i="4" s="1"/>
  <c r="F86" i="4"/>
  <c r="AD86" i="4" s="1"/>
  <c r="F136" i="4"/>
  <c r="AD136" i="4" s="1"/>
  <c r="F112" i="4"/>
  <c r="AD112" i="4" s="1"/>
  <c r="O61" i="4"/>
  <c r="R61" i="4" s="1"/>
  <c r="S61" i="4" s="1"/>
  <c r="AD61" i="4"/>
  <c r="M73" i="13"/>
  <c r="P72" i="13"/>
  <c r="M117" i="13"/>
  <c r="P116" i="13"/>
  <c r="E89" i="4"/>
  <c r="E65" i="4"/>
  <c r="C108" i="13"/>
  <c r="F109" i="13"/>
  <c r="C64" i="13"/>
  <c r="F65" i="13"/>
  <c r="C76" i="13"/>
  <c r="F75" i="13"/>
  <c r="C21" i="13"/>
  <c r="F22" i="13"/>
  <c r="E139" i="4"/>
  <c r="E115" i="4"/>
  <c r="F37" i="4"/>
  <c r="AD37" i="4" s="1"/>
  <c r="F12" i="4"/>
  <c r="AD12" i="4" s="1"/>
  <c r="P30" i="13"/>
  <c r="M31" i="13"/>
  <c r="AD11" i="4"/>
  <c r="I139" i="4"/>
  <c r="L138" i="4"/>
  <c r="I65" i="4"/>
  <c r="L64" i="4"/>
  <c r="I117" i="4"/>
  <c r="L116" i="4"/>
  <c r="I91" i="4"/>
  <c r="L90" i="4"/>
  <c r="I40" i="4"/>
  <c r="L39" i="4"/>
  <c r="I15" i="4"/>
  <c r="L14" i="4"/>
  <c r="T25" i="15" l="1"/>
  <c r="W24" i="15"/>
  <c r="C21" i="15"/>
  <c r="F20" i="15"/>
  <c r="F119" i="13"/>
  <c r="E140" i="4" s="1"/>
  <c r="P73" i="13"/>
  <c r="M74" i="13"/>
  <c r="F113" i="4"/>
  <c r="AD113" i="4" s="1"/>
  <c r="F137" i="4"/>
  <c r="AD137" i="4" s="1"/>
  <c r="M118" i="13"/>
  <c r="P117" i="13"/>
  <c r="F63" i="4"/>
  <c r="AD63" i="4" s="1"/>
  <c r="F87" i="4"/>
  <c r="AD87" i="4" s="1"/>
  <c r="E90" i="4"/>
  <c r="E66" i="4"/>
  <c r="G75" i="13"/>
  <c r="H75" i="13" s="1"/>
  <c r="G119" i="13"/>
  <c r="H119" i="13" s="1"/>
  <c r="C121" i="13"/>
  <c r="F120" i="13"/>
  <c r="C107" i="13"/>
  <c r="F108" i="13"/>
  <c r="C63" i="13"/>
  <c r="F64" i="13"/>
  <c r="G74" i="13" s="1"/>
  <c r="H74" i="13" s="1"/>
  <c r="C77" i="13"/>
  <c r="F76" i="13"/>
  <c r="F21" i="13"/>
  <c r="C20" i="13"/>
  <c r="F38" i="4"/>
  <c r="AD38" i="4" s="1"/>
  <c r="F13" i="4"/>
  <c r="P31" i="13"/>
  <c r="M32" i="13"/>
  <c r="I140" i="4"/>
  <c r="L139" i="4"/>
  <c r="I66" i="4"/>
  <c r="L65" i="4"/>
  <c r="I118" i="4"/>
  <c r="L117" i="4"/>
  <c r="I92" i="4"/>
  <c r="L91" i="4"/>
  <c r="I41" i="4"/>
  <c r="L40" i="4"/>
  <c r="L15" i="4"/>
  <c r="I16" i="4"/>
  <c r="T26" i="15" l="1"/>
  <c r="W25" i="15"/>
  <c r="C22" i="15"/>
  <c r="F21" i="15"/>
  <c r="E116" i="4"/>
  <c r="G120" i="13"/>
  <c r="H120" i="13" s="1"/>
  <c r="I120" i="13" s="1"/>
  <c r="I75" i="13"/>
  <c r="J75" i="13"/>
  <c r="I119" i="13"/>
  <c r="J119" i="13"/>
  <c r="I74" i="13"/>
  <c r="J74" i="13"/>
  <c r="G118" i="13"/>
  <c r="H118" i="13" s="1"/>
  <c r="F138" i="4"/>
  <c r="AD138" i="4" s="1"/>
  <c r="F114" i="4"/>
  <c r="AD114" i="4" s="1"/>
  <c r="M75" i="13"/>
  <c r="P74" i="13"/>
  <c r="M119" i="13"/>
  <c r="P118" i="13"/>
  <c r="F88" i="4"/>
  <c r="AD88" i="4" s="1"/>
  <c r="F64" i="4"/>
  <c r="AD64" i="4" s="1"/>
  <c r="E91" i="4"/>
  <c r="E67" i="4"/>
  <c r="C106" i="13"/>
  <c r="F107" i="13"/>
  <c r="G117" i="13" s="1"/>
  <c r="H117" i="13" s="1"/>
  <c r="F121" i="13"/>
  <c r="G121" i="13" s="1"/>
  <c r="H121" i="13" s="1"/>
  <c r="C122" i="13"/>
  <c r="F77" i="13"/>
  <c r="C78" i="13"/>
  <c r="G76" i="13"/>
  <c r="H76" i="13" s="1"/>
  <c r="C62" i="13"/>
  <c r="F63" i="13"/>
  <c r="G73" i="13" s="1"/>
  <c r="H73" i="13" s="1"/>
  <c r="F20" i="13"/>
  <c r="C19" i="13"/>
  <c r="E141" i="4"/>
  <c r="E117" i="4"/>
  <c r="F39" i="4"/>
  <c r="AD39" i="4" s="1"/>
  <c r="F14" i="4"/>
  <c r="P32" i="13"/>
  <c r="M33" i="13"/>
  <c r="AD13" i="4"/>
  <c r="I141" i="4"/>
  <c r="L140" i="4"/>
  <c r="I67" i="4"/>
  <c r="L66" i="4"/>
  <c r="I119" i="4"/>
  <c r="L118" i="4"/>
  <c r="I93" i="4"/>
  <c r="L92" i="4"/>
  <c r="I42" i="4"/>
  <c r="L41" i="4"/>
  <c r="I17" i="4"/>
  <c r="L16" i="4"/>
  <c r="T27" i="15" l="1"/>
  <c r="W26" i="15"/>
  <c r="C23" i="15"/>
  <c r="F22" i="15"/>
  <c r="J120" i="13"/>
  <c r="K120" i="13" s="1"/>
  <c r="G141" i="4" s="1"/>
  <c r="K74" i="13"/>
  <c r="G89" i="4" s="1"/>
  <c r="K75" i="13"/>
  <c r="G66" i="4" s="1"/>
  <c r="K119" i="13"/>
  <c r="G116" i="4" s="1"/>
  <c r="I73" i="13"/>
  <c r="J73" i="13"/>
  <c r="I117" i="13"/>
  <c r="J117" i="13"/>
  <c r="J118" i="13"/>
  <c r="I118" i="13"/>
  <c r="I121" i="13"/>
  <c r="J121" i="13"/>
  <c r="I76" i="13"/>
  <c r="J76" i="13"/>
  <c r="F139" i="4"/>
  <c r="AD139" i="4" s="1"/>
  <c r="F115" i="4"/>
  <c r="AD115" i="4" s="1"/>
  <c r="P119" i="13"/>
  <c r="M120" i="13"/>
  <c r="F89" i="4"/>
  <c r="AD89" i="4" s="1"/>
  <c r="F65" i="4"/>
  <c r="AD65" i="4" s="1"/>
  <c r="M76" i="13"/>
  <c r="P75" i="13"/>
  <c r="E92" i="4"/>
  <c r="E68" i="4"/>
  <c r="F122" i="13"/>
  <c r="C123" i="13"/>
  <c r="C105" i="13"/>
  <c r="F106" i="13"/>
  <c r="G116" i="13" s="1"/>
  <c r="H116" i="13" s="1"/>
  <c r="F78" i="13"/>
  <c r="C79" i="13"/>
  <c r="C61" i="13"/>
  <c r="F62" i="13"/>
  <c r="G72" i="13" s="1"/>
  <c r="H72" i="13" s="1"/>
  <c r="G77" i="13"/>
  <c r="H77" i="13" s="1"/>
  <c r="F19" i="13"/>
  <c r="C18" i="13"/>
  <c r="E142" i="4"/>
  <c r="E118" i="4"/>
  <c r="F40" i="4"/>
  <c r="AD40" i="4" s="1"/>
  <c r="F15" i="4"/>
  <c r="P33" i="13"/>
  <c r="M34" i="13"/>
  <c r="AD14" i="4"/>
  <c r="L141" i="4"/>
  <c r="I142" i="4"/>
  <c r="I68" i="4"/>
  <c r="L67" i="4"/>
  <c r="I120" i="4"/>
  <c r="L119" i="4"/>
  <c r="I94" i="4"/>
  <c r="L93" i="4"/>
  <c r="I43" i="4"/>
  <c r="L42" i="4"/>
  <c r="L17" i="4"/>
  <c r="I18" i="4"/>
  <c r="T28" i="15" l="1"/>
  <c r="W27" i="15"/>
  <c r="C24" i="15"/>
  <c r="F23" i="15"/>
  <c r="G90" i="4"/>
  <c r="G65" i="4"/>
  <c r="G117" i="4"/>
  <c r="G140" i="4"/>
  <c r="K76" i="13"/>
  <c r="G67" i="4" s="1"/>
  <c r="K118" i="13"/>
  <c r="G139" i="4" s="1"/>
  <c r="K73" i="13"/>
  <c r="G64" i="4" s="1"/>
  <c r="K121" i="13"/>
  <c r="G142" i="4" s="1"/>
  <c r="K117" i="13"/>
  <c r="G138" i="4" s="1"/>
  <c r="J116" i="13"/>
  <c r="I116" i="13"/>
  <c r="I77" i="13"/>
  <c r="J77" i="13"/>
  <c r="I72" i="13"/>
  <c r="J72" i="13"/>
  <c r="F66" i="4"/>
  <c r="AD66" i="4" s="1"/>
  <c r="F90" i="4"/>
  <c r="AD90" i="4" s="1"/>
  <c r="M77" i="13"/>
  <c r="P76" i="13"/>
  <c r="M121" i="13"/>
  <c r="P120" i="13"/>
  <c r="F140" i="4"/>
  <c r="AD140" i="4" s="1"/>
  <c r="F116" i="4"/>
  <c r="AD116" i="4" s="1"/>
  <c r="E93" i="4"/>
  <c r="E69" i="4"/>
  <c r="G122" i="13"/>
  <c r="H122" i="13" s="1"/>
  <c r="F123" i="13"/>
  <c r="C124" i="13"/>
  <c r="C104" i="13"/>
  <c r="F105" i="13"/>
  <c r="G115" i="13" s="1"/>
  <c r="H115" i="13" s="1"/>
  <c r="C80" i="13"/>
  <c r="F79" i="13"/>
  <c r="C60" i="13"/>
  <c r="F61" i="13"/>
  <c r="G71" i="13" s="1"/>
  <c r="H71" i="13" s="1"/>
  <c r="G78" i="13"/>
  <c r="H78" i="13" s="1"/>
  <c r="F18" i="13"/>
  <c r="C17" i="13"/>
  <c r="E143" i="4"/>
  <c r="E119" i="4"/>
  <c r="F41" i="4"/>
  <c r="AD41" i="4" s="1"/>
  <c r="F16" i="4"/>
  <c r="P34" i="13"/>
  <c r="M35" i="13"/>
  <c r="AD15" i="4"/>
  <c r="L142" i="4"/>
  <c r="I143" i="4"/>
  <c r="L68" i="4"/>
  <c r="I69" i="4"/>
  <c r="I121" i="4"/>
  <c r="L120" i="4"/>
  <c r="I95" i="4"/>
  <c r="L94" i="4"/>
  <c r="I44" i="4"/>
  <c r="L43" i="4"/>
  <c r="I19" i="4"/>
  <c r="L18" i="4"/>
  <c r="T29" i="15" l="1"/>
  <c r="W28" i="15"/>
  <c r="C25" i="15"/>
  <c r="F24" i="15"/>
  <c r="G115" i="4"/>
  <c r="G88" i="4"/>
  <c r="G91" i="4"/>
  <c r="G118" i="4"/>
  <c r="K72" i="13"/>
  <c r="G63" i="4" s="1"/>
  <c r="K116" i="13"/>
  <c r="G137" i="4" s="1"/>
  <c r="G114" i="4"/>
  <c r="K77" i="13"/>
  <c r="G68" i="4" s="1"/>
  <c r="I71" i="13"/>
  <c r="J71" i="13"/>
  <c r="I78" i="13"/>
  <c r="J78" i="13"/>
  <c r="I115" i="13"/>
  <c r="J115" i="13"/>
  <c r="J122" i="13"/>
  <c r="I122" i="13"/>
  <c r="F117" i="4"/>
  <c r="AD117" i="4" s="1"/>
  <c r="F141" i="4"/>
  <c r="AD141" i="4" s="1"/>
  <c r="F67" i="4"/>
  <c r="AD67" i="4" s="1"/>
  <c r="F91" i="4"/>
  <c r="AD91" i="4" s="1"/>
  <c r="M78" i="13"/>
  <c r="P77" i="13"/>
  <c r="P121" i="13"/>
  <c r="M122" i="13"/>
  <c r="E94" i="4"/>
  <c r="E70" i="4"/>
  <c r="G123" i="13"/>
  <c r="H123" i="13" s="1"/>
  <c r="C103" i="13"/>
  <c r="F104" i="13"/>
  <c r="G114" i="13" s="1"/>
  <c r="H114" i="13" s="1"/>
  <c r="C125" i="13"/>
  <c r="F124" i="13"/>
  <c r="C81" i="13"/>
  <c r="F80" i="13"/>
  <c r="C59" i="13"/>
  <c r="F60" i="13"/>
  <c r="G70" i="13" s="1"/>
  <c r="H70" i="13" s="1"/>
  <c r="G79" i="13"/>
  <c r="H79" i="13" s="1"/>
  <c r="F17" i="13"/>
  <c r="C16" i="13"/>
  <c r="E144" i="4"/>
  <c r="E120" i="4"/>
  <c r="F42" i="4"/>
  <c r="AD42" i="4" s="1"/>
  <c r="F17" i="4"/>
  <c r="P35" i="13"/>
  <c r="M36" i="13"/>
  <c r="AD16" i="4"/>
  <c r="L143" i="4"/>
  <c r="I144" i="4"/>
  <c r="I70" i="4"/>
  <c r="L69" i="4"/>
  <c r="I122" i="4"/>
  <c r="L121" i="4"/>
  <c r="I96" i="4"/>
  <c r="L95" i="4"/>
  <c r="I45" i="4"/>
  <c r="L44" i="4"/>
  <c r="L19" i="4"/>
  <c r="I20" i="4"/>
  <c r="T30" i="15" l="1"/>
  <c r="W29" i="15"/>
  <c r="C26" i="15"/>
  <c r="F25" i="15"/>
  <c r="K115" i="13"/>
  <c r="G112" i="4" s="1"/>
  <c r="K71" i="13"/>
  <c r="G86" i="4" s="1"/>
  <c r="G92" i="4"/>
  <c r="G87" i="4"/>
  <c r="G113" i="4"/>
  <c r="K122" i="13"/>
  <c r="G119" i="4" s="1"/>
  <c r="K78" i="13"/>
  <c r="G93" i="4" s="1"/>
  <c r="J114" i="13"/>
  <c r="I114" i="13"/>
  <c r="I79" i="13"/>
  <c r="J79" i="13"/>
  <c r="I123" i="13"/>
  <c r="J123" i="13"/>
  <c r="I70" i="13"/>
  <c r="J70" i="13"/>
  <c r="G62" i="4"/>
  <c r="G136" i="4"/>
  <c r="P122" i="13"/>
  <c r="M123" i="13"/>
  <c r="F142" i="4"/>
  <c r="AD142" i="4" s="1"/>
  <c r="F118" i="4"/>
  <c r="AD118" i="4" s="1"/>
  <c r="F92" i="4"/>
  <c r="AD92" i="4" s="1"/>
  <c r="F68" i="4"/>
  <c r="AD68" i="4" s="1"/>
  <c r="P78" i="13"/>
  <c r="M79" i="13"/>
  <c r="E95" i="4"/>
  <c r="E71" i="4"/>
  <c r="F125" i="13"/>
  <c r="C126" i="13"/>
  <c r="G124" i="13"/>
  <c r="H124" i="13" s="1"/>
  <c r="C102" i="13"/>
  <c r="F102" i="13" s="1"/>
  <c r="F103" i="13"/>
  <c r="G113" i="13" s="1"/>
  <c r="H113" i="13" s="1"/>
  <c r="G80" i="13"/>
  <c r="H80" i="13" s="1"/>
  <c r="C58" i="13"/>
  <c r="F58" i="13" s="1"/>
  <c r="F59" i="13"/>
  <c r="G69" i="13" s="1"/>
  <c r="H69" i="13" s="1"/>
  <c r="F81" i="13"/>
  <c r="C82" i="13"/>
  <c r="F16" i="13"/>
  <c r="C15" i="13"/>
  <c r="E145" i="4"/>
  <c r="E121" i="4"/>
  <c r="F43" i="4"/>
  <c r="AD43" i="4" s="1"/>
  <c r="F18" i="4"/>
  <c r="P36" i="13"/>
  <c r="M37" i="13"/>
  <c r="AD17" i="4"/>
  <c r="L144" i="4"/>
  <c r="I145" i="4"/>
  <c r="I71" i="4"/>
  <c r="L70" i="4"/>
  <c r="I123" i="4"/>
  <c r="L122" i="4"/>
  <c r="I97" i="4"/>
  <c r="L96" i="4"/>
  <c r="I46" i="4"/>
  <c r="L45" i="4"/>
  <c r="I21" i="4"/>
  <c r="L20" i="4"/>
  <c r="T31" i="15" l="1"/>
  <c r="W30" i="15"/>
  <c r="C27" i="15"/>
  <c r="F26" i="15"/>
  <c r="G143" i="4"/>
  <c r="K70" i="13"/>
  <c r="G85" i="4" s="1"/>
  <c r="K79" i="13"/>
  <c r="G94" i="4" s="1"/>
  <c r="K114" i="13"/>
  <c r="G135" i="4" s="1"/>
  <c r="K123" i="13"/>
  <c r="G120" i="4" s="1"/>
  <c r="G69" i="4"/>
  <c r="J124" i="13"/>
  <c r="I124" i="13"/>
  <c r="I69" i="13"/>
  <c r="J69" i="13"/>
  <c r="I113" i="13"/>
  <c r="J113" i="13"/>
  <c r="I80" i="13"/>
  <c r="J80" i="13"/>
  <c r="F93" i="4"/>
  <c r="AD93" i="4" s="1"/>
  <c r="F69" i="4"/>
  <c r="AD69" i="4" s="1"/>
  <c r="M124" i="13"/>
  <c r="P123" i="13"/>
  <c r="P79" i="13"/>
  <c r="M80" i="13"/>
  <c r="F143" i="4"/>
  <c r="AD143" i="4" s="1"/>
  <c r="F119" i="4"/>
  <c r="AD119" i="4" s="1"/>
  <c r="G112" i="13"/>
  <c r="H112" i="13" s="1"/>
  <c r="I112" i="13" s="1"/>
  <c r="E96" i="4"/>
  <c r="E72" i="4"/>
  <c r="F126" i="13"/>
  <c r="C127" i="13"/>
  <c r="G125" i="13"/>
  <c r="H125" i="13" s="1"/>
  <c r="G68" i="13"/>
  <c r="H68" i="13" s="1"/>
  <c r="I68" i="13" s="1"/>
  <c r="F82" i="13"/>
  <c r="C83" i="13"/>
  <c r="G81" i="13"/>
  <c r="H81" i="13" s="1"/>
  <c r="F15" i="13"/>
  <c r="C14" i="13"/>
  <c r="F14" i="13" s="1"/>
  <c r="E146" i="4"/>
  <c r="E122" i="4"/>
  <c r="F44" i="4"/>
  <c r="AD44" i="4" s="1"/>
  <c r="F19" i="4"/>
  <c r="P37" i="13"/>
  <c r="M38" i="13"/>
  <c r="AD18" i="4"/>
  <c r="L145" i="4"/>
  <c r="I146" i="4"/>
  <c r="L71" i="4"/>
  <c r="I72" i="4"/>
  <c r="I124" i="4"/>
  <c r="L123" i="4"/>
  <c r="I98" i="4"/>
  <c r="L97" i="4"/>
  <c r="I47" i="4"/>
  <c r="L46" i="4"/>
  <c r="L21" i="4"/>
  <c r="I22" i="4"/>
  <c r="T32" i="15" l="1"/>
  <c r="W31" i="15"/>
  <c r="C28" i="15"/>
  <c r="F27" i="15"/>
  <c r="G144" i="4"/>
  <c r="G61" i="4"/>
  <c r="G70" i="4"/>
  <c r="G111" i="4"/>
  <c r="U111" i="4" s="1"/>
  <c r="Y111" i="4" s="1"/>
  <c r="N112" i="4" s="1"/>
  <c r="Q112" i="4" s="1"/>
  <c r="K113" i="13"/>
  <c r="K124" i="13"/>
  <c r="G145" i="4" s="1"/>
  <c r="K80" i="13"/>
  <c r="G95" i="4" s="1"/>
  <c r="K69" i="13"/>
  <c r="I125" i="13"/>
  <c r="J125" i="13"/>
  <c r="I81" i="13"/>
  <c r="J81" i="13"/>
  <c r="J68" i="13"/>
  <c r="K68" i="13" s="1"/>
  <c r="J112" i="13"/>
  <c r="K112" i="13" s="1"/>
  <c r="F144" i="4"/>
  <c r="AD144" i="4" s="1"/>
  <c r="F120" i="4"/>
  <c r="AD120" i="4" s="1"/>
  <c r="M81" i="13"/>
  <c r="P80" i="13"/>
  <c r="M125" i="13"/>
  <c r="P124" i="13"/>
  <c r="F70" i="4"/>
  <c r="AD70" i="4" s="1"/>
  <c r="F94" i="4"/>
  <c r="AD94" i="4" s="1"/>
  <c r="V135" i="4"/>
  <c r="Z135" i="4" s="1"/>
  <c r="O136" i="4" s="1"/>
  <c r="R136" i="4" s="1"/>
  <c r="U135" i="4"/>
  <c r="Y135" i="4" s="1"/>
  <c r="N136" i="4" s="1"/>
  <c r="Q136" i="4" s="1"/>
  <c r="T135" i="4"/>
  <c r="E97" i="4"/>
  <c r="E73" i="4"/>
  <c r="G126" i="13"/>
  <c r="H126" i="13" s="1"/>
  <c r="F127" i="13"/>
  <c r="C128" i="13"/>
  <c r="C84" i="13"/>
  <c r="F83" i="13"/>
  <c r="G82" i="13"/>
  <c r="H82" i="13" s="1"/>
  <c r="E147" i="4"/>
  <c r="E123" i="4"/>
  <c r="F45" i="4"/>
  <c r="AD45" i="4" s="1"/>
  <c r="F20" i="4"/>
  <c r="P38" i="13"/>
  <c r="M39" i="13"/>
  <c r="AD19" i="4"/>
  <c r="L146" i="4"/>
  <c r="I147" i="4"/>
  <c r="I73" i="4"/>
  <c r="L72" i="4"/>
  <c r="I125" i="4"/>
  <c r="L124" i="4"/>
  <c r="I99" i="4"/>
  <c r="L98" i="4"/>
  <c r="I48" i="4"/>
  <c r="L47" i="4"/>
  <c r="I23" i="4"/>
  <c r="L22" i="4"/>
  <c r="T33" i="15" l="1"/>
  <c r="W32" i="15"/>
  <c r="C29" i="15"/>
  <c r="F28" i="15"/>
  <c r="T111" i="4"/>
  <c r="V111" i="4"/>
  <c r="Z111" i="4" s="1"/>
  <c r="O112" i="4" s="1"/>
  <c r="R112" i="4" s="1"/>
  <c r="G121" i="4"/>
  <c r="G71" i="4"/>
  <c r="K125" i="13"/>
  <c r="G146" i="4" s="1"/>
  <c r="K81" i="13"/>
  <c r="G96" i="4" s="1"/>
  <c r="J126" i="13"/>
  <c r="I126" i="13"/>
  <c r="I82" i="13"/>
  <c r="J82" i="13"/>
  <c r="M82" i="13"/>
  <c r="P81" i="13"/>
  <c r="F121" i="4"/>
  <c r="AD121" i="4" s="1"/>
  <c r="F145" i="4"/>
  <c r="AD145" i="4" s="1"/>
  <c r="F95" i="4"/>
  <c r="AD95" i="4" s="1"/>
  <c r="F71" i="4"/>
  <c r="AD71" i="4" s="1"/>
  <c r="M126" i="13"/>
  <c r="P125" i="13"/>
  <c r="X135" i="4"/>
  <c r="M136" i="4" s="1"/>
  <c r="P136" i="4" s="1"/>
  <c r="S136" i="4" s="1"/>
  <c r="W135" i="4"/>
  <c r="X111" i="4"/>
  <c r="M112" i="4" s="1"/>
  <c r="P112" i="4" s="1"/>
  <c r="T61" i="4"/>
  <c r="V61" i="4"/>
  <c r="Z61" i="4" s="1"/>
  <c r="O62" i="4" s="1"/>
  <c r="R62" i="4" s="1"/>
  <c r="U61" i="4"/>
  <c r="Y61" i="4" s="1"/>
  <c r="N62" i="4" s="1"/>
  <c r="Q62" i="4" s="1"/>
  <c r="E98" i="4"/>
  <c r="E74" i="4"/>
  <c r="U85" i="4"/>
  <c r="Y85" i="4" s="1"/>
  <c r="N86" i="4" s="1"/>
  <c r="Q86" i="4" s="1"/>
  <c r="V85" i="4"/>
  <c r="Z85" i="4" s="1"/>
  <c r="O86" i="4" s="1"/>
  <c r="R86" i="4" s="1"/>
  <c r="T85" i="4"/>
  <c r="C129" i="13"/>
  <c r="F128" i="13"/>
  <c r="G127" i="13"/>
  <c r="H127" i="13" s="1"/>
  <c r="C85" i="13"/>
  <c r="F84" i="13"/>
  <c r="G83" i="13"/>
  <c r="H83" i="13" s="1"/>
  <c r="E148" i="4"/>
  <c r="E124" i="4"/>
  <c r="F46" i="4"/>
  <c r="AD46" i="4" s="1"/>
  <c r="F21" i="4"/>
  <c r="P39" i="13"/>
  <c r="M40" i="13"/>
  <c r="AD20" i="4"/>
  <c r="L147" i="4"/>
  <c r="I148" i="4"/>
  <c r="I74" i="4"/>
  <c r="L73" i="4"/>
  <c r="I126" i="4"/>
  <c r="L125" i="4"/>
  <c r="I100" i="4"/>
  <c r="L99" i="4"/>
  <c r="I49" i="4"/>
  <c r="L48" i="4"/>
  <c r="L23" i="4"/>
  <c r="I24" i="4"/>
  <c r="T34" i="15" l="1"/>
  <c r="W33" i="15"/>
  <c r="C30" i="15"/>
  <c r="F29" i="15"/>
  <c r="S112" i="4"/>
  <c r="T112" i="4" s="1"/>
  <c r="W111" i="4"/>
  <c r="K126" i="13"/>
  <c r="G123" i="4" s="1"/>
  <c r="G122" i="4"/>
  <c r="K82" i="13"/>
  <c r="G97" i="4" s="1"/>
  <c r="G72" i="4"/>
  <c r="I83" i="13"/>
  <c r="J83" i="13"/>
  <c r="I127" i="13"/>
  <c r="J127" i="13"/>
  <c r="F122" i="4"/>
  <c r="AD122" i="4" s="1"/>
  <c r="F146" i="4"/>
  <c r="AD146" i="4" s="1"/>
  <c r="P126" i="13"/>
  <c r="M127" i="13"/>
  <c r="F96" i="4"/>
  <c r="AD96" i="4" s="1"/>
  <c r="F72" i="4"/>
  <c r="AD72" i="4" s="1"/>
  <c r="P82" i="13"/>
  <c r="M83" i="13"/>
  <c r="U136" i="4"/>
  <c r="Y136" i="4" s="1"/>
  <c r="N137" i="4" s="1"/>
  <c r="Q137" i="4" s="1"/>
  <c r="V136" i="4"/>
  <c r="Z136" i="4" s="1"/>
  <c r="O137" i="4" s="1"/>
  <c r="R137" i="4" s="1"/>
  <c r="T136" i="4"/>
  <c r="X85" i="4"/>
  <c r="M86" i="4" s="1"/>
  <c r="P86" i="4" s="1"/>
  <c r="W85" i="4"/>
  <c r="E99" i="4"/>
  <c r="E75" i="4"/>
  <c r="X61" i="4"/>
  <c r="M62" i="4" s="1"/>
  <c r="P62" i="4" s="1"/>
  <c r="W61" i="4"/>
  <c r="F129" i="13"/>
  <c r="C130" i="13"/>
  <c r="G128" i="13"/>
  <c r="H128" i="13" s="1"/>
  <c r="F85" i="13"/>
  <c r="C86" i="13"/>
  <c r="G84" i="13"/>
  <c r="H84" i="13" s="1"/>
  <c r="E149" i="4"/>
  <c r="E125" i="4"/>
  <c r="F47" i="4"/>
  <c r="AD47" i="4" s="1"/>
  <c r="F22" i="4"/>
  <c r="P40" i="13"/>
  <c r="M41" i="13"/>
  <c r="AD21" i="4"/>
  <c r="I149" i="4"/>
  <c r="L148" i="4"/>
  <c r="I75" i="4"/>
  <c r="L74" i="4"/>
  <c r="I127" i="4"/>
  <c r="L126" i="4"/>
  <c r="I101" i="4"/>
  <c r="L100" i="4"/>
  <c r="I50" i="4"/>
  <c r="L49" i="4"/>
  <c r="I25" i="4"/>
  <c r="L24" i="4"/>
  <c r="T35" i="15" l="1"/>
  <c r="W34" i="15"/>
  <c r="V112" i="4"/>
  <c r="Z112" i="4" s="1"/>
  <c r="O113" i="4" s="1"/>
  <c r="R113" i="4" s="1"/>
  <c r="C31" i="15"/>
  <c r="F30" i="15"/>
  <c r="U112" i="4"/>
  <c r="Y112" i="4" s="1"/>
  <c r="N113" i="4" s="1"/>
  <c r="Q113" i="4" s="1"/>
  <c r="G147" i="4"/>
  <c r="K127" i="13"/>
  <c r="G148" i="4" s="1"/>
  <c r="G73" i="4"/>
  <c r="K83" i="13"/>
  <c r="G98" i="4" s="1"/>
  <c r="I84" i="13"/>
  <c r="J84" i="13"/>
  <c r="J128" i="13"/>
  <c r="I128" i="13"/>
  <c r="M84" i="13"/>
  <c r="P83" i="13"/>
  <c r="F73" i="4"/>
  <c r="AD73" i="4" s="1"/>
  <c r="F97" i="4"/>
  <c r="AD97" i="4" s="1"/>
  <c r="F147" i="4"/>
  <c r="AD147" i="4" s="1"/>
  <c r="F123" i="4"/>
  <c r="AD123" i="4" s="1"/>
  <c r="M128" i="13"/>
  <c r="P127" i="13"/>
  <c r="X136" i="4"/>
  <c r="M137" i="4" s="1"/>
  <c r="P137" i="4" s="1"/>
  <c r="W136" i="4"/>
  <c r="X112" i="4"/>
  <c r="M113" i="4" s="1"/>
  <c r="P113" i="4" s="1"/>
  <c r="S62" i="4"/>
  <c r="E100" i="4"/>
  <c r="E76" i="4"/>
  <c r="S86" i="4"/>
  <c r="T86" i="4" s="1"/>
  <c r="G129" i="13"/>
  <c r="H129" i="13" s="1"/>
  <c r="F130" i="13"/>
  <c r="C131" i="13"/>
  <c r="G85" i="13"/>
  <c r="H85" i="13" s="1"/>
  <c r="F86" i="13"/>
  <c r="C87" i="13"/>
  <c r="E150" i="4"/>
  <c r="E126" i="4"/>
  <c r="F48" i="4"/>
  <c r="AD48" i="4" s="1"/>
  <c r="F23" i="4"/>
  <c r="P41" i="13"/>
  <c r="M42" i="13"/>
  <c r="AD22" i="4"/>
  <c r="L149" i="4"/>
  <c r="I150" i="4"/>
  <c r="L75" i="4"/>
  <c r="I76" i="4"/>
  <c r="I128" i="4"/>
  <c r="L127" i="4"/>
  <c r="I102" i="4"/>
  <c r="L101" i="4"/>
  <c r="I51" i="4"/>
  <c r="L50" i="4"/>
  <c r="L25" i="4"/>
  <c r="I26" i="4"/>
  <c r="T36" i="15" l="1"/>
  <c r="W35" i="15"/>
  <c r="W112" i="4"/>
  <c r="C32" i="15"/>
  <c r="F31" i="15"/>
  <c r="G124" i="4"/>
  <c r="G74" i="4"/>
  <c r="K128" i="13"/>
  <c r="G149" i="4" s="1"/>
  <c r="K84" i="13"/>
  <c r="G75" i="4" s="1"/>
  <c r="I85" i="13"/>
  <c r="J85" i="13"/>
  <c r="I129" i="13"/>
  <c r="J129" i="13"/>
  <c r="M129" i="13"/>
  <c r="P128" i="13"/>
  <c r="F98" i="4"/>
  <c r="AD98" i="4" s="1"/>
  <c r="F74" i="4"/>
  <c r="AD74" i="4" s="1"/>
  <c r="F124" i="4"/>
  <c r="AD124" i="4" s="1"/>
  <c r="F148" i="4"/>
  <c r="AD148" i="4" s="1"/>
  <c r="M85" i="13"/>
  <c r="P84" i="13"/>
  <c r="S113" i="4"/>
  <c r="T113" i="4" s="1"/>
  <c r="S137" i="4"/>
  <c r="T137" i="4" s="1"/>
  <c r="X86" i="4"/>
  <c r="M87" i="4" s="1"/>
  <c r="P87" i="4" s="1"/>
  <c r="E101" i="4"/>
  <c r="E77" i="4"/>
  <c r="V62" i="4"/>
  <c r="Z62" i="4" s="1"/>
  <c r="O63" i="4" s="1"/>
  <c r="R63" i="4" s="1"/>
  <c r="U62" i="4"/>
  <c r="Y62" i="4" s="1"/>
  <c r="N63" i="4" s="1"/>
  <c r="Q63" i="4" s="1"/>
  <c r="T62" i="4"/>
  <c r="U86" i="4"/>
  <c r="Y86" i="4" s="1"/>
  <c r="N87" i="4" s="1"/>
  <c r="Q87" i="4" s="1"/>
  <c r="V86" i="4"/>
  <c r="Z86" i="4" s="1"/>
  <c r="O87" i="4" s="1"/>
  <c r="R87" i="4" s="1"/>
  <c r="G130" i="13"/>
  <c r="H130" i="13" s="1"/>
  <c r="C132" i="13"/>
  <c r="F131" i="13"/>
  <c r="G86" i="13"/>
  <c r="H86" i="13" s="1"/>
  <c r="C88" i="13"/>
  <c r="F87" i="13"/>
  <c r="E151" i="4"/>
  <c r="E127" i="4"/>
  <c r="F49" i="4"/>
  <c r="AD49" i="4" s="1"/>
  <c r="F24" i="4"/>
  <c r="P42" i="13"/>
  <c r="M43" i="13"/>
  <c r="AD23" i="4"/>
  <c r="I151" i="4"/>
  <c r="L150" i="4"/>
  <c r="I77" i="4"/>
  <c r="L76" i="4"/>
  <c r="I129" i="4"/>
  <c r="L128" i="4"/>
  <c r="I103" i="4"/>
  <c r="L102" i="4"/>
  <c r="I52" i="4"/>
  <c r="L51" i="4"/>
  <c r="I27" i="4"/>
  <c r="L26" i="4"/>
  <c r="T37" i="15" l="1"/>
  <c r="W36" i="15"/>
  <c r="C33" i="15"/>
  <c r="F32" i="15"/>
  <c r="K85" i="13"/>
  <c r="G100" i="4" s="1"/>
  <c r="G125" i="4"/>
  <c r="G99" i="4"/>
  <c r="K129" i="13"/>
  <c r="G126" i="4" s="1"/>
  <c r="I86" i="13"/>
  <c r="J86" i="13"/>
  <c r="J130" i="13"/>
  <c r="I130" i="13"/>
  <c r="G76" i="4"/>
  <c r="M86" i="13"/>
  <c r="P85" i="13"/>
  <c r="F149" i="4"/>
  <c r="AD149" i="4" s="1"/>
  <c r="F125" i="4"/>
  <c r="AD125" i="4" s="1"/>
  <c r="F75" i="4"/>
  <c r="AD75" i="4" s="1"/>
  <c r="F99" i="4"/>
  <c r="AD99" i="4" s="1"/>
  <c r="M130" i="13"/>
  <c r="P129" i="13"/>
  <c r="V137" i="4"/>
  <c r="Z137" i="4" s="1"/>
  <c r="O138" i="4" s="1"/>
  <c r="R138" i="4" s="1"/>
  <c r="U137" i="4"/>
  <c r="Y137" i="4" s="1"/>
  <c r="N138" i="4" s="1"/>
  <c r="Q138" i="4" s="1"/>
  <c r="V113" i="4"/>
  <c r="Z113" i="4" s="1"/>
  <c r="O114" i="4" s="1"/>
  <c r="R114" i="4" s="1"/>
  <c r="U113" i="4"/>
  <c r="Y113" i="4" s="1"/>
  <c r="N114" i="4" s="1"/>
  <c r="Q114" i="4" s="1"/>
  <c r="X137" i="4"/>
  <c r="M138" i="4" s="1"/>
  <c r="P138" i="4" s="1"/>
  <c r="X113" i="4"/>
  <c r="M114" i="4" s="1"/>
  <c r="P114" i="4" s="1"/>
  <c r="E102" i="4"/>
  <c r="E78" i="4"/>
  <c r="W86" i="4"/>
  <c r="W62" i="4"/>
  <c r="X62" i="4"/>
  <c r="M63" i="4" s="1"/>
  <c r="P63" i="4" s="1"/>
  <c r="S63" i="4" s="1"/>
  <c r="S87" i="4"/>
  <c r="G131" i="13"/>
  <c r="H131" i="13" s="1"/>
  <c r="C133" i="13"/>
  <c r="F132" i="13"/>
  <c r="G87" i="13"/>
  <c r="H87" i="13" s="1"/>
  <c r="C89" i="13"/>
  <c r="F88" i="13"/>
  <c r="E152" i="4"/>
  <c r="E128" i="4"/>
  <c r="F50" i="4"/>
  <c r="AD50" i="4" s="1"/>
  <c r="F25" i="4"/>
  <c r="P43" i="13"/>
  <c r="M44" i="13"/>
  <c r="AD24" i="4"/>
  <c r="L151" i="4"/>
  <c r="I152" i="4"/>
  <c r="I78" i="4"/>
  <c r="L77" i="4"/>
  <c r="I130" i="4"/>
  <c r="L130" i="4" s="1"/>
  <c r="L129" i="4"/>
  <c r="I104" i="4"/>
  <c r="L104" i="4" s="1"/>
  <c r="L103" i="4"/>
  <c r="I53" i="4"/>
  <c r="L53" i="4" s="1"/>
  <c r="L52" i="4"/>
  <c r="L27" i="4"/>
  <c r="I28" i="4"/>
  <c r="L28" i="4" s="1"/>
  <c r="T38" i="15" l="1"/>
  <c r="W37" i="15"/>
  <c r="C34" i="15"/>
  <c r="F33" i="15"/>
  <c r="K130" i="13"/>
  <c r="G151" i="4" s="1"/>
  <c r="K86" i="13"/>
  <c r="G77" i="4" s="1"/>
  <c r="G150" i="4"/>
  <c r="I87" i="13"/>
  <c r="J87" i="13"/>
  <c r="I131" i="13"/>
  <c r="J131" i="13"/>
  <c r="F100" i="4"/>
  <c r="AD100" i="4" s="1"/>
  <c r="F76" i="4"/>
  <c r="AD76" i="4" s="1"/>
  <c r="M131" i="13"/>
  <c r="P130" i="13"/>
  <c r="F150" i="4"/>
  <c r="AD150" i="4" s="1"/>
  <c r="F126" i="4"/>
  <c r="AD126" i="4" s="1"/>
  <c r="P86" i="13"/>
  <c r="M87" i="13"/>
  <c r="W137" i="4"/>
  <c r="W113" i="4"/>
  <c r="S114" i="4"/>
  <c r="T114" i="4" s="1"/>
  <c r="S138" i="4"/>
  <c r="V138" i="4" s="1"/>
  <c r="Z138" i="4" s="1"/>
  <c r="O139" i="4" s="1"/>
  <c r="R139" i="4" s="1"/>
  <c r="U87" i="4"/>
  <c r="Y87" i="4" s="1"/>
  <c r="N88" i="4" s="1"/>
  <c r="Q88" i="4" s="1"/>
  <c r="T87" i="4"/>
  <c r="V87" i="4"/>
  <c r="Z87" i="4" s="1"/>
  <c r="O88" i="4" s="1"/>
  <c r="R88" i="4" s="1"/>
  <c r="U63" i="4"/>
  <c r="Y63" i="4" s="1"/>
  <c r="N64" i="4" s="1"/>
  <c r="Q64" i="4" s="1"/>
  <c r="T63" i="4"/>
  <c r="V63" i="4"/>
  <c r="Z63" i="4" s="1"/>
  <c r="O64" i="4" s="1"/>
  <c r="R64" i="4" s="1"/>
  <c r="E103" i="4"/>
  <c r="E79" i="4"/>
  <c r="F133" i="13"/>
  <c r="G132" i="13"/>
  <c r="H132" i="13" s="1"/>
  <c r="G88" i="13"/>
  <c r="H88" i="13" s="1"/>
  <c r="F89" i="13"/>
  <c r="E153" i="4"/>
  <c r="E129" i="4"/>
  <c r="F51" i="4"/>
  <c r="AD51" i="4" s="1"/>
  <c r="F26" i="4"/>
  <c r="P44" i="13"/>
  <c r="M45" i="13"/>
  <c r="AD25" i="4"/>
  <c r="L152" i="4"/>
  <c r="I153" i="4"/>
  <c r="L78" i="4"/>
  <c r="I79" i="4"/>
  <c r="T39" i="15" l="1"/>
  <c r="W38" i="15"/>
  <c r="C35" i="15"/>
  <c r="F34" i="15"/>
  <c r="G127" i="4"/>
  <c r="G101" i="4"/>
  <c r="K87" i="13"/>
  <c r="G78" i="4" s="1"/>
  <c r="K131" i="13"/>
  <c r="G152" i="4" s="1"/>
  <c r="J132" i="13"/>
  <c r="I132" i="13"/>
  <c r="I88" i="13"/>
  <c r="J88" i="13"/>
  <c r="M132" i="13"/>
  <c r="P131" i="13"/>
  <c r="M88" i="13"/>
  <c r="P87" i="13"/>
  <c r="F101" i="4"/>
  <c r="AD101" i="4" s="1"/>
  <c r="F77" i="4"/>
  <c r="AD77" i="4" s="1"/>
  <c r="F127" i="4"/>
  <c r="AD127" i="4" s="1"/>
  <c r="F151" i="4"/>
  <c r="AD151" i="4" s="1"/>
  <c r="V114" i="4"/>
  <c r="Z114" i="4" s="1"/>
  <c r="O115" i="4" s="1"/>
  <c r="R115" i="4" s="1"/>
  <c r="T138" i="4"/>
  <c r="U138" i="4"/>
  <c r="Y138" i="4" s="1"/>
  <c r="N139" i="4" s="1"/>
  <c r="Q139" i="4" s="1"/>
  <c r="U114" i="4"/>
  <c r="Y114" i="4" s="1"/>
  <c r="N115" i="4" s="1"/>
  <c r="Q115" i="4" s="1"/>
  <c r="X114" i="4"/>
  <c r="M115" i="4" s="1"/>
  <c r="P115" i="4" s="1"/>
  <c r="E104" i="4"/>
  <c r="E80" i="4"/>
  <c r="X87" i="4"/>
  <c r="M88" i="4" s="1"/>
  <c r="P88" i="4" s="1"/>
  <c r="W87" i="4"/>
  <c r="W63" i="4"/>
  <c r="X63" i="4"/>
  <c r="M64" i="4" s="1"/>
  <c r="P64" i="4" s="1"/>
  <c r="G133" i="13"/>
  <c r="H133" i="13" s="1"/>
  <c r="G89" i="13"/>
  <c r="H89" i="13" s="1"/>
  <c r="E154" i="4"/>
  <c r="E130" i="4"/>
  <c r="F52" i="4"/>
  <c r="AD52" i="4" s="1"/>
  <c r="F27" i="4"/>
  <c r="AD27" i="4" s="1"/>
  <c r="P45" i="13"/>
  <c r="AD26" i="4"/>
  <c r="I154" i="4"/>
  <c r="L154" i="4" s="1"/>
  <c r="L153" i="4"/>
  <c r="I80" i="4"/>
  <c r="L80" i="4" s="1"/>
  <c r="L79" i="4"/>
  <c r="T40" i="15" l="1"/>
  <c r="W39" i="15"/>
  <c r="C36" i="15"/>
  <c r="F35" i="15"/>
  <c r="G102" i="4"/>
  <c r="G128" i="4"/>
  <c r="K132" i="13"/>
  <c r="G129" i="4" s="1"/>
  <c r="K88" i="13"/>
  <c r="G103" i="4" s="1"/>
  <c r="I89" i="13"/>
  <c r="J89" i="13"/>
  <c r="I133" i="13"/>
  <c r="J133" i="13"/>
  <c r="F102" i="4"/>
  <c r="AD102" i="4" s="1"/>
  <c r="F78" i="4"/>
  <c r="AD78" i="4" s="1"/>
  <c r="M89" i="13"/>
  <c r="P89" i="13" s="1"/>
  <c r="P88" i="13"/>
  <c r="F152" i="4"/>
  <c r="AD152" i="4" s="1"/>
  <c r="F128" i="4"/>
  <c r="AD128" i="4" s="1"/>
  <c r="M133" i="13"/>
  <c r="P133" i="13" s="1"/>
  <c r="P132" i="13"/>
  <c r="W114" i="4"/>
  <c r="S115" i="4"/>
  <c r="T115" i="4" s="1"/>
  <c r="W138" i="4"/>
  <c r="X138" i="4"/>
  <c r="M139" i="4" s="1"/>
  <c r="P139" i="4" s="1"/>
  <c r="S139" i="4" s="1"/>
  <c r="V139" i="4" s="1"/>
  <c r="Z139" i="4" s="1"/>
  <c r="O140" i="4" s="1"/>
  <c r="R140" i="4" s="1"/>
  <c r="S64" i="4"/>
  <c r="T64" i="4" s="1"/>
  <c r="S88" i="4"/>
  <c r="F53" i="4"/>
  <c r="AD53" i="4" s="1"/>
  <c r="F28" i="4"/>
  <c r="AD28" i="4" s="1"/>
  <c r="M12" i="12" s="1"/>
  <c r="T41" i="15" l="1"/>
  <c r="W40" i="15"/>
  <c r="C37" i="15"/>
  <c r="F36" i="15"/>
  <c r="K89" i="13"/>
  <c r="G80" i="4" s="1"/>
  <c r="G153" i="4"/>
  <c r="G79" i="4"/>
  <c r="K133" i="13"/>
  <c r="G154" i="4" s="1"/>
  <c r="F129" i="4"/>
  <c r="AD129" i="4" s="1"/>
  <c r="F153" i="4"/>
  <c r="AD153" i="4" s="1"/>
  <c r="F103" i="4"/>
  <c r="AD103" i="4" s="1"/>
  <c r="F79" i="4"/>
  <c r="AD79" i="4" s="1"/>
  <c r="F154" i="4"/>
  <c r="AD154" i="4" s="1"/>
  <c r="F130" i="4"/>
  <c r="AD130" i="4" s="1"/>
  <c r="Q12" i="12" s="1"/>
  <c r="S12" i="12" s="1"/>
  <c r="F104" i="4"/>
  <c r="AD104" i="4" s="1"/>
  <c r="F80" i="4"/>
  <c r="AD80" i="4" s="1"/>
  <c r="O12" i="12" s="1"/>
  <c r="U115" i="4"/>
  <c r="Y115" i="4" s="1"/>
  <c r="N116" i="4" s="1"/>
  <c r="Q116" i="4" s="1"/>
  <c r="V115" i="4"/>
  <c r="Z115" i="4" s="1"/>
  <c r="O116" i="4" s="1"/>
  <c r="R116" i="4" s="1"/>
  <c r="T139" i="4"/>
  <c r="X139" i="4" s="1"/>
  <c r="M140" i="4" s="1"/>
  <c r="P140" i="4" s="1"/>
  <c r="V88" i="4"/>
  <c r="Z88" i="4" s="1"/>
  <c r="O89" i="4" s="1"/>
  <c r="R89" i="4" s="1"/>
  <c r="U88" i="4"/>
  <c r="Y88" i="4" s="1"/>
  <c r="N89" i="4" s="1"/>
  <c r="Q89" i="4" s="1"/>
  <c r="U64" i="4"/>
  <c r="Y64" i="4" s="1"/>
  <c r="N65" i="4" s="1"/>
  <c r="Q65" i="4" s="1"/>
  <c r="V64" i="4"/>
  <c r="Z64" i="4" s="1"/>
  <c r="O65" i="4" s="1"/>
  <c r="R65" i="4" s="1"/>
  <c r="T88" i="4"/>
  <c r="U139" i="4"/>
  <c r="Y139" i="4" s="1"/>
  <c r="N140" i="4" s="1"/>
  <c r="Q140" i="4" s="1"/>
  <c r="X115" i="4"/>
  <c r="M116" i="4" s="1"/>
  <c r="P116" i="4" s="1"/>
  <c r="X64" i="4"/>
  <c r="M65" i="4" s="1"/>
  <c r="P65" i="4" s="1"/>
  <c r="T42" i="15" l="1"/>
  <c r="W41" i="15"/>
  <c r="C38" i="15"/>
  <c r="F37" i="15"/>
  <c r="G104" i="4"/>
  <c r="G130" i="4"/>
  <c r="W115" i="4"/>
  <c r="S140" i="4"/>
  <c r="U140" i="4" s="1"/>
  <c r="Y140" i="4" s="1"/>
  <c r="N141" i="4" s="1"/>
  <c r="Q141" i="4" s="1"/>
  <c r="W88" i="4"/>
  <c r="X88" i="4"/>
  <c r="M89" i="4" s="1"/>
  <c r="P89" i="4" s="1"/>
  <c r="S89" i="4" s="1"/>
  <c r="V89" i="4" s="1"/>
  <c r="Z89" i="4" s="1"/>
  <c r="O90" i="4" s="1"/>
  <c r="R90" i="4" s="1"/>
  <c r="W64" i="4"/>
  <c r="S65" i="4"/>
  <c r="T65" i="4" s="1"/>
  <c r="W139" i="4"/>
  <c r="S116" i="4"/>
  <c r="T43" i="15" l="1"/>
  <c r="W42" i="15"/>
  <c r="C39" i="15"/>
  <c r="F38" i="15"/>
  <c r="T140" i="4"/>
  <c r="X140" i="4" s="1"/>
  <c r="M141" i="4" s="1"/>
  <c r="P141" i="4" s="1"/>
  <c r="T89" i="4"/>
  <c r="X89" i="4" s="1"/>
  <c r="M90" i="4" s="1"/>
  <c r="P90" i="4" s="1"/>
  <c r="V140" i="4"/>
  <c r="Z140" i="4" s="1"/>
  <c r="O141" i="4" s="1"/>
  <c r="R141" i="4" s="1"/>
  <c r="U65" i="4"/>
  <c r="Y65" i="4" s="1"/>
  <c r="N66" i="4" s="1"/>
  <c r="Q66" i="4" s="1"/>
  <c r="V65" i="4"/>
  <c r="Z65" i="4" s="1"/>
  <c r="O66" i="4" s="1"/>
  <c r="R66" i="4" s="1"/>
  <c r="U89" i="4"/>
  <c r="Y89" i="4" s="1"/>
  <c r="N90" i="4" s="1"/>
  <c r="Q90" i="4" s="1"/>
  <c r="U116" i="4"/>
  <c r="Y116" i="4" s="1"/>
  <c r="N117" i="4" s="1"/>
  <c r="Q117" i="4" s="1"/>
  <c r="V116" i="4"/>
  <c r="Z116" i="4" s="1"/>
  <c r="O117" i="4" s="1"/>
  <c r="R117" i="4" s="1"/>
  <c r="T116" i="4"/>
  <c r="X65" i="4"/>
  <c r="M66" i="4" s="1"/>
  <c r="P66" i="4" s="1"/>
  <c r="T44" i="15" l="1"/>
  <c r="W43" i="15"/>
  <c r="C40" i="15"/>
  <c r="F39" i="15"/>
  <c r="W140" i="4"/>
  <c r="W65" i="4"/>
  <c r="W89" i="4"/>
  <c r="X116" i="4"/>
  <c r="M117" i="4" s="1"/>
  <c r="P117" i="4" s="1"/>
  <c r="W116" i="4"/>
  <c r="S141" i="4"/>
  <c r="S66" i="4"/>
  <c r="S90" i="4"/>
  <c r="T90" i="4" s="1"/>
  <c r="T45" i="15" l="1"/>
  <c r="W44" i="15"/>
  <c r="C41" i="15"/>
  <c r="F40" i="15"/>
  <c r="U141" i="4"/>
  <c r="Y141" i="4" s="1"/>
  <c r="N142" i="4" s="1"/>
  <c r="Q142" i="4" s="1"/>
  <c r="V141" i="4"/>
  <c r="Z141" i="4" s="1"/>
  <c r="O142" i="4" s="1"/>
  <c r="R142" i="4" s="1"/>
  <c r="T141" i="4"/>
  <c r="X141" i="4" s="1"/>
  <c r="M142" i="4" s="1"/>
  <c r="P142" i="4" s="1"/>
  <c r="S117" i="4"/>
  <c r="T117" i="4" s="1"/>
  <c r="X90" i="4"/>
  <c r="M91" i="4" s="1"/>
  <c r="P91" i="4" s="1"/>
  <c r="V90" i="4"/>
  <c r="Z90" i="4" s="1"/>
  <c r="O91" i="4" s="1"/>
  <c r="R91" i="4" s="1"/>
  <c r="U90" i="4"/>
  <c r="U66" i="4"/>
  <c r="Y66" i="4" s="1"/>
  <c r="N67" i="4" s="1"/>
  <c r="Q67" i="4" s="1"/>
  <c r="V66" i="4"/>
  <c r="Z66" i="4" s="1"/>
  <c r="O67" i="4" s="1"/>
  <c r="R67" i="4" s="1"/>
  <c r="T66" i="4"/>
  <c r="T46" i="15" l="1"/>
  <c r="W45" i="15"/>
  <c r="C42" i="15"/>
  <c r="F41" i="15"/>
  <c r="W90" i="4"/>
  <c r="V117" i="4"/>
  <c r="Z117" i="4" s="1"/>
  <c r="O118" i="4" s="1"/>
  <c r="R118" i="4" s="1"/>
  <c r="U117" i="4"/>
  <c r="Y117" i="4" s="1"/>
  <c r="N118" i="4" s="1"/>
  <c r="Q118" i="4" s="1"/>
  <c r="W141" i="4"/>
  <c r="Y90" i="4"/>
  <c r="N91" i="4" s="1"/>
  <c r="Q91" i="4" s="1"/>
  <c r="S91" i="4" s="1"/>
  <c r="X117" i="4"/>
  <c r="M118" i="4" s="1"/>
  <c r="P118" i="4" s="1"/>
  <c r="S142" i="4"/>
  <c r="V142" i="4" s="1"/>
  <c r="Z142" i="4" s="1"/>
  <c r="O143" i="4" s="1"/>
  <c r="R143" i="4" s="1"/>
  <c r="W66" i="4"/>
  <c r="X66" i="4"/>
  <c r="M67" i="4" s="1"/>
  <c r="P67" i="4" s="1"/>
  <c r="T47" i="15" l="1"/>
  <c r="W46" i="15"/>
  <c r="C43" i="15"/>
  <c r="F42" i="15"/>
  <c r="U142" i="4"/>
  <c r="Y142" i="4" s="1"/>
  <c r="N143" i="4" s="1"/>
  <c r="Q143" i="4" s="1"/>
  <c r="T142" i="4"/>
  <c r="X142" i="4" s="1"/>
  <c r="M143" i="4" s="1"/>
  <c r="P143" i="4" s="1"/>
  <c r="W117" i="4"/>
  <c r="U91" i="4"/>
  <c r="Y91" i="4" s="1"/>
  <c r="N92" i="4" s="1"/>
  <c r="Q92" i="4" s="1"/>
  <c r="V91" i="4"/>
  <c r="Z91" i="4" s="1"/>
  <c r="O92" i="4" s="1"/>
  <c r="R92" i="4" s="1"/>
  <c r="T91" i="4"/>
  <c r="X91" i="4" s="1"/>
  <c r="M92" i="4" s="1"/>
  <c r="P92" i="4" s="1"/>
  <c r="S118" i="4"/>
  <c r="U118" i="4" s="1"/>
  <c r="Y118" i="4" s="1"/>
  <c r="N119" i="4" s="1"/>
  <c r="Q119" i="4" s="1"/>
  <c r="S67" i="4"/>
  <c r="T67" i="4" s="1"/>
  <c r="T48" i="15" l="1"/>
  <c r="W47" i="15"/>
  <c r="C44" i="15"/>
  <c r="F43" i="15"/>
  <c r="W142" i="4"/>
  <c r="S143" i="4"/>
  <c r="T143" i="4" s="1"/>
  <c r="V118" i="4"/>
  <c r="Z118" i="4" s="1"/>
  <c r="O119" i="4" s="1"/>
  <c r="R119" i="4" s="1"/>
  <c r="T118" i="4"/>
  <c r="X118" i="4" s="1"/>
  <c r="M119" i="4" s="1"/>
  <c r="P119" i="4" s="1"/>
  <c r="S92" i="4"/>
  <c r="U92" i="4" s="1"/>
  <c r="Y92" i="4" s="1"/>
  <c r="N93" i="4" s="1"/>
  <c r="Q93" i="4" s="1"/>
  <c r="W91" i="4"/>
  <c r="V67" i="4"/>
  <c r="Z67" i="4" s="1"/>
  <c r="O68" i="4" s="1"/>
  <c r="R68" i="4" s="1"/>
  <c r="U67" i="4"/>
  <c r="Y67" i="4" s="1"/>
  <c r="N68" i="4" s="1"/>
  <c r="Q68" i="4" s="1"/>
  <c r="X67" i="4"/>
  <c r="M68" i="4" s="1"/>
  <c r="P68" i="4" s="1"/>
  <c r="T49" i="15" l="1"/>
  <c r="W48" i="15"/>
  <c r="C45" i="15"/>
  <c r="F44" i="15"/>
  <c r="V92" i="4"/>
  <c r="Z92" i="4" s="1"/>
  <c r="O93" i="4" s="1"/>
  <c r="R93" i="4" s="1"/>
  <c r="T92" i="4"/>
  <c r="X92" i="4" s="1"/>
  <c r="M93" i="4" s="1"/>
  <c r="P93" i="4" s="1"/>
  <c r="U143" i="4"/>
  <c r="Y143" i="4" s="1"/>
  <c r="N144" i="4" s="1"/>
  <c r="Q144" i="4" s="1"/>
  <c r="V143" i="4"/>
  <c r="Z143" i="4" s="1"/>
  <c r="O144" i="4" s="1"/>
  <c r="R144" i="4" s="1"/>
  <c r="S119" i="4"/>
  <c r="V119" i="4" s="1"/>
  <c r="Z119" i="4" s="1"/>
  <c r="O120" i="4" s="1"/>
  <c r="R120" i="4" s="1"/>
  <c r="W118" i="4"/>
  <c r="S68" i="4"/>
  <c r="T68" i="4" s="1"/>
  <c r="W67" i="4"/>
  <c r="X143" i="4"/>
  <c r="M144" i="4" s="1"/>
  <c r="P144" i="4" s="1"/>
  <c r="T50" i="15" l="1"/>
  <c r="W49" i="15"/>
  <c r="C46" i="15"/>
  <c r="F45" i="15"/>
  <c r="U68" i="4"/>
  <c r="Y68" i="4" s="1"/>
  <c r="N69" i="4" s="1"/>
  <c r="Q69" i="4" s="1"/>
  <c r="W143" i="4"/>
  <c r="S93" i="4"/>
  <c r="V93" i="4" s="1"/>
  <c r="Z93" i="4" s="1"/>
  <c r="O94" i="4" s="1"/>
  <c r="R94" i="4" s="1"/>
  <c r="W92" i="4"/>
  <c r="V68" i="4"/>
  <c r="Z68" i="4" s="1"/>
  <c r="O69" i="4" s="1"/>
  <c r="R69" i="4" s="1"/>
  <c r="T119" i="4"/>
  <c r="X119" i="4" s="1"/>
  <c r="M120" i="4" s="1"/>
  <c r="P120" i="4" s="1"/>
  <c r="U119" i="4"/>
  <c r="Y119" i="4" s="1"/>
  <c r="N120" i="4" s="1"/>
  <c r="Q120" i="4" s="1"/>
  <c r="S144" i="4"/>
  <c r="X68" i="4"/>
  <c r="M69" i="4" s="1"/>
  <c r="P69" i="4" s="1"/>
  <c r="T51" i="15" l="1"/>
  <c r="W50" i="15"/>
  <c r="C47" i="15"/>
  <c r="F46" i="15"/>
  <c r="U93" i="4"/>
  <c r="Y93" i="4" s="1"/>
  <c r="N94" i="4" s="1"/>
  <c r="Q94" i="4" s="1"/>
  <c r="T93" i="4"/>
  <c r="X93" i="4" s="1"/>
  <c r="M94" i="4" s="1"/>
  <c r="P94" i="4" s="1"/>
  <c r="W68" i="4"/>
  <c r="S69" i="4"/>
  <c r="U69" i="4" s="1"/>
  <c r="Y69" i="4" s="1"/>
  <c r="N70" i="4" s="1"/>
  <c r="Q70" i="4" s="1"/>
  <c r="W119" i="4"/>
  <c r="U144" i="4"/>
  <c r="Y144" i="4" s="1"/>
  <c r="N145" i="4" s="1"/>
  <c r="Q145" i="4" s="1"/>
  <c r="V144" i="4"/>
  <c r="Z144" i="4" s="1"/>
  <c r="O145" i="4" s="1"/>
  <c r="R145" i="4" s="1"/>
  <c r="T144" i="4"/>
  <c r="X144" i="4" s="1"/>
  <c r="M145" i="4" s="1"/>
  <c r="P145" i="4" s="1"/>
  <c r="S120" i="4"/>
  <c r="T120" i="4" s="1"/>
  <c r="T52" i="15" l="1"/>
  <c r="W51" i="15"/>
  <c r="C48" i="15"/>
  <c r="F47" i="15"/>
  <c r="V69" i="4"/>
  <c r="Z69" i="4" s="1"/>
  <c r="O70" i="4" s="1"/>
  <c r="R70" i="4" s="1"/>
  <c r="T69" i="4"/>
  <c r="X69" i="4" s="1"/>
  <c r="M70" i="4" s="1"/>
  <c r="P70" i="4" s="1"/>
  <c r="W93" i="4"/>
  <c r="U120" i="4"/>
  <c r="Y120" i="4" s="1"/>
  <c r="N121" i="4" s="1"/>
  <c r="Q121" i="4" s="1"/>
  <c r="V120" i="4"/>
  <c r="Z120" i="4" s="1"/>
  <c r="O121" i="4" s="1"/>
  <c r="R121" i="4" s="1"/>
  <c r="W144" i="4"/>
  <c r="X120" i="4"/>
  <c r="M121" i="4" s="1"/>
  <c r="P121" i="4" s="1"/>
  <c r="S145" i="4"/>
  <c r="T145" i="4" s="1"/>
  <c r="S94" i="4"/>
  <c r="T94" i="4" s="1"/>
  <c r="T53" i="15" l="1"/>
  <c r="W52" i="15"/>
  <c r="C49" i="15"/>
  <c r="F48" i="15"/>
  <c r="W69" i="4"/>
  <c r="W120" i="4"/>
  <c r="S121" i="4"/>
  <c r="T121" i="4" s="1"/>
  <c r="V94" i="4"/>
  <c r="Z94" i="4" s="1"/>
  <c r="O95" i="4" s="1"/>
  <c r="R95" i="4" s="1"/>
  <c r="U94" i="4"/>
  <c r="Y94" i="4" s="1"/>
  <c r="N95" i="4" s="1"/>
  <c r="Q95" i="4" s="1"/>
  <c r="U145" i="4"/>
  <c r="Y145" i="4" s="1"/>
  <c r="N146" i="4" s="1"/>
  <c r="Q146" i="4" s="1"/>
  <c r="V145" i="4"/>
  <c r="Z145" i="4" s="1"/>
  <c r="O146" i="4" s="1"/>
  <c r="R146" i="4" s="1"/>
  <c r="X145" i="4"/>
  <c r="M146" i="4" s="1"/>
  <c r="P146" i="4" s="1"/>
  <c r="X94" i="4"/>
  <c r="M95" i="4" s="1"/>
  <c r="P95" i="4" s="1"/>
  <c r="S70" i="4"/>
  <c r="T70" i="4" s="1"/>
  <c r="T54" i="15" l="1"/>
  <c r="W53" i="15"/>
  <c r="C50" i="15"/>
  <c r="F49" i="15"/>
  <c r="U121" i="4"/>
  <c r="Y121" i="4" s="1"/>
  <c r="N122" i="4" s="1"/>
  <c r="Q122" i="4" s="1"/>
  <c r="W94" i="4"/>
  <c r="V121" i="4"/>
  <c r="Z121" i="4" s="1"/>
  <c r="O122" i="4" s="1"/>
  <c r="R122" i="4" s="1"/>
  <c r="V70" i="4"/>
  <c r="Z70" i="4" s="1"/>
  <c r="O71" i="4" s="1"/>
  <c r="R71" i="4" s="1"/>
  <c r="U70" i="4"/>
  <c r="Y70" i="4" s="1"/>
  <c r="N71" i="4" s="1"/>
  <c r="Q71" i="4" s="1"/>
  <c r="S146" i="4"/>
  <c r="X121" i="4"/>
  <c r="M122" i="4" s="1"/>
  <c r="P122" i="4" s="1"/>
  <c r="W145" i="4"/>
  <c r="X70" i="4"/>
  <c r="M71" i="4" s="1"/>
  <c r="P71" i="4" s="1"/>
  <c r="S95" i="4"/>
  <c r="T95" i="4" s="1"/>
  <c r="T55" i="15" l="1"/>
  <c r="W54" i="15"/>
  <c r="C51" i="15"/>
  <c r="F50" i="15"/>
  <c r="S122" i="4"/>
  <c r="T122" i="4" s="1"/>
  <c r="W121" i="4"/>
  <c r="W70" i="4"/>
  <c r="T146" i="4"/>
  <c r="V146" i="4"/>
  <c r="Z146" i="4" s="1"/>
  <c r="O147" i="4" s="1"/>
  <c r="R147" i="4" s="1"/>
  <c r="U146" i="4"/>
  <c r="Y146" i="4" s="1"/>
  <c r="N147" i="4" s="1"/>
  <c r="Q147" i="4" s="1"/>
  <c r="X95" i="4"/>
  <c r="M96" i="4" s="1"/>
  <c r="P96" i="4" s="1"/>
  <c r="U95" i="4"/>
  <c r="Y95" i="4" s="1"/>
  <c r="N96" i="4" s="1"/>
  <c r="Q96" i="4" s="1"/>
  <c r="V95" i="4"/>
  <c r="Z95" i="4" s="1"/>
  <c r="O96" i="4" s="1"/>
  <c r="R96" i="4" s="1"/>
  <c r="S71" i="4"/>
  <c r="T71" i="4" s="1"/>
  <c r="T56" i="15" l="1"/>
  <c r="W55" i="15"/>
  <c r="C52" i="15"/>
  <c r="F51" i="15"/>
  <c r="U122" i="4"/>
  <c r="Y122" i="4" s="1"/>
  <c r="N123" i="4" s="1"/>
  <c r="Q123" i="4" s="1"/>
  <c r="V122" i="4"/>
  <c r="Z122" i="4" s="1"/>
  <c r="O123" i="4" s="1"/>
  <c r="R123" i="4" s="1"/>
  <c r="X146" i="4"/>
  <c r="M147" i="4" s="1"/>
  <c r="P147" i="4" s="1"/>
  <c r="W146" i="4"/>
  <c r="X122" i="4"/>
  <c r="M123" i="4" s="1"/>
  <c r="P123" i="4" s="1"/>
  <c r="V71" i="4"/>
  <c r="Z71" i="4" s="1"/>
  <c r="O72" i="4" s="1"/>
  <c r="R72" i="4" s="1"/>
  <c r="U71" i="4"/>
  <c r="Y71" i="4" s="1"/>
  <c r="N72" i="4" s="1"/>
  <c r="Q72" i="4" s="1"/>
  <c r="W95" i="4"/>
  <c r="X71" i="4"/>
  <c r="M72" i="4" s="1"/>
  <c r="P72" i="4" s="1"/>
  <c r="S96" i="4"/>
  <c r="T57" i="15" l="1"/>
  <c r="W56" i="15"/>
  <c r="C53" i="15"/>
  <c r="F52" i="15"/>
  <c r="W122" i="4"/>
  <c r="S72" i="4"/>
  <c r="V72" i="4" s="1"/>
  <c r="Z72" i="4" s="1"/>
  <c r="O73" i="4" s="1"/>
  <c r="R73" i="4" s="1"/>
  <c r="S123" i="4"/>
  <c r="S147" i="4"/>
  <c r="T147" i="4" s="1"/>
  <c r="U96" i="4"/>
  <c r="Y96" i="4" s="1"/>
  <c r="N97" i="4" s="1"/>
  <c r="Q97" i="4" s="1"/>
  <c r="T96" i="4"/>
  <c r="V96" i="4"/>
  <c r="Z96" i="4" s="1"/>
  <c r="O97" i="4" s="1"/>
  <c r="R97" i="4" s="1"/>
  <c r="W71" i="4"/>
  <c r="T58" i="15" l="1"/>
  <c r="W57" i="15"/>
  <c r="C54" i="15"/>
  <c r="F53" i="15"/>
  <c r="U72" i="4"/>
  <c r="Y72" i="4" s="1"/>
  <c r="N73" i="4" s="1"/>
  <c r="Q73" i="4" s="1"/>
  <c r="T72" i="4"/>
  <c r="X72" i="4" s="1"/>
  <c r="M73" i="4" s="1"/>
  <c r="P73" i="4" s="1"/>
  <c r="V123" i="4"/>
  <c r="Z123" i="4" s="1"/>
  <c r="O124" i="4" s="1"/>
  <c r="R124" i="4" s="1"/>
  <c r="U123" i="4"/>
  <c r="Y123" i="4" s="1"/>
  <c r="N124" i="4" s="1"/>
  <c r="Q124" i="4" s="1"/>
  <c r="T123" i="4"/>
  <c r="X123" i="4" s="1"/>
  <c r="M124" i="4" s="1"/>
  <c r="P124" i="4" s="1"/>
  <c r="V147" i="4"/>
  <c r="Z147" i="4" s="1"/>
  <c r="O148" i="4" s="1"/>
  <c r="R148" i="4" s="1"/>
  <c r="U147" i="4"/>
  <c r="Y147" i="4" s="1"/>
  <c r="N148" i="4" s="1"/>
  <c r="Q148" i="4" s="1"/>
  <c r="X147" i="4"/>
  <c r="M148" i="4" s="1"/>
  <c r="P148" i="4" s="1"/>
  <c r="X96" i="4"/>
  <c r="M97" i="4" s="1"/>
  <c r="P97" i="4" s="1"/>
  <c r="W96" i="4"/>
  <c r="T59" i="15" l="1"/>
  <c r="W58" i="15"/>
  <c r="C55" i="15"/>
  <c r="F54" i="15"/>
  <c r="W147" i="4"/>
  <c r="W72" i="4"/>
  <c r="W123" i="4"/>
  <c r="S124" i="4"/>
  <c r="U124" i="4" s="1"/>
  <c r="Y124" i="4" s="1"/>
  <c r="N125" i="4" s="1"/>
  <c r="Q125" i="4" s="1"/>
  <c r="S148" i="4"/>
  <c r="U148" i="4" s="1"/>
  <c r="Y148" i="4" s="1"/>
  <c r="N149" i="4" s="1"/>
  <c r="Q149" i="4" s="1"/>
  <c r="S73" i="4"/>
  <c r="T73" i="4" s="1"/>
  <c r="S97" i="4"/>
  <c r="T60" i="15" l="1"/>
  <c r="W59" i="15"/>
  <c r="C56" i="15"/>
  <c r="F55" i="15"/>
  <c r="V148" i="4"/>
  <c r="Z148" i="4" s="1"/>
  <c r="O149" i="4" s="1"/>
  <c r="R149" i="4" s="1"/>
  <c r="T148" i="4"/>
  <c r="X148" i="4" s="1"/>
  <c r="M149" i="4" s="1"/>
  <c r="P149" i="4" s="1"/>
  <c r="U97" i="4"/>
  <c r="Y97" i="4" s="1"/>
  <c r="N98" i="4" s="1"/>
  <c r="Q98" i="4" s="1"/>
  <c r="V97" i="4"/>
  <c r="Z97" i="4" s="1"/>
  <c r="O98" i="4" s="1"/>
  <c r="R98" i="4" s="1"/>
  <c r="V124" i="4"/>
  <c r="Z124" i="4" s="1"/>
  <c r="O125" i="4" s="1"/>
  <c r="R125" i="4" s="1"/>
  <c r="T97" i="4"/>
  <c r="X97" i="4" s="1"/>
  <c r="M98" i="4" s="1"/>
  <c r="P98" i="4" s="1"/>
  <c r="V73" i="4"/>
  <c r="Z73" i="4" s="1"/>
  <c r="O74" i="4" s="1"/>
  <c r="R74" i="4" s="1"/>
  <c r="U73" i="4"/>
  <c r="Y73" i="4" s="1"/>
  <c r="N74" i="4" s="1"/>
  <c r="Q74" i="4" s="1"/>
  <c r="T124" i="4"/>
  <c r="X124" i="4" s="1"/>
  <c r="M125" i="4" s="1"/>
  <c r="P125" i="4" s="1"/>
  <c r="X73" i="4"/>
  <c r="M74" i="4" s="1"/>
  <c r="P74" i="4" s="1"/>
  <c r="C27" i="13"/>
  <c r="F26" i="13"/>
  <c r="K26" i="13" s="1"/>
  <c r="T61" i="15" l="1"/>
  <c r="W60" i="15"/>
  <c r="C57" i="15"/>
  <c r="F56" i="15"/>
  <c r="G34" i="4"/>
  <c r="G9" i="4"/>
  <c r="J27" i="13"/>
  <c r="I27" i="13"/>
  <c r="W148" i="4"/>
  <c r="S125" i="4"/>
  <c r="T125" i="4" s="1"/>
  <c r="S149" i="4"/>
  <c r="T149" i="4" s="1"/>
  <c r="S74" i="4"/>
  <c r="U74" i="4" s="1"/>
  <c r="Y74" i="4" s="1"/>
  <c r="N75" i="4" s="1"/>
  <c r="Q75" i="4" s="1"/>
  <c r="S98" i="4"/>
  <c r="T98" i="4" s="1"/>
  <c r="W73" i="4"/>
  <c r="W97" i="4"/>
  <c r="W124" i="4"/>
  <c r="U98" i="4"/>
  <c r="Y98" i="4" s="1"/>
  <c r="N99" i="4" s="1"/>
  <c r="Q99" i="4" s="1"/>
  <c r="E9" i="4"/>
  <c r="AC116" i="4" s="1"/>
  <c r="H26" i="13"/>
  <c r="F27" i="13"/>
  <c r="C28" i="13"/>
  <c r="E34" i="4"/>
  <c r="N34" i="4" s="1"/>
  <c r="T62" i="15" l="1"/>
  <c r="W61" i="15"/>
  <c r="C58" i="15"/>
  <c r="F57" i="15"/>
  <c r="AC97" i="4"/>
  <c r="AC89" i="4"/>
  <c r="AC95" i="4"/>
  <c r="AC79" i="4"/>
  <c r="K27" i="13"/>
  <c r="J28" i="13"/>
  <c r="I28" i="13"/>
  <c r="U125" i="4"/>
  <c r="Y125" i="4" s="1"/>
  <c r="N126" i="4" s="1"/>
  <c r="Q126" i="4" s="1"/>
  <c r="V125" i="4"/>
  <c r="Z125" i="4" s="1"/>
  <c r="O126" i="4" s="1"/>
  <c r="R126" i="4" s="1"/>
  <c r="T74" i="4"/>
  <c r="X74" i="4" s="1"/>
  <c r="M75" i="4" s="1"/>
  <c r="P75" i="4" s="1"/>
  <c r="V98" i="4"/>
  <c r="Z98" i="4" s="1"/>
  <c r="O99" i="4" s="1"/>
  <c r="R99" i="4" s="1"/>
  <c r="AC149" i="4"/>
  <c r="U149" i="4"/>
  <c r="Y149" i="4" s="1"/>
  <c r="N150" i="4" s="1"/>
  <c r="Q150" i="4" s="1"/>
  <c r="V149" i="4"/>
  <c r="Z149" i="4" s="1"/>
  <c r="O150" i="4" s="1"/>
  <c r="R150" i="4" s="1"/>
  <c r="AC148" i="4"/>
  <c r="AC76" i="4"/>
  <c r="AC85" i="4"/>
  <c r="AC118" i="4"/>
  <c r="AC98" i="4"/>
  <c r="AC152" i="4"/>
  <c r="AC122" i="4"/>
  <c r="AC145" i="4"/>
  <c r="AC86" i="4"/>
  <c r="AC91" i="4"/>
  <c r="AC74" i="4"/>
  <c r="AC119" i="4"/>
  <c r="AC9" i="4"/>
  <c r="AC88" i="4"/>
  <c r="AC120" i="4"/>
  <c r="AC78" i="4"/>
  <c r="AC93" i="4"/>
  <c r="AC141" i="4"/>
  <c r="AC62" i="4"/>
  <c r="AC72" i="4"/>
  <c r="AC124" i="4"/>
  <c r="AC75" i="4"/>
  <c r="AC64" i="4"/>
  <c r="AC71" i="4"/>
  <c r="AC92" i="4"/>
  <c r="AC68" i="4"/>
  <c r="AC127" i="4"/>
  <c r="AC140" i="4"/>
  <c r="AC126" i="4"/>
  <c r="AC67" i="4"/>
  <c r="AC101" i="4"/>
  <c r="AC87" i="4"/>
  <c r="AC61" i="4"/>
  <c r="AC99" i="4"/>
  <c r="AC121" i="4"/>
  <c r="AC111" i="4"/>
  <c r="N9" i="4"/>
  <c r="Q9" i="4" s="1"/>
  <c r="S9" i="4" s="1"/>
  <c r="AC146" i="4"/>
  <c r="AC103" i="4"/>
  <c r="AC77" i="4"/>
  <c r="AC129" i="4"/>
  <c r="AC142" i="4"/>
  <c r="AC136" i="4"/>
  <c r="V74" i="4"/>
  <c r="Z74" i="4" s="1"/>
  <c r="O75" i="4" s="1"/>
  <c r="R75" i="4" s="1"/>
  <c r="X149" i="4"/>
  <c r="M150" i="4" s="1"/>
  <c r="P150" i="4" s="1"/>
  <c r="X125" i="4"/>
  <c r="M126" i="4" s="1"/>
  <c r="P126" i="4" s="1"/>
  <c r="X98" i="4"/>
  <c r="M99" i="4" s="1"/>
  <c r="P99" i="4" s="1"/>
  <c r="AC151" i="4"/>
  <c r="AC138" i="4"/>
  <c r="AC130" i="4"/>
  <c r="Q11" i="12" s="1"/>
  <c r="AC128" i="4"/>
  <c r="AC90" i="4"/>
  <c r="AC147" i="4"/>
  <c r="AC70" i="4"/>
  <c r="AC144" i="4"/>
  <c r="AC115" i="4"/>
  <c r="AC137" i="4"/>
  <c r="AC63" i="4"/>
  <c r="AC94" i="4"/>
  <c r="AC102" i="4"/>
  <c r="AC80" i="4"/>
  <c r="O11" i="12" s="1"/>
  <c r="AC123" i="4"/>
  <c r="AC143" i="4"/>
  <c r="AC104" i="4"/>
  <c r="AC135" i="4"/>
  <c r="AC154" i="4"/>
  <c r="AC150" i="4"/>
  <c r="AC65" i="4"/>
  <c r="AC69" i="4"/>
  <c r="AC125" i="4"/>
  <c r="AC153" i="4"/>
  <c r="AC117" i="4"/>
  <c r="AC73" i="4"/>
  <c r="AC112" i="4"/>
  <c r="AC114" i="4"/>
  <c r="AC139" i="4"/>
  <c r="AC113" i="4"/>
  <c r="AC66" i="4"/>
  <c r="E35" i="4"/>
  <c r="AC35" i="4" s="1"/>
  <c r="AC96" i="4"/>
  <c r="AC100" i="4"/>
  <c r="H27" i="13"/>
  <c r="E10" i="4"/>
  <c r="AC10" i="4" s="1"/>
  <c r="AC34" i="4"/>
  <c r="F28" i="13"/>
  <c r="C29" i="13"/>
  <c r="Q34" i="4"/>
  <c r="S34" i="4" s="1"/>
  <c r="T63" i="15" l="1"/>
  <c r="W62" i="15"/>
  <c r="C59" i="15"/>
  <c r="F58" i="15"/>
  <c r="W125" i="4"/>
  <c r="J29" i="13"/>
  <c r="I29" i="13"/>
  <c r="K28" i="13"/>
  <c r="G10" i="4"/>
  <c r="G35" i="4"/>
  <c r="W98" i="4"/>
  <c r="S99" i="4"/>
  <c r="T99" i="4" s="1"/>
  <c r="W149" i="4"/>
  <c r="S75" i="4"/>
  <c r="T75" i="4" s="1"/>
  <c r="W74" i="4"/>
  <c r="S126" i="4"/>
  <c r="T126" i="4" s="1"/>
  <c r="S150" i="4"/>
  <c r="H28" i="13"/>
  <c r="E11" i="4"/>
  <c r="AC11" i="4" s="1"/>
  <c r="E36" i="4"/>
  <c r="AC36" i="4" s="1"/>
  <c r="C30" i="13"/>
  <c r="F29" i="13"/>
  <c r="T64" i="15" l="1"/>
  <c r="W63" i="15"/>
  <c r="C60" i="15"/>
  <c r="F59" i="15"/>
  <c r="K29" i="13"/>
  <c r="I30" i="13"/>
  <c r="J30" i="13"/>
  <c r="G11" i="4"/>
  <c r="G36" i="4"/>
  <c r="V99" i="4"/>
  <c r="Z99" i="4" s="1"/>
  <c r="O100" i="4" s="1"/>
  <c r="R100" i="4" s="1"/>
  <c r="U99" i="4"/>
  <c r="Y99" i="4" s="1"/>
  <c r="N100" i="4" s="1"/>
  <c r="Q100" i="4" s="1"/>
  <c r="U75" i="4"/>
  <c r="Y75" i="4" s="1"/>
  <c r="N76" i="4" s="1"/>
  <c r="Q76" i="4" s="1"/>
  <c r="V75" i="4"/>
  <c r="Z75" i="4" s="1"/>
  <c r="O76" i="4" s="1"/>
  <c r="R76" i="4" s="1"/>
  <c r="V150" i="4"/>
  <c r="Z150" i="4" s="1"/>
  <c r="O151" i="4" s="1"/>
  <c r="R151" i="4" s="1"/>
  <c r="U150" i="4"/>
  <c r="Y150" i="4" s="1"/>
  <c r="N151" i="4" s="1"/>
  <c r="Q151" i="4" s="1"/>
  <c r="T150" i="4"/>
  <c r="X150" i="4" s="1"/>
  <c r="M151" i="4" s="1"/>
  <c r="P151" i="4" s="1"/>
  <c r="U126" i="4"/>
  <c r="Y126" i="4" s="1"/>
  <c r="N127" i="4" s="1"/>
  <c r="Q127" i="4" s="1"/>
  <c r="V126" i="4"/>
  <c r="Z126" i="4" s="1"/>
  <c r="O127" i="4" s="1"/>
  <c r="R127" i="4" s="1"/>
  <c r="X126" i="4"/>
  <c r="M127" i="4" s="1"/>
  <c r="P127" i="4" s="1"/>
  <c r="X99" i="4"/>
  <c r="M100" i="4" s="1"/>
  <c r="P100" i="4" s="1"/>
  <c r="X75" i="4"/>
  <c r="M76" i="4" s="1"/>
  <c r="P76" i="4" s="1"/>
  <c r="V9" i="4"/>
  <c r="Z9" i="4" s="1"/>
  <c r="O10" i="4" s="1"/>
  <c r="R10" i="4" s="1"/>
  <c r="H29" i="13"/>
  <c r="E12" i="4"/>
  <c r="AC12" i="4" s="1"/>
  <c r="E37" i="4"/>
  <c r="AC37" i="4" s="1"/>
  <c r="F30" i="13"/>
  <c r="C31" i="13"/>
  <c r="T65" i="15" l="1"/>
  <c r="W64" i="15"/>
  <c r="C61" i="15"/>
  <c r="F60" i="15"/>
  <c r="K30" i="13"/>
  <c r="G12" i="4"/>
  <c r="G37" i="4"/>
  <c r="J31" i="13"/>
  <c r="I31" i="13"/>
  <c r="W99" i="4"/>
  <c r="W75" i="4"/>
  <c r="W150" i="4"/>
  <c r="W126" i="4"/>
  <c r="S127" i="4"/>
  <c r="V127" i="4" s="1"/>
  <c r="Z127" i="4" s="1"/>
  <c r="O128" i="4" s="1"/>
  <c r="R128" i="4" s="1"/>
  <c r="S151" i="4"/>
  <c r="T151" i="4" s="1"/>
  <c r="S76" i="4"/>
  <c r="S100" i="4"/>
  <c r="T100" i="4" s="1"/>
  <c r="T9" i="4"/>
  <c r="X9" i="4" s="1"/>
  <c r="M10" i="4" s="1"/>
  <c r="P10" i="4" s="1"/>
  <c r="U9" i="4"/>
  <c r="Y9" i="4" s="1"/>
  <c r="N10" i="4" s="1"/>
  <c r="Q10" i="4" s="1"/>
  <c r="T34" i="4"/>
  <c r="V34" i="4"/>
  <c r="Z34" i="4" s="1"/>
  <c r="O35" i="4" s="1"/>
  <c r="R35" i="4" s="1"/>
  <c r="U34" i="4"/>
  <c r="Y34" i="4" s="1"/>
  <c r="N35" i="4" s="1"/>
  <c r="Q35" i="4" s="1"/>
  <c r="H30" i="13"/>
  <c r="C32" i="13"/>
  <c r="F31" i="13"/>
  <c r="E38" i="4"/>
  <c r="AC38" i="4" s="1"/>
  <c r="E13" i="4"/>
  <c r="AC13" i="4" s="1"/>
  <c r="T66" i="15" l="1"/>
  <c r="W65" i="15"/>
  <c r="C62" i="15"/>
  <c r="F61" i="15"/>
  <c r="I32" i="13"/>
  <c r="J32" i="13"/>
  <c r="K31" i="13"/>
  <c r="G38" i="4"/>
  <c r="G13" i="4"/>
  <c r="U151" i="4"/>
  <c r="Y151" i="4" s="1"/>
  <c r="N152" i="4" s="1"/>
  <c r="Q152" i="4" s="1"/>
  <c r="T127" i="4"/>
  <c r="X127" i="4" s="1"/>
  <c r="M128" i="4" s="1"/>
  <c r="P128" i="4" s="1"/>
  <c r="U76" i="4"/>
  <c r="Y76" i="4" s="1"/>
  <c r="N77" i="4" s="1"/>
  <c r="Q77" i="4" s="1"/>
  <c r="V76" i="4"/>
  <c r="Z76" i="4" s="1"/>
  <c r="O77" i="4" s="1"/>
  <c r="R77" i="4" s="1"/>
  <c r="T76" i="4"/>
  <c r="X76" i="4" s="1"/>
  <c r="M77" i="4" s="1"/>
  <c r="P77" i="4" s="1"/>
  <c r="V151" i="4"/>
  <c r="Z151" i="4" s="1"/>
  <c r="O152" i="4" s="1"/>
  <c r="R152" i="4" s="1"/>
  <c r="U127" i="4"/>
  <c r="Y127" i="4" s="1"/>
  <c r="N128" i="4" s="1"/>
  <c r="Q128" i="4" s="1"/>
  <c r="V100" i="4"/>
  <c r="Z100" i="4" s="1"/>
  <c r="O101" i="4" s="1"/>
  <c r="R101" i="4" s="1"/>
  <c r="U100" i="4"/>
  <c r="Y100" i="4" s="1"/>
  <c r="N101" i="4" s="1"/>
  <c r="Q101" i="4" s="1"/>
  <c r="X151" i="4"/>
  <c r="M152" i="4" s="1"/>
  <c r="P152" i="4" s="1"/>
  <c r="X100" i="4"/>
  <c r="M101" i="4" s="1"/>
  <c r="P101" i="4" s="1"/>
  <c r="S10" i="4"/>
  <c r="V10" i="4" s="1"/>
  <c r="Z10" i="4" s="1"/>
  <c r="O11" i="4" s="1"/>
  <c r="R11" i="4" s="1"/>
  <c r="W9" i="4"/>
  <c r="X34" i="4"/>
  <c r="M35" i="4" s="1"/>
  <c r="P35" i="4" s="1"/>
  <c r="S35" i="4" s="1"/>
  <c r="V35" i="4" s="1"/>
  <c r="Z35" i="4" s="1"/>
  <c r="O36" i="4" s="1"/>
  <c r="R36" i="4" s="1"/>
  <c r="W34" i="4"/>
  <c r="H31" i="13"/>
  <c r="F32" i="13"/>
  <c r="C33" i="13"/>
  <c r="E39" i="4"/>
  <c r="AC39" i="4" s="1"/>
  <c r="E14" i="4"/>
  <c r="AC14" i="4" s="1"/>
  <c r="T67" i="15" l="1"/>
  <c r="W66" i="15"/>
  <c r="C63" i="15"/>
  <c r="F62" i="15"/>
  <c r="K32" i="13"/>
  <c r="J33" i="13"/>
  <c r="I33" i="13"/>
  <c r="G14" i="4"/>
  <c r="G39" i="4"/>
  <c r="W127" i="4"/>
  <c r="W76" i="4"/>
  <c r="S128" i="4"/>
  <c r="T128" i="4" s="1"/>
  <c r="W151" i="4"/>
  <c r="S152" i="4"/>
  <c r="T152" i="4" s="1"/>
  <c r="W100" i="4"/>
  <c r="T10" i="4"/>
  <c r="X10" i="4" s="1"/>
  <c r="M11" i="4" s="1"/>
  <c r="P11" i="4" s="1"/>
  <c r="U10" i="4"/>
  <c r="Y10" i="4" s="1"/>
  <c r="N11" i="4" s="1"/>
  <c r="Q11" i="4" s="1"/>
  <c r="S77" i="4"/>
  <c r="T77" i="4" s="1"/>
  <c r="S101" i="4"/>
  <c r="V101" i="4" s="1"/>
  <c r="Z101" i="4" s="1"/>
  <c r="O102" i="4" s="1"/>
  <c r="R102" i="4" s="1"/>
  <c r="U35" i="4"/>
  <c r="Y35" i="4" s="1"/>
  <c r="N36" i="4" s="1"/>
  <c r="Q36" i="4" s="1"/>
  <c r="T35" i="4"/>
  <c r="X35" i="4" s="1"/>
  <c r="M36" i="4" s="1"/>
  <c r="P36" i="4" s="1"/>
  <c r="H32" i="13"/>
  <c r="E40" i="4"/>
  <c r="AC40" i="4" s="1"/>
  <c r="E15" i="4"/>
  <c r="AC15" i="4" s="1"/>
  <c r="F33" i="13"/>
  <c r="C34" i="13"/>
  <c r="T68" i="15" l="1"/>
  <c r="W67" i="15"/>
  <c r="C64" i="15"/>
  <c r="F63" i="15"/>
  <c r="K33" i="13"/>
  <c r="G41" i="4" s="1"/>
  <c r="I34" i="13"/>
  <c r="J34" i="13"/>
  <c r="G40" i="4"/>
  <c r="G15" i="4"/>
  <c r="T101" i="4"/>
  <c r="X101" i="4" s="1"/>
  <c r="M102" i="4" s="1"/>
  <c r="P102" i="4" s="1"/>
  <c r="V128" i="4"/>
  <c r="Z128" i="4" s="1"/>
  <c r="O129" i="4" s="1"/>
  <c r="R129" i="4" s="1"/>
  <c r="U128" i="4"/>
  <c r="Y128" i="4" s="1"/>
  <c r="N129" i="4" s="1"/>
  <c r="Q129" i="4" s="1"/>
  <c r="V152" i="4"/>
  <c r="Z152" i="4" s="1"/>
  <c r="O153" i="4" s="1"/>
  <c r="R153" i="4" s="1"/>
  <c r="U77" i="4"/>
  <c r="Y77" i="4" s="1"/>
  <c r="N78" i="4" s="1"/>
  <c r="Q78" i="4" s="1"/>
  <c r="U152" i="4"/>
  <c r="Y152" i="4" s="1"/>
  <c r="N153" i="4" s="1"/>
  <c r="Q153" i="4" s="1"/>
  <c r="W10" i="4"/>
  <c r="U101" i="4"/>
  <c r="Y101" i="4" s="1"/>
  <c r="N102" i="4" s="1"/>
  <c r="Q102" i="4" s="1"/>
  <c r="S11" i="4"/>
  <c r="U11" i="4" s="1"/>
  <c r="Y11" i="4" s="1"/>
  <c r="N12" i="4" s="1"/>
  <c r="Q12" i="4" s="1"/>
  <c r="V77" i="4"/>
  <c r="Z77" i="4" s="1"/>
  <c r="O78" i="4" s="1"/>
  <c r="R78" i="4" s="1"/>
  <c r="X152" i="4"/>
  <c r="M153" i="4" s="1"/>
  <c r="P153" i="4" s="1"/>
  <c r="X128" i="4"/>
  <c r="M129" i="4" s="1"/>
  <c r="P129" i="4" s="1"/>
  <c r="X77" i="4"/>
  <c r="M78" i="4" s="1"/>
  <c r="P78" i="4" s="1"/>
  <c r="W35" i="4"/>
  <c r="S36" i="4"/>
  <c r="T36" i="4" s="1"/>
  <c r="H33" i="13"/>
  <c r="F34" i="13"/>
  <c r="C35" i="13"/>
  <c r="E41" i="4"/>
  <c r="AC41" i="4" s="1"/>
  <c r="E16" i="4"/>
  <c r="AC16" i="4" s="1"/>
  <c r="T69" i="15" l="1"/>
  <c r="W68" i="15"/>
  <c r="C65" i="15"/>
  <c r="F64" i="15"/>
  <c r="G16" i="4"/>
  <c r="V36" i="4"/>
  <c r="Z36" i="4" s="1"/>
  <c r="O37" i="4" s="1"/>
  <c r="R37" i="4" s="1"/>
  <c r="J35" i="13"/>
  <c r="I35" i="13"/>
  <c r="K34" i="13"/>
  <c r="S129" i="4"/>
  <c r="T129" i="4" s="1"/>
  <c r="X129" i="4" s="1"/>
  <c r="M130" i="4" s="1"/>
  <c r="P130" i="4" s="1"/>
  <c r="W128" i="4"/>
  <c r="V11" i="4"/>
  <c r="Z11" i="4" s="1"/>
  <c r="O12" i="4" s="1"/>
  <c r="R12" i="4" s="1"/>
  <c r="T11" i="4"/>
  <c r="X11" i="4" s="1"/>
  <c r="M12" i="4" s="1"/>
  <c r="P12" i="4" s="1"/>
  <c r="S102" i="4"/>
  <c r="U102" i="4" s="1"/>
  <c r="Y102" i="4" s="1"/>
  <c r="N103" i="4" s="1"/>
  <c r="Q103" i="4" s="1"/>
  <c r="W101" i="4"/>
  <c r="W152" i="4"/>
  <c r="S78" i="4"/>
  <c r="T78" i="4" s="1"/>
  <c r="U36" i="4"/>
  <c r="Y36" i="4" s="1"/>
  <c r="N37" i="4" s="1"/>
  <c r="Q37" i="4" s="1"/>
  <c r="W77" i="4"/>
  <c r="S153" i="4"/>
  <c r="T153" i="4" s="1"/>
  <c r="X36" i="4"/>
  <c r="M37" i="4" s="1"/>
  <c r="P37" i="4" s="1"/>
  <c r="H34" i="13"/>
  <c r="E17" i="4"/>
  <c r="AC17" i="4" s="1"/>
  <c r="E42" i="4"/>
  <c r="AC42" i="4" s="1"/>
  <c r="F35" i="13"/>
  <c r="C36" i="13"/>
  <c r="T70" i="15" l="1"/>
  <c r="W69" i="15"/>
  <c r="C66" i="15"/>
  <c r="F65" i="15"/>
  <c r="V129" i="4"/>
  <c r="Z129" i="4" s="1"/>
  <c r="O130" i="4" s="1"/>
  <c r="R130" i="4" s="1"/>
  <c r="I36" i="13"/>
  <c r="J36" i="13"/>
  <c r="K35" i="13"/>
  <c r="U129" i="4"/>
  <c r="Y129" i="4" s="1"/>
  <c r="N130" i="4" s="1"/>
  <c r="Q130" i="4" s="1"/>
  <c r="G42" i="4"/>
  <c r="G17" i="4"/>
  <c r="W11" i="4"/>
  <c r="V102" i="4"/>
  <c r="Z102" i="4" s="1"/>
  <c r="O103" i="4" s="1"/>
  <c r="R103" i="4" s="1"/>
  <c r="T102" i="4"/>
  <c r="U78" i="4"/>
  <c r="Y78" i="4" s="1"/>
  <c r="N79" i="4" s="1"/>
  <c r="Q79" i="4" s="1"/>
  <c r="V78" i="4"/>
  <c r="Z78" i="4" s="1"/>
  <c r="O79" i="4" s="1"/>
  <c r="R79" i="4" s="1"/>
  <c r="W36" i="4"/>
  <c r="X153" i="4"/>
  <c r="M154" i="4" s="1"/>
  <c r="P154" i="4" s="1"/>
  <c r="V153" i="4"/>
  <c r="Z153" i="4" s="1"/>
  <c r="O154" i="4" s="1"/>
  <c r="R154" i="4" s="1"/>
  <c r="U153" i="4"/>
  <c r="Y153" i="4" s="1"/>
  <c r="N154" i="4" s="1"/>
  <c r="Q154" i="4" s="1"/>
  <c r="X78" i="4"/>
  <c r="M79" i="4" s="1"/>
  <c r="P79" i="4" s="1"/>
  <c r="S37" i="4"/>
  <c r="T37" i="4" s="1"/>
  <c r="X37" i="4" s="1"/>
  <c r="M38" i="4" s="1"/>
  <c r="P38" i="4" s="1"/>
  <c r="S12" i="4"/>
  <c r="T12" i="4" s="1"/>
  <c r="H35" i="13"/>
  <c r="E43" i="4"/>
  <c r="AC43" i="4" s="1"/>
  <c r="E18" i="4"/>
  <c r="AC18" i="4" s="1"/>
  <c r="C37" i="13"/>
  <c r="F36" i="13"/>
  <c r="T71" i="15" l="1"/>
  <c r="W70" i="15"/>
  <c r="C67" i="15"/>
  <c r="F66" i="15"/>
  <c r="S130" i="4"/>
  <c r="Q19" i="12" s="1"/>
  <c r="J37" i="13"/>
  <c r="I37" i="13"/>
  <c r="G43" i="4"/>
  <c r="G18" i="4"/>
  <c r="W129" i="4"/>
  <c r="K36" i="13"/>
  <c r="W102" i="4"/>
  <c r="X102" i="4"/>
  <c r="M103" i="4" s="1"/>
  <c r="P103" i="4" s="1"/>
  <c r="S103" i="4" s="1"/>
  <c r="T103" i="4" s="1"/>
  <c r="W78" i="4"/>
  <c r="S154" i="4"/>
  <c r="Q22" i="12" s="1"/>
  <c r="V37" i="4"/>
  <c r="Z37" i="4" s="1"/>
  <c r="O38" i="4" s="1"/>
  <c r="R38" i="4" s="1"/>
  <c r="U37" i="4"/>
  <c r="Y37" i="4" s="1"/>
  <c r="N38" i="4" s="1"/>
  <c r="Q38" i="4" s="1"/>
  <c r="W153" i="4"/>
  <c r="S79" i="4"/>
  <c r="T79" i="4" s="1"/>
  <c r="U12" i="4"/>
  <c r="Y12" i="4" s="1"/>
  <c r="N13" i="4" s="1"/>
  <c r="Q13" i="4" s="1"/>
  <c r="V12" i="4"/>
  <c r="Z12" i="4" s="1"/>
  <c r="O13" i="4" s="1"/>
  <c r="R13" i="4" s="1"/>
  <c r="X12" i="4"/>
  <c r="M13" i="4" s="1"/>
  <c r="P13" i="4" s="1"/>
  <c r="E19" i="4"/>
  <c r="AC19" i="4" s="1"/>
  <c r="E44" i="4"/>
  <c r="AC44" i="4" s="1"/>
  <c r="H36" i="13"/>
  <c r="F37" i="13"/>
  <c r="C38" i="13"/>
  <c r="T72" i="15" l="1"/>
  <c r="W71" i="15"/>
  <c r="T130" i="4"/>
  <c r="X130" i="4" s="1"/>
  <c r="V130" i="4"/>
  <c r="Z130" i="4" s="1"/>
  <c r="U130" i="4"/>
  <c r="Y130" i="4" s="1"/>
  <c r="C68" i="15"/>
  <c r="F67" i="15"/>
  <c r="G19" i="4"/>
  <c r="G44" i="4"/>
  <c r="I38" i="13"/>
  <c r="J38" i="13"/>
  <c r="K37" i="13"/>
  <c r="S38" i="4"/>
  <c r="V38" i="4" s="1"/>
  <c r="Z38" i="4" s="1"/>
  <c r="O39" i="4" s="1"/>
  <c r="R39" i="4" s="1"/>
  <c r="W37" i="4"/>
  <c r="U154" i="4"/>
  <c r="Y154" i="4" s="1"/>
  <c r="U79" i="4"/>
  <c r="Y79" i="4" s="1"/>
  <c r="N80" i="4" s="1"/>
  <c r="Q80" i="4" s="1"/>
  <c r="V79" i="4"/>
  <c r="Z79" i="4" s="1"/>
  <c r="O80" i="4" s="1"/>
  <c r="R80" i="4" s="1"/>
  <c r="V154" i="4"/>
  <c r="Z154" i="4" s="1"/>
  <c r="U103" i="4"/>
  <c r="Y103" i="4" s="1"/>
  <c r="N104" i="4" s="1"/>
  <c r="Q104" i="4" s="1"/>
  <c r="V103" i="4"/>
  <c r="Z103" i="4" s="1"/>
  <c r="O104" i="4" s="1"/>
  <c r="R104" i="4" s="1"/>
  <c r="T154" i="4"/>
  <c r="X103" i="4"/>
  <c r="M104" i="4" s="1"/>
  <c r="P104" i="4" s="1"/>
  <c r="X79" i="4"/>
  <c r="M80" i="4" s="1"/>
  <c r="P80" i="4" s="1"/>
  <c r="W12" i="4"/>
  <c r="S13" i="4"/>
  <c r="U13" i="4" s="1"/>
  <c r="Y13" i="4" s="1"/>
  <c r="N14" i="4" s="1"/>
  <c r="Q14" i="4" s="1"/>
  <c r="E20" i="4"/>
  <c r="AC20" i="4" s="1"/>
  <c r="E45" i="4"/>
  <c r="AC45" i="4" s="1"/>
  <c r="H37" i="13"/>
  <c r="F38" i="13"/>
  <c r="C39" i="13"/>
  <c r="T73" i="15" l="1"/>
  <c r="W72" i="15"/>
  <c r="W130" i="4"/>
  <c r="C69" i="15"/>
  <c r="F68" i="15"/>
  <c r="G20" i="4"/>
  <c r="G45" i="4"/>
  <c r="J39" i="13"/>
  <c r="I39" i="13"/>
  <c r="K38" i="13"/>
  <c r="T38" i="4"/>
  <c r="X38" i="4" s="1"/>
  <c r="M39" i="4" s="1"/>
  <c r="P39" i="4" s="1"/>
  <c r="U38" i="4"/>
  <c r="Y38" i="4" s="1"/>
  <c r="N39" i="4" s="1"/>
  <c r="Q39" i="4" s="1"/>
  <c r="W79" i="4"/>
  <c r="W154" i="4"/>
  <c r="W103" i="4"/>
  <c r="X154" i="4"/>
  <c r="S80" i="4"/>
  <c r="O19" i="12" s="1"/>
  <c r="S104" i="4"/>
  <c r="O22" i="12" s="1"/>
  <c r="V13" i="4"/>
  <c r="Z13" i="4" s="1"/>
  <c r="O14" i="4" s="1"/>
  <c r="R14" i="4" s="1"/>
  <c r="T13" i="4"/>
  <c r="X13" i="4" s="1"/>
  <c r="M14" i="4" s="1"/>
  <c r="P14" i="4" s="1"/>
  <c r="F39" i="13"/>
  <c r="C40" i="13"/>
  <c r="E21" i="4"/>
  <c r="AC21" i="4" s="1"/>
  <c r="E46" i="4"/>
  <c r="AC46" i="4" s="1"/>
  <c r="H38" i="13"/>
  <c r="T74" i="15" l="1"/>
  <c r="W73" i="15"/>
  <c r="V80" i="4"/>
  <c r="Z80" i="4" s="1"/>
  <c r="T80" i="4"/>
  <c r="X80" i="4" s="1"/>
  <c r="C70" i="15"/>
  <c r="F69" i="15"/>
  <c r="U80" i="4"/>
  <c r="Y80" i="4" s="1"/>
  <c r="K39" i="13"/>
  <c r="J40" i="13"/>
  <c r="I40" i="13"/>
  <c r="G46" i="4"/>
  <c r="G21" i="4"/>
  <c r="S39" i="4"/>
  <c r="U39" i="4" s="1"/>
  <c r="Y39" i="4" s="1"/>
  <c r="N40" i="4" s="1"/>
  <c r="Q40" i="4" s="1"/>
  <c r="W38" i="4"/>
  <c r="T104" i="4"/>
  <c r="X104" i="4" s="1"/>
  <c r="U104" i="4"/>
  <c r="Y104" i="4" s="1"/>
  <c r="V104" i="4"/>
  <c r="Z104" i="4" s="1"/>
  <c r="W13" i="4"/>
  <c r="S14" i="4"/>
  <c r="T14" i="4" s="1"/>
  <c r="F40" i="13"/>
  <c r="C41" i="13"/>
  <c r="E47" i="4"/>
  <c r="AC47" i="4" s="1"/>
  <c r="E22" i="4"/>
  <c r="AC22" i="4" s="1"/>
  <c r="H39" i="13"/>
  <c r="T75" i="15" l="1"/>
  <c r="W74" i="15"/>
  <c r="C71" i="15"/>
  <c r="F70" i="15"/>
  <c r="W80" i="4"/>
  <c r="G47" i="4"/>
  <c r="G22" i="4"/>
  <c r="J41" i="13"/>
  <c r="I41" i="13"/>
  <c r="K40" i="13"/>
  <c r="T39" i="4"/>
  <c r="X39" i="4" s="1"/>
  <c r="M40" i="4" s="1"/>
  <c r="P40" i="4" s="1"/>
  <c r="V39" i="4"/>
  <c r="Z39" i="4" s="1"/>
  <c r="O40" i="4" s="1"/>
  <c r="R40" i="4" s="1"/>
  <c r="W104" i="4"/>
  <c r="U14" i="4"/>
  <c r="Y14" i="4" s="1"/>
  <c r="N15" i="4" s="1"/>
  <c r="Q15" i="4" s="1"/>
  <c r="V14" i="4"/>
  <c r="Z14" i="4" s="1"/>
  <c r="O15" i="4" s="1"/>
  <c r="R15" i="4" s="1"/>
  <c r="X14" i="4"/>
  <c r="M15" i="4" s="1"/>
  <c r="P15" i="4" s="1"/>
  <c r="E23" i="4"/>
  <c r="AC23" i="4" s="1"/>
  <c r="E48" i="4"/>
  <c r="AC48" i="4" s="1"/>
  <c r="H40" i="13"/>
  <c r="F41" i="13"/>
  <c r="C42" i="13"/>
  <c r="T76" i="15" l="1"/>
  <c r="W75" i="15"/>
  <c r="C72" i="15"/>
  <c r="F71" i="15"/>
  <c r="I42" i="13"/>
  <c r="J42" i="13"/>
  <c r="K41" i="13"/>
  <c r="G48" i="4"/>
  <c r="G23" i="4"/>
  <c r="W39" i="4"/>
  <c r="S40" i="4"/>
  <c r="U40" i="4" s="1"/>
  <c r="Y40" i="4" s="1"/>
  <c r="N41" i="4" s="1"/>
  <c r="Q41" i="4" s="1"/>
  <c r="W14" i="4"/>
  <c r="S15" i="4"/>
  <c r="T15" i="4" s="1"/>
  <c r="F42" i="13"/>
  <c r="C43" i="13"/>
  <c r="E24" i="4"/>
  <c r="AC24" i="4" s="1"/>
  <c r="E49" i="4"/>
  <c r="AC49" i="4" s="1"/>
  <c r="H41" i="13"/>
  <c r="T77" i="15" l="1"/>
  <c r="W76" i="15"/>
  <c r="C73" i="15"/>
  <c r="F72" i="15"/>
  <c r="V40" i="4"/>
  <c r="Z40" i="4" s="1"/>
  <c r="O41" i="4" s="1"/>
  <c r="R41" i="4" s="1"/>
  <c r="T40" i="4"/>
  <c r="J43" i="13"/>
  <c r="I43" i="13"/>
  <c r="G49" i="4"/>
  <c r="G24" i="4"/>
  <c r="K42" i="13"/>
  <c r="V15" i="4"/>
  <c r="Z15" i="4" s="1"/>
  <c r="O16" i="4" s="1"/>
  <c r="R16" i="4" s="1"/>
  <c r="U15" i="4"/>
  <c r="Y15" i="4" s="1"/>
  <c r="N16" i="4" s="1"/>
  <c r="Q16" i="4" s="1"/>
  <c r="X15" i="4"/>
  <c r="M16" i="4" s="1"/>
  <c r="P16" i="4" s="1"/>
  <c r="F43" i="13"/>
  <c r="C44" i="13"/>
  <c r="E25" i="4"/>
  <c r="AC25" i="4" s="1"/>
  <c r="E50" i="4"/>
  <c r="AC50" i="4" s="1"/>
  <c r="H42" i="13"/>
  <c r="T78" i="15" l="1"/>
  <c r="W77" i="15"/>
  <c r="C74" i="15"/>
  <c r="F73" i="15"/>
  <c r="X40" i="4"/>
  <c r="M41" i="4" s="1"/>
  <c r="P41" i="4" s="1"/>
  <c r="S41" i="4" s="1"/>
  <c r="W40" i="4"/>
  <c r="I44" i="13"/>
  <c r="J44" i="13"/>
  <c r="G50" i="4"/>
  <c r="G25" i="4"/>
  <c r="K43" i="13"/>
  <c r="S16" i="4"/>
  <c r="T16" i="4" s="1"/>
  <c r="W15" i="4"/>
  <c r="F44" i="13"/>
  <c r="C45" i="13"/>
  <c r="E51" i="4"/>
  <c r="AC51" i="4" s="1"/>
  <c r="E26" i="4"/>
  <c r="AC26" i="4" s="1"/>
  <c r="H43" i="13"/>
  <c r="T79" i="15" l="1"/>
  <c r="W78" i="15"/>
  <c r="C75" i="15"/>
  <c r="F74" i="15"/>
  <c r="V41" i="4"/>
  <c r="Z41" i="4" s="1"/>
  <c r="O42" i="4" s="1"/>
  <c r="R42" i="4" s="1"/>
  <c r="T41" i="4"/>
  <c r="U41" i="4"/>
  <c r="Y41" i="4" s="1"/>
  <c r="N42" i="4" s="1"/>
  <c r="Q42" i="4" s="1"/>
  <c r="J45" i="13"/>
  <c r="I45" i="13"/>
  <c r="G26" i="4"/>
  <c r="G51" i="4"/>
  <c r="K44" i="13"/>
  <c r="U16" i="4"/>
  <c r="Y16" i="4" s="1"/>
  <c r="N17" i="4" s="1"/>
  <c r="Q17" i="4" s="1"/>
  <c r="V16" i="4"/>
  <c r="Z16" i="4" s="1"/>
  <c r="O17" i="4" s="1"/>
  <c r="R17" i="4" s="1"/>
  <c r="X16" i="4"/>
  <c r="M17" i="4" s="1"/>
  <c r="P17" i="4" s="1"/>
  <c r="F45" i="13"/>
  <c r="E52" i="4"/>
  <c r="AC52" i="4" s="1"/>
  <c r="E27" i="4"/>
  <c r="AC27" i="4" s="1"/>
  <c r="H44" i="13"/>
  <c r="T80" i="15" l="1"/>
  <c r="W79" i="15"/>
  <c r="C76" i="15"/>
  <c r="F75" i="15"/>
  <c r="X41" i="4"/>
  <c r="M42" i="4" s="1"/>
  <c r="P42" i="4" s="1"/>
  <c r="S42" i="4" s="1"/>
  <c r="W41" i="4"/>
  <c r="G52" i="4"/>
  <c r="G27" i="4"/>
  <c r="K45" i="13"/>
  <c r="W16" i="4"/>
  <c r="S17" i="4"/>
  <c r="T17" i="4" s="1"/>
  <c r="E28" i="4"/>
  <c r="AC28" i="4" s="1"/>
  <c r="M11" i="12" s="1"/>
  <c r="S11" i="12" s="1"/>
  <c r="E53" i="4"/>
  <c r="AC53" i="4" s="1"/>
  <c r="H45" i="13"/>
  <c r="T81" i="15" l="1"/>
  <c r="W80" i="15"/>
  <c r="C77" i="15"/>
  <c r="F76" i="15"/>
  <c r="T42" i="4"/>
  <c r="V42" i="4"/>
  <c r="Z42" i="4" s="1"/>
  <c r="O43" i="4" s="1"/>
  <c r="R43" i="4" s="1"/>
  <c r="U42" i="4"/>
  <c r="Y42" i="4" s="1"/>
  <c r="N43" i="4" s="1"/>
  <c r="Q43" i="4" s="1"/>
  <c r="G53" i="4"/>
  <c r="G28" i="4"/>
  <c r="U17" i="4"/>
  <c r="Y17" i="4" s="1"/>
  <c r="N18" i="4" s="1"/>
  <c r="Q18" i="4" s="1"/>
  <c r="V17" i="4"/>
  <c r="Z17" i="4" s="1"/>
  <c r="O18" i="4" s="1"/>
  <c r="R18" i="4" s="1"/>
  <c r="X17" i="4"/>
  <c r="M18" i="4" s="1"/>
  <c r="P18" i="4" s="1"/>
  <c r="T82" i="15" l="1"/>
  <c r="W81" i="15"/>
  <c r="C78" i="15"/>
  <c r="F77" i="15"/>
  <c r="X42" i="4"/>
  <c r="M43" i="4" s="1"/>
  <c r="P43" i="4" s="1"/>
  <c r="S43" i="4" s="1"/>
  <c r="W42" i="4"/>
  <c r="W17" i="4"/>
  <c r="S18" i="4"/>
  <c r="T18" i="4" s="1"/>
  <c r="T83" i="15" l="1"/>
  <c r="W82" i="15"/>
  <c r="C79" i="15"/>
  <c r="F78" i="15"/>
  <c r="T43" i="4"/>
  <c r="U43" i="4"/>
  <c r="Y43" i="4" s="1"/>
  <c r="N44" i="4" s="1"/>
  <c r="Q44" i="4" s="1"/>
  <c r="V43" i="4"/>
  <c r="Z43" i="4" s="1"/>
  <c r="O44" i="4" s="1"/>
  <c r="R44" i="4" s="1"/>
  <c r="U18" i="4"/>
  <c r="Y18" i="4" s="1"/>
  <c r="N19" i="4" s="1"/>
  <c r="Q19" i="4" s="1"/>
  <c r="V18" i="4"/>
  <c r="Z18" i="4" s="1"/>
  <c r="O19" i="4" s="1"/>
  <c r="R19" i="4" s="1"/>
  <c r="X18" i="4"/>
  <c r="M19" i="4" s="1"/>
  <c r="P19" i="4" s="1"/>
  <c r="T84" i="15" l="1"/>
  <c r="W83" i="15"/>
  <c r="C80" i="15"/>
  <c r="F79" i="15"/>
  <c r="X43" i="4"/>
  <c r="M44" i="4" s="1"/>
  <c r="P44" i="4" s="1"/>
  <c r="S44" i="4" s="1"/>
  <c r="W43" i="4"/>
  <c r="W18" i="4"/>
  <c r="S19" i="4"/>
  <c r="T19" i="4" s="1"/>
  <c r="T85" i="15" l="1"/>
  <c r="W84" i="15"/>
  <c r="C81" i="15"/>
  <c r="F80" i="15"/>
  <c r="T44" i="4"/>
  <c r="V44" i="4"/>
  <c r="Z44" i="4" s="1"/>
  <c r="O45" i="4" s="1"/>
  <c r="R45" i="4" s="1"/>
  <c r="U44" i="4"/>
  <c r="Y44" i="4" s="1"/>
  <c r="N45" i="4" s="1"/>
  <c r="Q45" i="4" s="1"/>
  <c r="U19" i="4"/>
  <c r="Y19" i="4" s="1"/>
  <c r="N20" i="4" s="1"/>
  <c r="Q20" i="4" s="1"/>
  <c r="V19" i="4"/>
  <c r="Z19" i="4" s="1"/>
  <c r="O20" i="4" s="1"/>
  <c r="R20" i="4" s="1"/>
  <c r="X19" i="4"/>
  <c r="M20" i="4" s="1"/>
  <c r="P20" i="4" s="1"/>
  <c r="T86" i="15" l="1"/>
  <c r="W85" i="15"/>
  <c r="C82" i="15"/>
  <c r="F81" i="15"/>
  <c r="X44" i="4"/>
  <c r="M45" i="4" s="1"/>
  <c r="P45" i="4" s="1"/>
  <c r="S45" i="4" s="1"/>
  <c r="W44" i="4"/>
  <c r="W19" i="4"/>
  <c r="S20" i="4"/>
  <c r="T20" i="4" s="1"/>
  <c r="T87" i="15" l="1"/>
  <c r="W86" i="15"/>
  <c r="C83" i="15"/>
  <c r="F82" i="15"/>
  <c r="U45" i="4"/>
  <c r="Y45" i="4" s="1"/>
  <c r="N46" i="4" s="1"/>
  <c r="Q46" i="4" s="1"/>
  <c r="T45" i="4"/>
  <c r="V45" i="4"/>
  <c r="Z45" i="4" s="1"/>
  <c r="O46" i="4" s="1"/>
  <c r="R46" i="4" s="1"/>
  <c r="V20" i="4"/>
  <c r="Z20" i="4" s="1"/>
  <c r="O21" i="4" s="1"/>
  <c r="R21" i="4" s="1"/>
  <c r="U20" i="4"/>
  <c r="Y20" i="4" s="1"/>
  <c r="N21" i="4" s="1"/>
  <c r="Q21" i="4" s="1"/>
  <c r="X20" i="4"/>
  <c r="M21" i="4" s="1"/>
  <c r="P21" i="4" s="1"/>
  <c r="T88" i="15" l="1"/>
  <c r="W87" i="15"/>
  <c r="C84" i="15"/>
  <c r="F83" i="15"/>
  <c r="X45" i="4"/>
  <c r="M46" i="4" s="1"/>
  <c r="P46" i="4" s="1"/>
  <c r="S46" i="4" s="1"/>
  <c r="W45" i="4"/>
  <c r="W20" i="4"/>
  <c r="S21" i="4"/>
  <c r="T89" i="15" l="1"/>
  <c r="W88" i="15"/>
  <c r="C85" i="15"/>
  <c r="F84" i="15"/>
  <c r="T46" i="4"/>
  <c r="U46" i="4"/>
  <c r="Y46" i="4" s="1"/>
  <c r="N47" i="4" s="1"/>
  <c r="Q47" i="4" s="1"/>
  <c r="V46" i="4"/>
  <c r="Z46" i="4" s="1"/>
  <c r="O47" i="4" s="1"/>
  <c r="R47" i="4" s="1"/>
  <c r="V21" i="4"/>
  <c r="Z21" i="4" s="1"/>
  <c r="O22" i="4" s="1"/>
  <c r="R22" i="4" s="1"/>
  <c r="U21" i="4"/>
  <c r="Y21" i="4" s="1"/>
  <c r="N22" i="4" s="1"/>
  <c r="Q22" i="4" s="1"/>
  <c r="T21" i="4"/>
  <c r="T90" i="15" l="1"/>
  <c r="W89" i="15"/>
  <c r="C86" i="15"/>
  <c r="F85" i="15"/>
  <c r="X46" i="4"/>
  <c r="M47" i="4" s="1"/>
  <c r="P47" i="4" s="1"/>
  <c r="S47" i="4" s="1"/>
  <c r="W46" i="4"/>
  <c r="W21" i="4"/>
  <c r="X21" i="4"/>
  <c r="M22" i="4" s="1"/>
  <c r="P22" i="4" s="1"/>
  <c r="S22" i="4" s="1"/>
  <c r="U22" i="4" s="1"/>
  <c r="Y22" i="4" s="1"/>
  <c r="N23" i="4" s="1"/>
  <c r="Q23" i="4" s="1"/>
  <c r="T91" i="15" l="1"/>
  <c r="W90" i="15"/>
  <c r="C87" i="15"/>
  <c r="F86" i="15"/>
  <c r="T47" i="4"/>
  <c r="V47" i="4"/>
  <c r="Z47" i="4" s="1"/>
  <c r="O48" i="4" s="1"/>
  <c r="R48" i="4" s="1"/>
  <c r="U47" i="4"/>
  <c r="Y47" i="4" s="1"/>
  <c r="N48" i="4" s="1"/>
  <c r="Q48" i="4" s="1"/>
  <c r="T22" i="4"/>
  <c r="X22" i="4" s="1"/>
  <c r="M23" i="4" s="1"/>
  <c r="P23" i="4" s="1"/>
  <c r="V22" i="4"/>
  <c r="Z22" i="4" s="1"/>
  <c r="O23" i="4" s="1"/>
  <c r="R23" i="4" s="1"/>
  <c r="T92" i="15" l="1"/>
  <c r="W91" i="15"/>
  <c r="C88" i="15"/>
  <c r="F87" i="15"/>
  <c r="X47" i="4"/>
  <c r="M48" i="4" s="1"/>
  <c r="P48" i="4" s="1"/>
  <c r="S48" i="4" s="1"/>
  <c r="W47" i="4"/>
  <c r="S23" i="4"/>
  <c r="T23" i="4" s="1"/>
  <c r="W22" i="4"/>
  <c r="T93" i="15" l="1"/>
  <c r="W92" i="15"/>
  <c r="C89" i="15"/>
  <c r="F88" i="15"/>
  <c r="V48" i="4"/>
  <c r="Z48" i="4" s="1"/>
  <c r="O49" i="4" s="1"/>
  <c r="R49" i="4" s="1"/>
  <c r="T48" i="4"/>
  <c r="U48" i="4"/>
  <c r="Y48" i="4" s="1"/>
  <c r="N49" i="4" s="1"/>
  <c r="Q49" i="4" s="1"/>
  <c r="U23" i="4"/>
  <c r="Y23" i="4" s="1"/>
  <c r="N24" i="4" s="1"/>
  <c r="Q24" i="4" s="1"/>
  <c r="V23" i="4"/>
  <c r="Z23" i="4" s="1"/>
  <c r="O24" i="4" s="1"/>
  <c r="R24" i="4" s="1"/>
  <c r="X23" i="4"/>
  <c r="M24" i="4" s="1"/>
  <c r="P24" i="4" s="1"/>
  <c r="T94" i="15" l="1"/>
  <c r="W93" i="15"/>
  <c r="C90" i="15"/>
  <c r="F89" i="15"/>
  <c r="X48" i="4"/>
  <c r="M49" i="4" s="1"/>
  <c r="P49" i="4" s="1"/>
  <c r="S49" i="4" s="1"/>
  <c r="W48" i="4"/>
  <c r="W23" i="4"/>
  <c r="S24" i="4"/>
  <c r="T24" i="4" s="1"/>
  <c r="T95" i="15" l="1"/>
  <c r="W94" i="15"/>
  <c r="C91" i="15"/>
  <c r="F90" i="15"/>
  <c r="T49" i="4"/>
  <c r="U49" i="4"/>
  <c r="Y49" i="4" s="1"/>
  <c r="N50" i="4" s="1"/>
  <c r="Q50" i="4" s="1"/>
  <c r="V49" i="4"/>
  <c r="Z49" i="4" s="1"/>
  <c r="O50" i="4" s="1"/>
  <c r="R50" i="4" s="1"/>
  <c r="V24" i="4"/>
  <c r="Z24" i="4" s="1"/>
  <c r="O25" i="4" s="1"/>
  <c r="R25" i="4" s="1"/>
  <c r="U24" i="4"/>
  <c r="Y24" i="4" s="1"/>
  <c r="N25" i="4" s="1"/>
  <c r="Q25" i="4" s="1"/>
  <c r="X24" i="4"/>
  <c r="M25" i="4" s="1"/>
  <c r="P25" i="4" s="1"/>
  <c r="T96" i="15" l="1"/>
  <c r="W95" i="15"/>
  <c r="C92" i="15"/>
  <c r="F91" i="15"/>
  <c r="X49" i="4"/>
  <c r="M50" i="4" s="1"/>
  <c r="P50" i="4" s="1"/>
  <c r="S50" i="4" s="1"/>
  <c r="W49" i="4"/>
  <c r="W24" i="4"/>
  <c r="S25" i="4"/>
  <c r="T97" i="15" l="1"/>
  <c r="W96" i="15"/>
  <c r="C93" i="15"/>
  <c r="F92" i="15"/>
  <c r="U50" i="4"/>
  <c r="Y50" i="4" s="1"/>
  <c r="N51" i="4" s="1"/>
  <c r="Q51" i="4" s="1"/>
  <c r="T50" i="4"/>
  <c r="V50" i="4"/>
  <c r="Z50" i="4" s="1"/>
  <c r="O51" i="4" s="1"/>
  <c r="R51" i="4" s="1"/>
  <c r="U25" i="4"/>
  <c r="Y25" i="4" s="1"/>
  <c r="N26" i="4" s="1"/>
  <c r="Q26" i="4" s="1"/>
  <c r="V25" i="4"/>
  <c r="Z25" i="4" s="1"/>
  <c r="O26" i="4" s="1"/>
  <c r="R26" i="4" s="1"/>
  <c r="T25" i="4"/>
  <c r="X25" i="4" s="1"/>
  <c r="M26" i="4" s="1"/>
  <c r="P26" i="4" s="1"/>
  <c r="T98" i="15" l="1"/>
  <c r="W97" i="15"/>
  <c r="C94" i="15"/>
  <c r="F93" i="15"/>
  <c r="X50" i="4"/>
  <c r="M51" i="4" s="1"/>
  <c r="P51" i="4" s="1"/>
  <c r="S51" i="4" s="1"/>
  <c r="W50" i="4"/>
  <c r="W25" i="4"/>
  <c r="S26" i="4"/>
  <c r="V26" i="4" s="1"/>
  <c r="Z26" i="4" s="1"/>
  <c r="O27" i="4" s="1"/>
  <c r="R27" i="4" s="1"/>
  <c r="T99" i="15" l="1"/>
  <c r="W98" i="15"/>
  <c r="C95" i="15"/>
  <c r="F94" i="15"/>
  <c r="T51" i="4"/>
  <c r="U51" i="4"/>
  <c r="Y51" i="4" s="1"/>
  <c r="N52" i="4" s="1"/>
  <c r="Q52" i="4" s="1"/>
  <c r="V51" i="4"/>
  <c r="Z51" i="4" s="1"/>
  <c r="O52" i="4" s="1"/>
  <c r="R52" i="4" s="1"/>
  <c r="U26" i="4"/>
  <c r="Y26" i="4" s="1"/>
  <c r="N27" i="4" s="1"/>
  <c r="Q27" i="4" s="1"/>
  <c r="T26" i="4"/>
  <c r="X26" i="4" s="1"/>
  <c r="M27" i="4" s="1"/>
  <c r="P27" i="4" s="1"/>
  <c r="T100" i="15" l="1"/>
  <c r="W99" i="15"/>
  <c r="C96" i="15"/>
  <c r="F95" i="15"/>
  <c r="X51" i="4"/>
  <c r="M52" i="4" s="1"/>
  <c r="P52" i="4" s="1"/>
  <c r="S52" i="4" s="1"/>
  <c r="W51" i="4"/>
  <c r="W26" i="4"/>
  <c r="S27" i="4"/>
  <c r="T27" i="4" s="1"/>
  <c r="T101" i="15" l="1"/>
  <c r="W100" i="15"/>
  <c r="C97" i="15"/>
  <c r="F96" i="15"/>
  <c r="T52" i="4"/>
  <c r="V52" i="4"/>
  <c r="Z52" i="4" s="1"/>
  <c r="O53" i="4" s="1"/>
  <c r="R53" i="4" s="1"/>
  <c r="U52" i="4"/>
  <c r="Y52" i="4" s="1"/>
  <c r="N53" i="4" s="1"/>
  <c r="Q53" i="4" s="1"/>
  <c r="V27" i="4"/>
  <c r="Z27" i="4" s="1"/>
  <c r="O28" i="4" s="1"/>
  <c r="R28" i="4" s="1"/>
  <c r="U27" i="4"/>
  <c r="Y27" i="4" s="1"/>
  <c r="N28" i="4" s="1"/>
  <c r="Q28" i="4" s="1"/>
  <c r="X27" i="4"/>
  <c r="M28" i="4" s="1"/>
  <c r="P28" i="4" s="1"/>
  <c r="T102" i="15" l="1"/>
  <c r="W101" i="15"/>
  <c r="C98" i="15"/>
  <c r="F97" i="15"/>
  <c r="X52" i="4"/>
  <c r="M53" i="4" s="1"/>
  <c r="P53" i="4" s="1"/>
  <c r="S53" i="4" s="1"/>
  <c r="W52" i="4"/>
  <c r="W27" i="4"/>
  <c r="S28" i="4"/>
  <c r="T28" i="4" s="1"/>
  <c r="T103" i="15" l="1"/>
  <c r="W102" i="15"/>
  <c r="C99" i="15"/>
  <c r="F98" i="15"/>
  <c r="U53" i="4"/>
  <c r="Y53" i="4" s="1"/>
  <c r="T53" i="4"/>
  <c r="M22" i="12"/>
  <c r="S22" i="12" s="1"/>
  <c r="V53" i="4"/>
  <c r="Z53" i="4" s="1"/>
  <c r="M19" i="12"/>
  <c r="S19" i="12" s="1"/>
  <c r="U28" i="4"/>
  <c r="Y28" i="4" s="1"/>
  <c r="V28" i="4"/>
  <c r="Z28" i="4" s="1"/>
  <c r="X28" i="4"/>
  <c r="T104" i="15" l="1"/>
  <c r="W103" i="15"/>
  <c r="C100" i="15"/>
  <c r="F99" i="15"/>
  <c r="X53" i="4"/>
  <c r="W53" i="4"/>
  <c r="W28" i="4"/>
  <c r="T105" i="15" l="1"/>
  <c r="W104" i="15"/>
  <c r="C101" i="15"/>
  <c r="F100" i="15"/>
  <c r="T106" i="15" l="1"/>
  <c r="W105" i="15"/>
  <c r="C102" i="15"/>
  <c r="F101" i="15"/>
  <c r="T107" i="15" l="1"/>
  <c r="W106" i="15"/>
  <c r="C103" i="15"/>
  <c r="F102" i="15"/>
  <c r="T108" i="15" l="1"/>
  <c r="W107" i="15"/>
  <c r="C104" i="15"/>
  <c r="F103" i="15"/>
  <c r="T109" i="15" l="1"/>
  <c r="W108" i="15"/>
  <c r="C105" i="15"/>
  <c r="F104" i="15"/>
  <c r="T110" i="15" l="1"/>
  <c r="W109" i="15"/>
  <c r="C106" i="15"/>
  <c r="F105" i="15"/>
  <c r="T111" i="15" l="1"/>
  <c r="W110" i="15"/>
  <c r="C107" i="15"/>
  <c r="F106" i="15"/>
  <c r="T112" i="15" l="1"/>
  <c r="W111" i="15"/>
  <c r="C108" i="15"/>
  <c r="F107" i="15"/>
  <c r="T113" i="15" l="1"/>
  <c r="W112" i="15"/>
  <c r="C109" i="15"/>
  <c r="F108" i="15"/>
  <c r="T114" i="15" l="1"/>
  <c r="W113" i="15"/>
  <c r="C110" i="15"/>
  <c r="F109" i="15"/>
  <c r="AC113" i="15" l="1"/>
  <c r="T115" i="15"/>
  <c r="W114" i="15"/>
  <c r="C111" i="15"/>
  <c r="F110" i="15"/>
  <c r="AC114" i="15" l="1"/>
  <c r="T116" i="15"/>
  <c r="W115" i="15"/>
  <c r="C112" i="15"/>
  <c r="F111" i="15"/>
  <c r="AC115" i="15" l="1"/>
  <c r="T117" i="15"/>
  <c r="W116" i="15"/>
  <c r="X113" i="15"/>
  <c r="Y113" i="15" s="1"/>
  <c r="C113" i="15"/>
  <c r="F112" i="15"/>
  <c r="AC116" i="15" l="1"/>
  <c r="T118" i="15"/>
  <c r="W117" i="15"/>
  <c r="AA113" i="15"/>
  <c r="Z113" i="15"/>
  <c r="AB113" i="15" s="1"/>
  <c r="X114" i="15"/>
  <c r="Y114" i="15" s="1"/>
  <c r="C114" i="15"/>
  <c r="F113" i="15"/>
  <c r="AC117" i="15" l="1"/>
  <c r="T119" i="15"/>
  <c r="W118" i="15"/>
  <c r="Z114" i="15"/>
  <c r="AA114" i="15"/>
  <c r="X115" i="15"/>
  <c r="Y115" i="15" s="1"/>
  <c r="F114" i="15"/>
  <c r="C115" i="15"/>
  <c r="AC118" i="15" l="1"/>
  <c r="T120" i="15"/>
  <c r="W119" i="15"/>
  <c r="X116" i="15"/>
  <c r="Y116" i="15" s="1"/>
  <c r="Z115" i="15"/>
  <c r="AA115" i="15"/>
  <c r="AB114" i="15"/>
  <c r="G114" i="15"/>
  <c r="H114" i="15" s="1"/>
  <c r="C116" i="15"/>
  <c r="F115" i="15"/>
  <c r="AC119" i="15" l="1"/>
  <c r="T121" i="15"/>
  <c r="W120" i="15"/>
  <c r="AA116" i="15"/>
  <c r="Z116" i="15"/>
  <c r="X117" i="15"/>
  <c r="Y117" i="15" s="1"/>
  <c r="AB115" i="15"/>
  <c r="G115" i="15"/>
  <c r="H115" i="15" s="1"/>
  <c r="J114" i="15"/>
  <c r="I114" i="15"/>
  <c r="F116" i="15"/>
  <c r="C117" i="15"/>
  <c r="AC120" i="15" l="1"/>
  <c r="T122" i="15"/>
  <c r="W121" i="15"/>
  <c r="K114" i="15"/>
  <c r="X118" i="15"/>
  <c r="Y118" i="15" s="1"/>
  <c r="AB116" i="15"/>
  <c r="AA117" i="15"/>
  <c r="Z117" i="15"/>
  <c r="G116" i="15"/>
  <c r="H116" i="15" s="1"/>
  <c r="F117" i="15"/>
  <c r="C118" i="15"/>
  <c r="I115" i="15"/>
  <c r="J115" i="15"/>
  <c r="AC121" i="15" l="1"/>
  <c r="T123" i="15"/>
  <c r="W122" i="15"/>
  <c r="AB117" i="15"/>
  <c r="AA118" i="15"/>
  <c r="Z118" i="15"/>
  <c r="X119" i="15"/>
  <c r="Y119" i="15" s="1"/>
  <c r="K115" i="15"/>
  <c r="F118" i="15"/>
  <c r="C119" i="15"/>
  <c r="J116" i="15"/>
  <c r="I116" i="15"/>
  <c r="G117" i="15"/>
  <c r="H117" i="15" s="1"/>
  <c r="AC122" i="15" l="1"/>
  <c r="AB118" i="15"/>
  <c r="T124" i="15"/>
  <c r="W123" i="15"/>
  <c r="X120" i="15"/>
  <c r="Y120" i="15" s="1"/>
  <c r="Z119" i="15"/>
  <c r="AA119" i="15"/>
  <c r="K116" i="15"/>
  <c r="I117" i="15"/>
  <c r="J117" i="15"/>
  <c r="F119" i="15"/>
  <c r="C120" i="15"/>
  <c r="G118" i="15"/>
  <c r="H118" i="15" s="1"/>
  <c r="AC123" i="15" l="1"/>
  <c r="T125" i="15"/>
  <c r="W124" i="15"/>
  <c r="Z120" i="15"/>
  <c r="AA120" i="15"/>
  <c r="AB119" i="15"/>
  <c r="X121" i="15"/>
  <c r="Y121" i="15" s="1"/>
  <c r="K117" i="15"/>
  <c r="J118" i="15"/>
  <c r="I118" i="15"/>
  <c r="F120" i="15"/>
  <c r="C121" i="15"/>
  <c r="G119" i="15"/>
  <c r="H119" i="15" s="1"/>
  <c r="AC124" i="15" l="1"/>
  <c r="T126" i="15"/>
  <c r="W125" i="15"/>
  <c r="K118" i="15"/>
  <c r="Z121" i="15"/>
  <c r="AA121" i="15"/>
  <c r="X122" i="15"/>
  <c r="Y122" i="15" s="1"/>
  <c r="AB120" i="15"/>
  <c r="J119" i="15"/>
  <c r="I119" i="15"/>
  <c r="F121" i="15"/>
  <c r="C122" i="15"/>
  <c r="G120" i="15"/>
  <c r="H120" i="15" s="1"/>
  <c r="AC125" i="15" l="1"/>
  <c r="T127" i="15"/>
  <c r="W126" i="15"/>
  <c r="K119" i="15"/>
  <c r="Z122" i="15"/>
  <c r="AA122" i="15"/>
  <c r="X123" i="15"/>
  <c r="Y123" i="15" s="1"/>
  <c r="AB121" i="15"/>
  <c r="J120" i="15"/>
  <c r="I120" i="15"/>
  <c r="C123" i="15"/>
  <c r="F122" i="15"/>
  <c r="G121" i="15"/>
  <c r="H121" i="15" s="1"/>
  <c r="AC126" i="15" l="1"/>
  <c r="T128" i="15"/>
  <c r="W127" i="15"/>
  <c r="K120" i="15"/>
  <c r="X124" i="15"/>
  <c r="Y124" i="15" s="1"/>
  <c r="AA123" i="15"/>
  <c r="Z123" i="15"/>
  <c r="AB122" i="15"/>
  <c r="J121" i="15"/>
  <c r="I121" i="15"/>
  <c r="G122" i="15"/>
  <c r="H122" i="15" s="1"/>
  <c r="C124" i="15"/>
  <c r="F123" i="15"/>
  <c r="AB123" i="15" l="1"/>
  <c r="AC127" i="15"/>
  <c r="T129" i="15"/>
  <c r="W128" i="15"/>
  <c r="K121" i="15"/>
  <c r="AA124" i="15"/>
  <c r="Z124" i="15"/>
  <c r="X125" i="15"/>
  <c r="Y125" i="15" s="1"/>
  <c r="F124" i="15"/>
  <c r="C125" i="15"/>
  <c r="J122" i="15"/>
  <c r="I122" i="15"/>
  <c r="G123" i="15"/>
  <c r="H123" i="15" s="1"/>
  <c r="AC128" i="15" l="1"/>
  <c r="T130" i="15"/>
  <c r="W129" i="15"/>
  <c r="AB124" i="15"/>
  <c r="AA125" i="15"/>
  <c r="Z125" i="15"/>
  <c r="X126" i="15"/>
  <c r="Y126" i="15" s="1"/>
  <c r="K122" i="15"/>
  <c r="I123" i="15"/>
  <c r="J123" i="15"/>
  <c r="C126" i="15"/>
  <c r="F125" i="15"/>
  <c r="G124" i="15"/>
  <c r="H124" i="15" s="1"/>
  <c r="AC129" i="15" l="1"/>
  <c r="T131" i="15"/>
  <c r="W130" i="15"/>
  <c r="AB125" i="15"/>
  <c r="X127" i="15"/>
  <c r="Y127" i="15" s="1"/>
  <c r="Z126" i="15"/>
  <c r="AA126" i="15"/>
  <c r="K123" i="15"/>
  <c r="J124" i="15"/>
  <c r="I124" i="15"/>
  <c r="G125" i="15"/>
  <c r="H125" i="15" s="1"/>
  <c r="C127" i="15"/>
  <c r="F126" i="15"/>
  <c r="AC130" i="15" l="1"/>
  <c r="T132" i="15"/>
  <c r="W131" i="15"/>
  <c r="K124" i="15"/>
  <c r="Z127" i="15"/>
  <c r="AA127" i="15"/>
  <c r="X128" i="15"/>
  <c r="Y128" i="15" s="1"/>
  <c r="AB126" i="15"/>
  <c r="J125" i="15"/>
  <c r="I125" i="15"/>
  <c r="G126" i="15"/>
  <c r="H126" i="15" s="1"/>
  <c r="C128" i="15"/>
  <c r="F127" i="15"/>
  <c r="AC131" i="15" l="1"/>
  <c r="T133" i="15"/>
  <c r="W132" i="15"/>
  <c r="K125" i="15"/>
  <c r="X129" i="15"/>
  <c r="Y129" i="15" s="1"/>
  <c r="Z128" i="15"/>
  <c r="AA128" i="15"/>
  <c r="AB127" i="15"/>
  <c r="I126" i="15"/>
  <c r="J126" i="15"/>
  <c r="G127" i="15"/>
  <c r="H127" i="15" s="1"/>
  <c r="F128" i="15"/>
  <c r="C129" i="15"/>
  <c r="AC132" i="15" l="1"/>
  <c r="T134" i="15"/>
  <c r="W133" i="15"/>
  <c r="AA129" i="15"/>
  <c r="Z129" i="15"/>
  <c r="AB128" i="15"/>
  <c r="X130" i="15"/>
  <c r="Y130" i="15" s="1"/>
  <c r="K126" i="15"/>
  <c r="J127" i="15"/>
  <c r="I127" i="15"/>
  <c r="C130" i="15"/>
  <c r="F129" i="15"/>
  <c r="G128" i="15"/>
  <c r="H128" i="15" s="1"/>
  <c r="AC133" i="15" l="1"/>
  <c r="AB129" i="15"/>
  <c r="T135" i="15"/>
  <c r="W134" i="15"/>
  <c r="AA130" i="15"/>
  <c r="Z130" i="15"/>
  <c r="X131" i="15"/>
  <c r="Y131" i="15" s="1"/>
  <c r="K127" i="15"/>
  <c r="J128" i="15"/>
  <c r="I128" i="15"/>
  <c r="G129" i="15"/>
  <c r="H129" i="15" s="1"/>
  <c r="C131" i="15"/>
  <c r="F130" i="15"/>
  <c r="AC134" i="15" l="1"/>
  <c r="K128" i="15"/>
  <c r="AB130" i="15"/>
  <c r="T136" i="15"/>
  <c r="W135" i="15"/>
  <c r="X132" i="15"/>
  <c r="Y132" i="15" s="1"/>
  <c r="AA131" i="15"/>
  <c r="Z131" i="15"/>
  <c r="J129" i="15"/>
  <c r="I129" i="15"/>
  <c r="G130" i="15"/>
  <c r="H130" i="15" s="1"/>
  <c r="F131" i="15"/>
  <c r="C132" i="15"/>
  <c r="AC135" i="15" l="1"/>
  <c r="AB131" i="15"/>
  <c r="T137" i="15"/>
  <c r="W136" i="15"/>
  <c r="AA132" i="15"/>
  <c r="Z132" i="15"/>
  <c r="X133" i="15"/>
  <c r="Y133" i="15" s="1"/>
  <c r="K129" i="15"/>
  <c r="G131" i="15"/>
  <c r="H131" i="15" s="1"/>
  <c r="I130" i="15"/>
  <c r="J130" i="15"/>
  <c r="F132" i="15"/>
  <c r="C133" i="15"/>
  <c r="AC136" i="15" l="1"/>
  <c r="T138" i="15"/>
  <c r="W137" i="15"/>
  <c r="AB132" i="15"/>
  <c r="X134" i="15"/>
  <c r="Y134" i="15" s="1"/>
  <c r="AA133" i="15"/>
  <c r="Z133" i="15"/>
  <c r="K130" i="15"/>
  <c r="F133" i="15"/>
  <c r="C134" i="15"/>
  <c r="G132" i="15"/>
  <c r="H132" i="15" s="1"/>
  <c r="J131" i="15"/>
  <c r="I131" i="15"/>
  <c r="AC137" i="15" l="1"/>
  <c r="T139" i="15"/>
  <c r="W138" i="15"/>
  <c r="AB133" i="15"/>
  <c r="AA134" i="15"/>
  <c r="Z134" i="15"/>
  <c r="X135" i="15"/>
  <c r="Y135" i="15" s="1"/>
  <c r="K131" i="15"/>
  <c r="F134" i="15"/>
  <c r="C135" i="15"/>
  <c r="G133" i="15"/>
  <c r="H133" i="15" s="1"/>
  <c r="J132" i="15"/>
  <c r="I132" i="15"/>
  <c r="AC138" i="15" l="1"/>
  <c r="AB134" i="15"/>
  <c r="T140" i="15"/>
  <c r="W139" i="15"/>
  <c r="Z135" i="15"/>
  <c r="AA135" i="15"/>
  <c r="X136" i="15"/>
  <c r="Y136" i="15" s="1"/>
  <c r="K132" i="15"/>
  <c r="F135" i="15"/>
  <c r="C136" i="15"/>
  <c r="G134" i="15"/>
  <c r="H134" i="15" s="1"/>
  <c r="J133" i="15"/>
  <c r="I133" i="15"/>
  <c r="AC139" i="15" l="1"/>
  <c r="T141" i="15"/>
  <c r="W140" i="15"/>
  <c r="X137" i="15"/>
  <c r="Y137" i="15" s="1"/>
  <c r="AA136" i="15"/>
  <c r="Z136" i="15"/>
  <c r="AB135" i="15"/>
  <c r="K133" i="15"/>
  <c r="C137" i="15"/>
  <c r="F136" i="15"/>
  <c r="G135" i="15"/>
  <c r="H135" i="15" s="1"/>
  <c r="J134" i="15"/>
  <c r="I134" i="15"/>
  <c r="AC140" i="15" l="1"/>
  <c r="T142" i="15"/>
  <c r="W141" i="15"/>
  <c r="AB136" i="15"/>
  <c r="AA137" i="15"/>
  <c r="Z137" i="15"/>
  <c r="X138" i="15"/>
  <c r="Y138" i="15" s="1"/>
  <c r="K134" i="15"/>
  <c r="G136" i="15"/>
  <c r="H136" i="15" s="1"/>
  <c r="F137" i="15"/>
  <c r="C138" i="15"/>
  <c r="I135" i="15"/>
  <c r="J135" i="15"/>
  <c r="AC141" i="15" l="1"/>
  <c r="T143" i="15"/>
  <c r="W142" i="15"/>
  <c r="AB137" i="15"/>
  <c r="X139" i="15"/>
  <c r="Y139" i="15" s="1"/>
  <c r="AA138" i="15"/>
  <c r="Z138" i="15"/>
  <c r="K135" i="15"/>
  <c r="F138" i="15"/>
  <c r="C139" i="15"/>
  <c r="G137" i="15"/>
  <c r="H137" i="15" s="1"/>
  <c r="J136" i="15"/>
  <c r="I136" i="15"/>
  <c r="AB138" i="15" l="1"/>
  <c r="AC142" i="15"/>
  <c r="T144" i="15"/>
  <c r="W143" i="15"/>
  <c r="Z139" i="15"/>
  <c r="AA139" i="15"/>
  <c r="X140" i="15"/>
  <c r="Y140" i="15" s="1"/>
  <c r="K136" i="15"/>
  <c r="C140" i="15"/>
  <c r="F139" i="15"/>
  <c r="G138" i="15"/>
  <c r="H138" i="15" s="1"/>
  <c r="J137" i="15"/>
  <c r="I137" i="15"/>
  <c r="AC143" i="15" l="1"/>
  <c r="T145" i="15"/>
  <c r="W144" i="15"/>
  <c r="X141" i="15"/>
  <c r="Y141" i="15" s="1"/>
  <c r="AA140" i="15"/>
  <c r="Z140" i="15"/>
  <c r="AB139" i="15"/>
  <c r="K137" i="15"/>
  <c r="G139" i="15"/>
  <c r="H139" i="15" s="1"/>
  <c r="F140" i="15"/>
  <c r="C141" i="15"/>
  <c r="J138" i="15"/>
  <c r="I138" i="15"/>
  <c r="AC144" i="15" l="1"/>
  <c r="T146" i="15"/>
  <c r="W145" i="15"/>
  <c r="Z141" i="15"/>
  <c r="AA141" i="15"/>
  <c r="AB140" i="15"/>
  <c r="X142" i="15"/>
  <c r="Y142" i="15" s="1"/>
  <c r="K138" i="15"/>
  <c r="C142" i="15"/>
  <c r="F141" i="15"/>
  <c r="G140" i="15"/>
  <c r="H140" i="15" s="1"/>
  <c r="I139" i="15"/>
  <c r="J139" i="15"/>
  <c r="AC145" i="15" l="1"/>
  <c r="T147" i="15"/>
  <c r="W146" i="15"/>
  <c r="X143" i="15"/>
  <c r="Y143" i="15" s="1"/>
  <c r="Z142" i="15"/>
  <c r="AA142" i="15"/>
  <c r="AB141" i="15"/>
  <c r="K139" i="15"/>
  <c r="G141" i="15"/>
  <c r="H141" i="15" s="1"/>
  <c r="C143" i="15"/>
  <c r="F142" i="15"/>
  <c r="J140" i="15"/>
  <c r="I140" i="15"/>
  <c r="AC146" i="15" l="1"/>
  <c r="W147" i="15"/>
  <c r="T148" i="15"/>
  <c r="AA143" i="15"/>
  <c r="Z143" i="15"/>
  <c r="X144" i="15"/>
  <c r="Y144" i="15" s="1"/>
  <c r="AB142" i="15"/>
  <c r="K140" i="15"/>
  <c r="G142" i="15"/>
  <c r="H142" i="15" s="1"/>
  <c r="J141" i="15"/>
  <c r="I141" i="15"/>
  <c r="K141" i="15" s="1"/>
  <c r="C144" i="15"/>
  <c r="F143" i="15"/>
  <c r="AC147" i="15" l="1"/>
  <c r="AB143" i="15"/>
  <c r="W148" i="15"/>
  <c r="T149" i="15"/>
  <c r="X145" i="15"/>
  <c r="Y145" i="15" s="1"/>
  <c r="Z144" i="15"/>
  <c r="AA144" i="15"/>
  <c r="G143" i="15"/>
  <c r="H143" i="15" s="1"/>
  <c r="C145" i="15"/>
  <c r="F144" i="15"/>
  <c r="J142" i="15"/>
  <c r="I142" i="15"/>
  <c r="AC148" i="15" l="1"/>
  <c r="W149" i="15"/>
  <c r="T150" i="15"/>
  <c r="Z145" i="15"/>
  <c r="AA145" i="15"/>
  <c r="X146" i="15"/>
  <c r="Y146" i="15" s="1"/>
  <c r="AB144" i="15"/>
  <c r="K142" i="15"/>
  <c r="F145" i="15"/>
  <c r="C146" i="15"/>
  <c r="G144" i="15"/>
  <c r="H144" i="15" s="1"/>
  <c r="J143" i="15"/>
  <c r="I143" i="15"/>
  <c r="AC149" i="15" l="1"/>
  <c r="W150" i="15"/>
  <c r="T151" i="15"/>
  <c r="X147" i="15"/>
  <c r="Y147" i="15" s="1"/>
  <c r="AA146" i="15"/>
  <c r="Z146" i="15"/>
  <c r="AB145" i="15"/>
  <c r="K143" i="15"/>
  <c r="C147" i="15"/>
  <c r="F146" i="15"/>
  <c r="G145" i="15"/>
  <c r="H145" i="15" s="1"/>
  <c r="J144" i="15"/>
  <c r="I144" i="15"/>
  <c r="AC150" i="15" l="1"/>
  <c r="W151" i="15"/>
  <c r="T152" i="15"/>
  <c r="Z147" i="15"/>
  <c r="AA147" i="15"/>
  <c r="X148" i="15"/>
  <c r="Y148" i="15" s="1"/>
  <c r="AB146" i="15"/>
  <c r="K144" i="15"/>
  <c r="G146" i="15"/>
  <c r="H146" i="15" s="1"/>
  <c r="F147" i="15"/>
  <c r="C148" i="15"/>
  <c r="I145" i="15"/>
  <c r="J145" i="15"/>
  <c r="AC151" i="15" l="1"/>
  <c r="W152" i="15"/>
  <c r="T153" i="15"/>
  <c r="X149" i="15"/>
  <c r="Y149" i="15" s="1"/>
  <c r="AA148" i="15"/>
  <c r="Z148" i="15"/>
  <c r="AB147" i="15"/>
  <c r="K145" i="15"/>
  <c r="G147" i="15"/>
  <c r="H147" i="15" s="1"/>
  <c r="F148" i="15"/>
  <c r="C149" i="15"/>
  <c r="J146" i="15"/>
  <c r="I146" i="15"/>
  <c r="AC152" i="15" l="1"/>
  <c r="W153" i="15"/>
  <c r="T154" i="15"/>
  <c r="AB148" i="15"/>
  <c r="AA149" i="15"/>
  <c r="Z149" i="15"/>
  <c r="X150" i="15"/>
  <c r="Y150" i="15" s="1"/>
  <c r="K146" i="15"/>
  <c r="C150" i="15"/>
  <c r="F149" i="15"/>
  <c r="J147" i="15"/>
  <c r="I147" i="15"/>
  <c r="G148" i="15"/>
  <c r="H148" i="15" s="1"/>
  <c r="AC153" i="15" l="1"/>
  <c r="W154" i="15"/>
  <c r="T155" i="15"/>
  <c r="AB149" i="15"/>
  <c r="X151" i="15"/>
  <c r="Y151" i="15" s="1"/>
  <c r="AA150" i="15"/>
  <c r="Z150" i="15"/>
  <c r="K147" i="15"/>
  <c r="I148" i="15"/>
  <c r="J148" i="15"/>
  <c r="G149" i="15"/>
  <c r="H149" i="15" s="1"/>
  <c r="C151" i="15"/>
  <c r="F150" i="15"/>
  <c r="AC154" i="15" l="1"/>
  <c r="AB150" i="15"/>
  <c r="W155" i="15"/>
  <c r="T156" i="15"/>
  <c r="Z151" i="15"/>
  <c r="AA151" i="15"/>
  <c r="X152" i="15"/>
  <c r="Y152" i="15" s="1"/>
  <c r="K148" i="15"/>
  <c r="G150" i="15"/>
  <c r="H150" i="15" s="1"/>
  <c r="C152" i="15"/>
  <c r="F151" i="15"/>
  <c r="I149" i="15"/>
  <c r="J149" i="15"/>
  <c r="AC155" i="15" l="1"/>
  <c r="W156" i="15"/>
  <c r="T157" i="15"/>
  <c r="X153" i="15"/>
  <c r="Y153" i="15" s="1"/>
  <c r="AA152" i="15"/>
  <c r="Z152" i="15"/>
  <c r="AB151" i="15"/>
  <c r="K149" i="15"/>
  <c r="C153" i="15"/>
  <c r="F152" i="15"/>
  <c r="J150" i="15"/>
  <c r="I150" i="15"/>
  <c r="G151" i="15"/>
  <c r="H151" i="15" s="1"/>
  <c r="AC156" i="15" l="1"/>
  <c r="W157" i="15"/>
  <c r="T158" i="15"/>
  <c r="AB152" i="15"/>
  <c r="AA153" i="15"/>
  <c r="Z153" i="15"/>
  <c r="X154" i="15"/>
  <c r="Y154" i="15" s="1"/>
  <c r="K150" i="15"/>
  <c r="I151" i="15"/>
  <c r="J151" i="15"/>
  <c r="G152" i="15"/>
  <c r="H152" i="15" s="1"/>
  <c r="C154" i="15"/>
  <c r="F153" i="15"/>
  <c r="AC157" i="15" l="1"/>
  <c r="W158" i="15"/>
  <c r="T159" i="15"/>
  <c r="AB153" i="15"/>
  <c r="Z154" i="15"/>
  <c r="AA154" i="15"/>
  <c r="X155" i="15"/>
  <c r="Y155" i="15" s="1"/>
  <c r="K151" i="15"/>
  <c r="J152" i="15"/>
  <c r="I152" i="15"/>
  <c r="C155" i="15"/>
  <c r="F154" i="15"/>
  <c r="G153" i="15"/>
  <c r="H153" i="15" s="1"/>
  <c r="AC158" i="15" l="1"/>
  <c r="K152" i="15"/>
  <c r="W159" i="15"/>
  <c r="T160" i="15"/>
  <c r="X156" i="15"/>
  <c r="Y156" i="15" s="1"/>
  <c r="Z155" i="15"/>
  <c r="AA155" i="15"/>
  <c r="AB154" i="15"/>
  <c r="I153" i="15"/>
  <c r="J153" i="15"/>
  <c r="G154" i="15"/>
  <c r="H154" i="15" s="1"/>
  <c r="C156" i="15"/>
  <c r="F155" i="15"/>
  <c r="AC159" i="15" l="1"/>
  <c r="W160" i="15"/>
  <c r="T161" i="15"/>
  <c r="AB155" i="15"/>
  <c r="AA156" i="15"/>
  <c r="Z156" i="15"/>
  <c r="X157" i="15"/>
  <c r="Y157" i="15" s="1"/>
  <c r="K153" i="15"/>
  <c r="G155" i="15"/>
  <c r="H155" i="15" s="1"/>
  <c r="J154" i="15"/>
  <c r="I154" i="15"/>
  <c r="F156" i="15"/>
  <c r="C157" i="15"/>
  <c r="AC160" i="15" l="1"/>
  <c r="W161" i="15"/>
  <c r="T162" i="15"/>
  <c r="X158" i="15"/>
  <c r="Y158" i="15" s="1"/>
  <c r="AB156" i="15"/>
  <c r="Z157" i="15"/>
  <c r="AA157" i="15"/>
  <c r="K154" i="15"/>
  <c r="C158" i="15"/>
  <c r="F157" i="15"/>
  <c r="J155" i="15"/>
  <c r="I155" i="15"/>
  <c r="G156" i="15"/>
  <c r="H156" i="15" s="1"/>
  <c r="AC161" i="15" l="1"/>
  <c r="W162" i="15"/>
  <c r="T163" i="15"/>
  <c r="Z158" i="15"/>
  <c r="AA158" i="15"/>
  <c r="X159" i="15"/>
  <c r="Y159" i="15" s="1"/>
  <c r="AB157" i="15"/>
  <c r="K155" i="15"/>
  <c r="J156" i="15"/>
  <c r="I156" i="15"/>
  <c r="G157" i="15"/>
  <c r="H157" i="15" s="1"/>
  <c r="F158" i="15"/>
  <c r="C159" i="15"/>
  <c r="AC162" i="15" l="1"/>
  <c r="W163" i="15"/>
  <c r="T164" i="15"/>
  <c r="K156" i="15"/>
  <c r="AB158" i="15"/>
  <c r="X160" i="15"/>
  <c r="Y160" i="15" s="1"/>
  <c r="Z159" i="15"/>
  <c r="AA159" i="15"/>
  <c r="C160" i="15"/>
  <c r="F159" i="15"/>
  <c r="J157" i="15"/>
  <c r="I157" i="15"/>
  <c r="K157" i="15" s="1"/>
  <c r="G158" i="15"/>
  <c r="H158" i="15" s="1"/>
  <c r="AC163" i="15" l="1"/>
  <c r="W164" i="15"/>
  <c r="T165" i="15"/>
  <c r="AA160" i="15"/>
  <c r="Z160" i="15"/>
  <c r="X161" i="15"/>
  <c r="Y161" i="15" s="1"/>
  <c r="AB159" i="15"/>
  <c r="J158" i="15"/>
  <c r="I158" i="15"/>
  <c r="K158" i="15" s="1"/>
  <c r="G159" i="15"/>
  <c r="H159" i="15" s="1"/>
  <c r="C161" i="15"/>
  <c r="F160" i="15"/>
  <c r="AC164" i="15" l="1"/>
  <c r="AB160" i="15"/>
  <c r="W165" i="15"/>
  <c r="T166" i="15"/>
  <c r="X162" i="15"/>
  <c r="Y162" i="15" s="1"/>
  <c r="AA161" i="15"/>
  <c r="Z161" i="15"/>
  <c r="J159" i="15"/>
  <c r="I159" i="15"/>
  <c r="K159" i="15" s="1"/>
  <c r="G160" i="15"/>
  <c r="H160" i="15" s="1"/>
  <c r="F161" i="15"/>
  <c r="C162" i="15"/>
  <c r="AC165" i="15" l="1"/>
  <c r="W166" i="15"/>
  <c r="T167" i="15"/>
  <c r="AB161" i="15"/>
  <c r="AA162" i="15"/>
  <c r="Z162" i="15"/>
  <c r="X163" i="15"/>
  <c r="Y163" i="15" s="1"/>
  <c r="I160" i="15"/>
  <c r="J160" i="15"/>
  <c r="C163" i="15"/>
  <c r="F162" i="15"/>
  <c r="G161" i="15"/>
  <c r="H161" i="15" s="1"/>
  <c r="AC166" i="15" l="1"/>
  <c r="W167" i="15"/>
  <c r="T168" i="15"/>
  <c r="AB162" i="15"/>
  <c r="X164" i="15"/>
  <c r="Y164" i="15" s="1"/>
  <c r="AA163" i="15"/>
  <c r="Z163" i="15"/>
  <c r="K160" i="15"/>
  <c r="J161" i="15"/>
  <c r="I161" i="15"/>
  <c r="G162" i="15"/>
  <c r="H162" i="15" s="1"/>
  <c r="C164" i="15"/>
  <c r="F163" i="15"/>
  <c r="AC167" i="15" l="1"/>
  <c r="W168" i="15"/>
  <c r="T169" i="15"/>
  <c r="AA164" i="15"/>
  <c r="Z164" i="15"/>
  <c r="AB164" i="15" s="1"/>
  <c r="X165" i="15"/>
  <c r="Y165" i="15" s="1"/>
  <c r="AB163" i="15"/>
  <c r="K161" i="15"/>
  <c r="G163" i="15"/>
  <c r="H163" i="15" s="1"/>
  <c r="J162" i="15"/>
  <c r="I162" i="15"/>
  <c r="C165" i="15"/>
  <c r="F164" i="15"/>
  <c r="AC168" i="15" l="1"/>
  <c r="W169" i="15"/>
  <c r="T170" i="15"/>
  <c r="X166" i="15"/>
  <c r="Y166" i="15" s="1"/>
  <c r="Z165" i="15"/>
  <c r="AA165" i="15"/>
  <c r="K162" i="15"/>
  <c r="G164" i="15"/>
  <c r="H164" i="15" s="1"/>
  <c r="J163" i="15"/>
  <c r="I163" i="15"/>
  <c r="C166" i="15"/>
  <c r="F165" i="15"/>
  <c r="AC169" i="15" l="1"/>
  <c r="AB165" i="15"/>
  <c r="W170" i="15"/>
  <c r="T171" i="15"/>
  <c r="K163" i="15"/>
  <c r="X167" i="15"/>
  <c r="Y167" i="15" s="1"/>
  <c r="AA166" i="15"/>
  <c r="Z166" i="15"/>
  <c r="F166" i="15"/>
  <c r="C167" i="15"/>
  <c r="I164" i="15"/>
  <c r="J164" i="15"/>
  <c r="G165" i="15"/>
  <c r="H165" i="15" s="1"/>
  <c r="AC170" i="15" l="1"/>
  <c r="AB166" i="15"/>
  <c r="W171" i="15"/>
  <c r="T172" i="15"/>
  <c r="Z167" i="15"/>
  <c r="AA167" i="15"/>
  <c r="X168" i="15"/>
  <c r="Y168" i="15" s="1"/>
  <c r="K164" i="15"/>
  <c r="J165" i="15"/>
  <c r="I165" i="15"/>
  <c r="C168" i="15"/>
  <c r="F167" i="15"/>
  <c r="G166" i="15"/>
  <c r="H166" i="15" s="1"/>
  <c r="AC171" i="15" l="1"/>
  <c r="W172" i="15"/>
  <c r="T173" i="15"/>
  <c r="AB167" i="15"/>
  <c r="X169" i="15"/>
  <c r="Y169" i="15" s="1"/>
  <c r="Z168" i="15"/>
  <c r="AA168" i="15"/>
  <c r="K165" i="15"/>
  <c r="J166" i="15"/>
  <c r="I166" i="15"/>
  <c r="G167" i="15"/>
  <c r="H167" i="15" s="1"/>
  <c r="C169" i="15"/>
  <c r="F168" i="15"/>
  <c r="AC172" i="15" l="1"/>
  <c r="W173" i="15"/>
  <c r="T174" i="15"/>
  <c r="AA169" i="15"/>
  <c r="Z169" i="15"/>
  <c r="AB169" i="15" s="1"/>
  <c r="AB168" i="15"/>
  <c r="X170" i="15"/>
  <c r="Y170" i="15" s="1"/>
  <c r="K166" i="15"/>
  <c r="J167" i="15"/>
  <c r="I167" i="15"/>
  <c r="G168" i="15"/>
  <c r="H168" i="15" s="1"/>
  <c r="F169" i="15"/>
  <c r="C170" i="15"/>
  <c r="AC173" i="15" l="1"/>
  <c r="W174" i="15"/>
  <c r="T175" i="15"/>
  <c r="X171" i="15"/>
  <c r="Y171" i="15" s="1"/>
  <c r="AA170" i="15"/>
  <c r="Z170" i="15"/>
  <c r="K167" i="15"/>
  <c r="G169" i="15"/>
  <c r="H169" i="15" s="1"/>
  <c r="J168" i="15"/>
  <c r="I168" i="15"/>
  <c r="F170" i="15"/>
  <c r="C171" i="15"/>
  <c r="AC174" i="15" l="1"/>
  <c r="W175" i="15"/>
  <c r="T176" i="15"/>
  <c r="AB170" i="15"/>
  <c r="AA171" i="15"/>
  <c r="Z171" i="15"/>
  <c r="X172" i="15"/>
  <c r="Y172" i="15" s="1"/>
  <c r="K168" i="15"/>
  <c r="G170" i="15"/>
  <c r="H170" i="15" s="1"/>
  <c r="I169" i="15"/>
  <c r="J169" i="15"/>
  <c r="F171" i="15"/>
  <c r="C172" i="15"/>
  <c r="AC175" i="15" l="1"/>
  <c r="W176" i="15"/>
  <c r="T177" i="15"/>
  <c r="AB171" i="15"/>
  <c r="X173" i="15"/>
  <c r="Y173" i="15" s="1"/>
  <c r="AA172" i="15"/>
  <c r="Z172" i="15"/>
  <c r="K169" i="15"/>
  <c r="F172" i="15"/>
  <c r="C173" i="15"/>
  <c r="G171" i="15"/>
  <c r="H171" i="15" s="1"/>
  <c r="J170" i="15"/>
  <c r="I170" i="15"/>
  <c r="F14" i="15"/>
  <c r="G113" i="15" s="1"/>
  <c r="H113" i="15" s="1"/>
  <c r="AC176" i="15" l="1"/>
  <c r="W177" i="15"/>
  <c r="T178" i="15"/>
  <c r="AA173" i="15"/>
  <c r="Z173" i="15"/>
  <c r="X174" i="15"/>
  <c r="Y174" i="15" s="1"/>
  <c r="AB172" i="15"/>
  <c r="K170" i="15"/>
  <c r="C174" i="15"/>
  <c r="F173" i="15"/>
  <c r="G172" i="15"/>
  <c r="H172" i="15" s="1"/>
  <c r="J113" i="15"/>
  <c r="I113" i="15"/>
  <c r="I171" i="15"/>
  <c r="J171" i="15"/>
  <c r="AC177" i="15" l="1"/>
  <c r="W178" i="15"/>
  <c r="T179" i="15"/>
  <c r="AB173" i="15"/>
  <c r="X175" i="15"/>
  <c r="Y175" i="15" s="1"/>
  <c r="AA174" i="15"/>
  <c r="Z174" i="15"/>
  <c r="K113" i="15"/>
  <c r="K171" i="15"/>
  <c r="G173" i="15"/>
  <c r="H173" i="15" s="1"/>
  <c r="F174" i="15"/>
  <c r="C175" i="15"/>
  <c r="J172" i="15"/>
  <c r="I172" i="15"/>
  <c r="AC178" i="15" l="1"/>
  <c r="K172" i="15"/>
  <c r="W179" i="15"/>
  <c r="T180" i="15"/>
  <c r="AB174" i="15"/>
  <c r="Z175" i="15"/>
  <c r="AA175" i="15"/>
  <c r="X176" i="15"/>
  <c r="Y176" i="15" s="1"/>
  <c r="F175" i="15"/>
  <c r="C176" i="15"/>
  <c r="G174" i="15"/>
  <c r="H174" i="15" s="1"/>
  <c r="J173" i="15"/>
  <c r="I173" i="15"/>
  <c r="AC179" i="15" l="1"/>
  <c r="W180" i="15"/>
  <c r="T181" i="15"/>
  <c r="AB175" i="15"/>
  <c r="X177" i="15"/>
  <c r="Y177" i="15" s="1"/>
  <c r="Z176" i="15"/>
  <c r="AA176" i="15"/>
  <c r="K173" i="15"/>
  <c r="C177" i="15"/>
  <c r="F176" i="15"/>
  <c r="G175" i="15"/>
  <c r="H175" i="15" s="1"/>
  <c r="J174" i="15"/>
  <c r="I174" i="15"/>
  <c r="AC180" i="15" l="1"/>
  <c r="W181" i="15"/>
  <c r="T182" i="15"/>
  <c r="Z177" i="15"/>
  <c r="AA177" i="15"/>
  <c r="X178" i="15"/>
  <c r="Y178" i="15" s="1"/>
  <c r="AB176" i="15"/>
  <c r="K174" i="15"/>
  <c r="G176" i="15"/>
  <c r="H176" i="15" s="1"/>
  <c r="F177" i="15"/>
  <c r="C178" i="15"/>
  <c r="J175" i="15"/>
  <c r="I175" i="15"/>
  <c r="AC181" i="15" l="1"/>
  <c r="W182" i="15"/>
  <c r="T183" i="15"/>
  <c r="X179" i="15"/>
  <c r="Y179" i="15" s="1"/>
  <c r="AA178" i="15"/>
  <c r="Z178" i="15"/>
  <c r="AB177" i="15"/>
  <c r="K175" i="15"/>
  <c r="C179" i="15"/>
  <c r="F178" i="15"/>
  <c r="J176" i="15"/>
  <c r="I176" i="15"/>
  <c r="G177" i="15"/>
  <c r="H177" i="15" s="1"/>
  <c r="AC182" i="15" l="1"/>
  <c r="W183" i="15"/>
  <c r="T184" i="15"/>
  <c r="Z179" i="15"/>
  <c r="AA179" i="15"/>
  <c r="AB178" i="15"/>
  <c r="X180" i="15"/>
  <c r="Y180" i="15" s="1"/>
  <c r="K176" i="15"/>
  <c r="J177" i="15"/>
  <c r="I177" i="15"/>
  <c r="G178" i="15"/>
  <c r="H178" i="15" s="1"/>
  <c r="F179" i="15"/>
  <c r="C180" i="15"/>
  <c r="AC183" i="15" l="1"/>
  <c r="W184" i="15"/>
  <c r="T185" i="15"/>
  <c r="X181" i="15"/>
  <c r="Y181" i="15" s="1"/>
  <c r="Z180" i="15"/>
  <c r="AA180" i="15"/>
  <c r="AB179" i="15"/>
  <c r="K177" i="15"/>
  <c r="C181" i="15"/>
  <c r="F180" i="15"/>
  <c r="J178" i="15"/>
  <c r="I178" i="15"/>
  <c r="G179" i="15"/>
  <c r="H179" i="15" s="1"/>
  <c r="AC184" i="15" l="1"/>
  <c r="W185" i="15"/>
  <c r="T186" i="15"/>
  <c r="AA181" i="15"/>
  <c r="Z181" i="15"/>
  <c r="X182" i="15"/>
  <c r="Y182" i="15" s="1"/>
  <c r="AB180" i="15"/>
  <c r="K178" i="15"/>
  <c r="J179" i="15"/>
  <c r="I179" i="15"/>
  <c r="G180" i="15"/>
  <c r="H180" i="15" s="1"/>
  <c r="C182" i="15"/>
  <c r="F181" i="15"/>
  <c r="AC185" i="15" l="1"/>
  <c r="W186" i="15"/>
  <c r="T187" i="15"/>
  <c r="AB181" i="15"/>
  <c r="K179" i="15"/>
  <c r="X183" i="15"/>
  <c r="Y183" i="15" s="1"/>
  <c r="AA182" i="15"/>
  <c r="Z182" i="15"/>
  <c r="J180" i="15"/>
  <c r="I180" i="15"/>
  <c r="G181" i="15"/>
  <c r="H181" i="15" s="1"/>
  <c r="F182" i="15"/>
  <c r="C183" i="15"/>
  <c r="AC186" i="15" l="1"/>
  <c r="K180" i="15"/>
  <c r="W187" i="15"/>
  <c r="T188" i="15"/>
  <c r="AA183" i="15"/>
  <c r="Z183" i="15"/>
  <c r="AB182" i="15"/>
  <c r="X184" i="15"/>
  <c r="Y184" i="15" s="1"/>
  <c r="J181" i="15"/>
  <c r="I181" i="15"/>
  <c r="C184" i="15"/>
  <c r="F183" i="15"/>
  <c r="G182" i="15"/>
  <c r="H182" i="15" s="1"/>
  <c r="AC187" i="15" l="1"/>
  <c r="AB183" i="15"/>
  <c r="K181" i="15"/>
  <c r="W188" i="15"/>
  <c r="T189" i="15"/>
  <c r="AA184" i="15"/>
  <c r="Z184" i="15"/>
  <c r="X185" i="15"/>
  <c r="Y185" i="15" s="1"/>
  <c r="J182" i="15"/>
  <c r="I182" i="15"/>
  <c r="G183" i="15"/>
  <c r="H183" i="15" s="1"/>
  <c r="F184" i="15"/>
  <c r="C185" i="15"/>
  <c r="AC188" i="15" l="1"/>
  <c r="K182" i="15"/>
  <c r="W189" i="15"/>
  <c r="T190" i="15"/>
  <c r="X186" i="15"/>
  <c r="Y186" i="15" s="1"/>
  <c r="AA185" i="15"/>
  <c r="Z185" i="15"/>
  <c r="AB184" i="15"/>
  <c r="F185" i="15"/>
  <c r="C186" i="15"/>
  <c r="J183" i="15"/>
  <c r="I183" i="15"/>
  <c r="K183" i="15" s="1"/>
  <c r="G184" i="15"/>
  <c r="H184" i="15" s="1"/>
  <c r="AC189" i="15" l="1"/>
  <c r="W190" i="15"/>
  <c r="T191" i="15"/>
  <c r="AB185" i="15"/>
  <c r="AA186" i="15"/>
  <c r="Z186" i="15"/>
  <c r="X187" i="15"/>
  <c r="Y187" i="15" s="1"/>
  <c r="J184" i="15"/>
  <c r="I184" i="15"/>
  <c r="K184" i="15" s="1"/>
  <c r="C187" i="15"/>
  <c r="F186" i="15"/>
  <c r="G185" i="15"/>
  <c r="H185" i="15" s="1"/>
  <c r="AC190" i="15" l="1"/>
  <c r="W191" i="15"/>
  <c r="T192" i="15"/>
  <c r="AB186" i="15"/>
  <c r="X188" i="15"/>
  <c r="Y188" i="15" s="1"/>
  <c r="AA187" i="15"/>
  <c r="Z187" i="15"/>
  <c r="I185" i="15"/>
  <c r="J185" i="15"/>
  <c r="G186" i="15"/>
  <c r="H186" i="15" s="1"/>
  <c r="F187" i="15"/>
  <c r="C188" i="15"/>
  <c r="AC191" i="15" l="1"/>
  <c r="W192" i="15"/>
  <c r="T193" i="15"/>
  <c r="AB187" i="15"/>
  <c r="Z188" i="15"/>
  <c r="AA188" i="15"/>
  <c r="X189" i="15"/>
  <c r="Y189" i="15" s="1"/>
  <c r="K185" i="15"/>
  <c r="C189" i="15"/>
  <c r="F188" i="15"/>
  <c r="J186" i="15"/>
  <c r="I186" i="15"/>
  <c r="G187" i="15"/>
  <c r="H187" i="15" s="1"/>
  <c r="AC192" i="15" l="1"/>
  <c r="W193" i="15"/>
  <c r="T194" i="15"/>
  <c r="Z189" i="15"/>
  <c r="AA189" i="15"/>
  <c r="X190" i="15"/>
  <c r="Y190" i="15" s="1"/>
  <c r="AB188" i="15"/>
  <c r="K186" i="15"/>
  <c r="G188" i="15"/>
  <c r="H188" i="15" s="1"/>
  <c r="J187" i="15"/>
  <c r="I187" i="15"/>
  <c r="C190" i="15"/>
  <c r="F189" i="15"/>
  <c r="AC193" i="15" l="1"/>
  <c r="W194" i="15"/>
  <c r="T195" i="15"/>
  <c r="X191" i="15"/>
  <c r="Y191" i="15" s="1"/>
  <c r="Z190" i="15"/>
  <c r="AA190" i="15"/>
  <c r="AB189" i="15"/>
  <c r="K187" i="15"/>
  <c r="F190" i="15"/>
  <c r="C191" i="15"/>
  <c r="J188" i="15"/>
  <c r="I188" i="15"/>
  <c r="G189" i="15"/>
  <c r="H189" i="15" s="1"/>
  <c r="AC194" i="15" l="1"/>
  <c r="AB190" i="15"/>
  <c r="W195" i="15"/>
  <c r="T196" i="15"/>
  <c r="AA191" i="15"/>
  <c r="Z191" i="15"/>
  <c r="X192" i="15"/>
  <c r="Y192" i="15" s="1"/>
  <c r="K188" i="15"/>
  <c r="J189" i="15"/>
  <c r="I189" i="15"/>
  <c r="C192" i="15"/>
  <c r="F191" i="15"/>
  <c r="G190" i="15"/>
  <c r="H190" i="15" s="1"/>
  <c r="AC195" i="15" l="1"/>
  <c r="K189" i="15"/>
  <c r="W196" i="15"/>
  <c r="T197" i="15"/>
  <c r="AA192" i="15"/>
  <c r="Z192" i="15"/>
  <c r="X193" i="15"/>
  <c r="Y193" i="15" s="1"/>
  <c r="AB191" i="15"/>
  <c r="J190" i="15"/>
  <c r="I190" i="15"/>
  <c r="G191" i="15"/>
  <c r="H191" i="15" s="1"/>
  <c r="C193" i="15"/>
  <c r="F192" i="15"/>
  <c r="AC196" i="15" l="1"/>
  <c r="K190" i="15"/>
  <c r="W197" i="15"/>
  <c r="T198" i="15"/>
  <c r="Z193" i="15"/>
  <c r="AA193" i="15"/>
  <c r="AB192" i="15"/>
  <c r="X194" i="15"/>
  <c r="Y194" i="15" s="1"/>
  <c r="J191" i="15"/>
  <c r="I191" i="15"/>
  <c r="G192" i="15"/>
  <c r="H192" i="15" s="1"/>
  <c r="F193" i="15"/>
  <c r="C194" i="15"/>
  <c r="AC197" i="15" l="1"/>
  <c r="K191" i="15"/>
  <c r="W198" i="15"/>
  <c r="T199" i="15"/>
  <c r="AA194" i="15"/>
  <c r="Z194" i="15"/>
  <c r="X195" i="15"/>
  <c r="Y195" i="15" s="1"/>
  <c r="AB193" i="15"/>
  <c r="G193" i="15"/>
  <c r="H193" i="15" s="1"/>
  <c r="J192" i="15"/>
  <c r="I192" i="15"/>
  <c r="C195" i="15"/>
  <c r="F194" i="15"/>
  <c r="AC198" i="15" l="1"/>
  <c r="W199" i="15"/>
  <c r="T200" i="15"/>
  <c r="AB194" i="15"/>
  <c r="K192" i="15"/>
  <c r="X196" i="15"/>
  <c r="Y196" i="15" s="1"/>
  <c r="AA195" i="15"/>
  <c r="Z195" i="15"/>
  <c r="G194" i="15"/>
  <c r="H194" i="15" s="1"/>
  <c r="C196" i="15"/>
  <c r="F195" i="15"/>
  <c r="I193" i="15"/>
  <c r="J193" i="15"/>
  <c r="AC199" i="15" l="1"/>
  <c r="W200" i="15"/>
  <c r="T201" i="15"/>
  <c r="AB195" i="15"/>
  <c r="AA196" i="15"/>
  <c r="Z196" i="15"/>
  <c r="X197" i="15"/>
  <c r="Y197" i="15" s="1"/>
  <c r="K193" i="15"/>
  <c r="G195" i="15"/>
  <c r="H195" i="15" s="1"/>
  <c r="J194" i="15"/>
  <c r="I194" i="15"/>
  <c r="C197" i="15"/>
  <c r="F196" i="15"/>
  <c r="AC200" i="15" l="1"/>
  <c r="W201" i="15"/>
  <c r="T202" i="15"/>
  <c r="X198" i="15"/>
  <c r="Y198" i="15" s="1"/>
  <c r="AB196" i="15"/>
  <c r="Z197" i="15"/>
  <c r="AA197" i="15"/>
  <c r="K194" i="15"/>
  <c r="I195" i="15"/>
  <c r="J195" i="15"/>
  <c r="G196" i="15"/>
  <c r="H196" i="15" s="1"/>
  <c r="C198" i="15"/>
  <c r="F197" i="15"/>
  <c r="AC201" i="15" l="1"/>
  <c r="W202" i="15"/>
  <c r="T203" i="15"/>
  <c r="Z198" i="15"/>
  <c r="AA198" i="15"/>
  <c r="X199" i="15"/>
  <c r="Y199" i="15" s="1"/>
  <c r="AB197" i="15"/>
  <c r="K195" i="15"/>
  <c r="G197" i="15"/>
  <c r="H197" i="15" s="1"/>
  <c r="J196" i="15"/>
  <c r="I196" i="15"/>
  <c r="F198" i="15"/>
  <c r="C199" i="15"/>
  <c r="AC202" i="15" l="1"/>
  <c r="W203" i="15"/>
  <c r="T204" i="15"/>
  <c r="AB198" i="15"/>
  <c r="X200" i="15"/>
  <c r="Y200" i="15" s="1"/>
  <c r="Z199" i="15"/>
  <c r="AA199" i="15"/>
  <c r="K196" i="15"/>
  <c r="C200" i="15"/>
  <c r="F199" i="15"/>
  <c r="G198" i="15"/>
  <c r="H198" i="15" s="1"/>
  <c r="I197" i="15"/>
  <c r="J197" i="15"/>
  <c r="AC203" i="15" l="1"/>
  <c r="W204" i="15"/>
  <c r="T205" i="15"/>
  <c r="AB199" i="15"/>
  <c r="Z200" i="15"/>
  <c r="AA200" i="15"/>
  <c r="X201" i="15"/>
  <c r="Y201" i="15" s="1"/>
  <c r="K197" i="15"/>
  <c r="G199" i="15"/>
  <c r="H199" i="15" s="1"/>
  <c r="C201" i="15"/>
  <c r="F200" i="15"/>
  <c r="I198" i="15"/>
  <c r="J198" i="15"/>
  <c r="AC204" i="15" l="1"/>
  <c r="W205" i="15"/>
  <c r="T206" i="15"/>
  <c r="Z201" i="15"/>
  <c r="AA201" i="15"/>
  <c r="X202" i="15"/>
  <c r="Y202" i="15" s="1"/>
  <c r="AB200" i="15"/>
  <c r="K198" i="15"/>
  <c r="G200" i="15"/>
  <c r="H200" i="15" s="1"/>
  <c r="I199" i="15"/>
  <c r="J199" i="15"/>
  <c r="C202" i="15"/>
  <c r="F201" i="15"/>
  <c r="AC205" i="15" l="1"/>
  <c r="W206" i="15"/>
  <c r="T207" i="15"/>
  <c r="X203" i="15"/>
  <c r="Y203" i="15" s="1"/>
  <c r="AA202" i="15"/>
  <c r="Z202" i="15"/>
  <c r="AB201" i="15"/>
  <c r="K199" i="15"/>
  <c r="C203" i="15"/>
  <c r="F202" i="15"/>
  <c r="J200" i="15"/>
  <c r="I200" i="15"/>
  <c r="G201" i="15"/>
  <c r="H201" i="15" s="1"/>
  <c r="AC206" i="15" l="1"/>
  <c r="W207" i="15"/>
  <c r="T208" i="15"/>
  <c r="AB202" i="15"/>
  <c r="AA203" i="15"/>
  <c r="Z203" i="15"/>
  <c r="X204" i="15"/>
  <c r="Y204" i="15" s="1"/>
  <c r="K200" i="15"/>
  <c r="I201" i="15"/>
  <c r="J201" i="15"/>
  <c r="G202" i="15"/>
  <c r="H202" i="15" s="1"/>
  <c r="C204" i="15"/>
  <c r="F203" i="15"/>
  <c r="AC207" i="15" l="1"/>
  <c r="W208" i="15"/>
  <c r="T209" i="15"/>
  <c r="AB203" i="15"/>
  <c r="X205" i="15"/>
  <c r="Y205" i="15" s="1"/>
  <c r="Z204" i="15"/>
  <c r="AA204" i="15"/>
  <c r="K201" i="15"/>
  <c r="J202" i="15"/>
  <c r="I202" i="15"/>
  <c r="G203" i="15"/>
  <c r="H203" i="15" s="1"/>
  <c r="C205" i="15"/>
  <c r="F204" i="15"/>
  <c r="AC208" i="15" l="1"/>
  <c r="W209" i="15"/>
  <c r="T210" i="15"/>
  <c r="AB204" i="15"/>
  <c r="AA205" i="15"/>
  <c r="Z205" i="15"/>
  <c r="X206" i="15"/>
  <c r="Y206" i="15" s="1"/>
  <c r="K202" i="15"/>
  <c r="I203" i="15"/>
  <c r="J203" i="15"/>
  <c r="G204" i="15"/>
  <c r="H204" i="15" s="1"/>
  <c r="C206" i="15"/>
  <c r="F205" i="15"/>
  <c r="AC209" i="15" l="1"/>
  <c r="W210" i="15"/>
  <c r="T211" i="15"/>
  <c r="AB205" i="15"/>
  <c r="X207" i="15"/>
  <c r="Y207" i="15" s="1"/>
  <c r="Z206" i="15"/>
  <c r="AA206" i="15"/>
  <c r="K203" i="15"/>
  <c r="C207" i="15"/>
  <c r="F206" i="15"/>
  <c r="I204" i="15"/>
  <c r="J204" i="15"/>
  <c r="G205" i="15"/>
  <c r="H205" i="15" s="1"/>
  <c r="AC210" i="15" l="1"/>
  <c r="W211" i="15"/>
  <c r="T212" i="15"/>
  <c r="AB206" i="15"/>
  <c r="AA207" i="15"/>
  <c r="Z207" i="15"/>
  <c r="X208" i="15"/>
  <c r="Y208" i="15" s="1"/>
  <c r="K204" i="15"/>
  <c r="J205" i="15"/>
  <c r="I205" i="15"/>
  <c r="G206" i="15"/>
  <c r="H206" i="15" s="1"/>
  <c r="F207" i="15"/>
  <c r="C208" i="15"/>
  <c r="AC211" i="15" l="1"/>
  <c r="W212" i="15"/>
  <c r="T213" i="15"/>
  <c r="AB207" i="15"/>
  <c r="Z208" i="15"/>
  <c r="AA208" i="15"/>
  <c r="X209" i="15"/>
  <c r="Y209" i="15" s="1"/>
  <c r="K205" i="15"/>
  <c r="F208" i="15"/>
  <c r="C209" i="15"/>
  <c r="J206" i="15"/>
  <c r="I206" i="15"/>
  <c r="G207" i="15"/>
  <c r="H207" i="15" s="1"/>
  <c r="AC212" i="15" l="1"/>
  <c r="W213" i="15"/>
  <c r="T214" i="15"/>
  <c r="X210" i="15"/>
  <c r="Y210" i="15" s="1"/>
  <c r="AA209" i="15"/>
  <c r="Z209" i="15"/>
  <c r="AB208" i="15"/>
  <c r="K206" i="15"/>
  <c r="J207" i="15"/>
  <c r="I207" i="15"/>
  <c r="F209" i="15"/>
  <c r="C210" i="15"/>
  <c r="G208" i="15"/>
  <c r="H208" i="15" s="1"/>
  <c r="AC213" i="15" l="1"/>
  <c r="W214" i="15"/>
  <c r="T215" i="15"/>
  <c r="AB209" i="15"/>
  <c r="K207" i="15"/>
  <c r="Z210" i="15"/>
  <c r="AA210" i="15"/>
  <c r="X211" i="15"/>
  <c r="Y211" i="15" s="1"/>
  <c r="J208" i="15"/>
  <c r="I208" i="15"/>
  <c r="C211" i="15"/>
  <c r="F210" i="15"/>
  <c r="G209" i="15"/>
  <c r="H209" i="15" s="1"/>
  <c r="AC214" i="15" l="1"/>
  <c r="K208" i="15"/>
  <c r="W215" i="15"/>
  <c r="T216" i="15"/>
  <c r="Z211" i="15"/>
  <c r="AA211" i="15"/>
  <c r="X212" i="15"/>
  <c r="Y212" i="15" s="1"/>
  <c r="AB210" i="15"/>
  <c r="I209" i="15"/>
  <c r="J209" i="15"/>
  <c r="G210" i="15"/>
  <c r="H210" i="15" s="1"/>
  <c r="C212" i="15"/>
  <c r="F211" i="15"/>
  <c r="AC215" i="15" l="1"/>
  <c r="W216" i="15"/>
  <c r="T217" i="15"/>
  <c r="X213" i="15"/>
  <c r="Y213" i="15" s="1"/>
  <c r="Z212" i="15"/>
  <c r="AA212" i="15"/>
  <c r="AB211" i="15"/>
  <c r="K209" i="15"/>
  <c r="F212" i="15"/>
  <c r="C213" i="15"/>
  <c r="J210" i="15"/>
  <c r="I210" i="15"/>
  <c r="G211" i="15"/>
  <c r="H211" i="15" s="1"/>
  <c r="AC216" i="15" l="1"/>
  <c r="W217" i="15"/>
  <c r="T218" i="15"/>
  <c r="AB212" i="15"/>
  <c r="X214" i="15"/>
  <c r="Y214" i="15" s="1"/>
  <c r="Z213" i="15"/>
  <c r="AA213" i="15"/>
  <c r="K210" i="15"/>
  <c r="J211" i="15"/>
  <c r="I211" i="15"/>
  <c r="C214" i="15"/>
  <c r="F213" i="15"/>
  <c r="G212" i="15"/>
  <c r="H212" i="15" s="1"/>
  <c r="AC217" i="15" l="1"/>
  <c r="W218" i="15"/>
  <c r="T219" i="15"/>
  <c r="Z214" i="15"/>
  <c r="AA214" i="15"/>
  <c r="X215" i="15"/>
  <c r="Y215" i="15" s="1"/>
  <c r="AB213" i="15"/>
  <c r="K211" i="15"/>
  <c r="G213" i="15"/>
  <c r="H213" i="15" s="1"/>
  <c r="J212" i="15"/>
  <c r="I212" i="15"/>
  <c r="F214" i="15"/>
  <c r="C215" i="15"/>
  <c r="AC218" i="15" l="1"/>
  <c r="W219" i="15"/>
  <c r="T220" i="15"/>
  <c r="Z215" i="15"/>
  <c r="AA215" i="15"/>
  <c r="AB214" i="15"/>
  <c r="X216" i="15"/>
  <c r="Y216" i="15" s="1"/>
  <c r="K212" i="15"/>
  <c r="G214" i="15"/>
  <c r="H214" i="15" s="1"/>
  <c r="C216" i="15"/>
  <c r="F215" i="15"/>
  <c r="J213" i="15"/>
  <c r="I213" i="15"/>
  <c r="AC219" i="15" l="1"/>
  <c r="W220" i="15"/>
  <c r="T221" i="15"/>
  <c r="AB215" i="15"/>
  <c r="X217" i="15"/>
  <c r="Y217" i="15" s="1"/>
  <c r="Z216" i="15"/>
  <c r="AA216" i="15"/>
  <c r="K213" i="15"/>
  <c r="C217" i="15"/>
  <c r="F216" i="15"/>
  <c r="J214" i="15"/>
  <c r="I214" i="15"/>
  <c r="G215" i="15"/>
  <c r="H215" i="15" s="1"/>
  <c r="AC220" i="15" l="1"/>
  <c r="W221" i="15"/>
  <c r="T222" i="15"/>
  <c r="Z217" i="15"/>
  <c r="AA217" i="15"/>
  <c r="X218" i="15"/>
  <c r="Y218" i="15" s="1"/>
  <c r="AB216" i="15"/>
  <c r="K214" i="15"/>
  <c r="J215" i="15"/>
  <c r="I215" i="15"/>
  <c r="G216" i="15"/>
  <c r="H216" i="15" s="1"/>
  <c r="C218" i="15"/>
  <c r="F217" i="15"/>
  <c r="AC221" i="15" l="1"/>
  <c r="W222" i="15"/>
  <c r="T223" i="15"/>
  <c r="X219" i="15"/>
  <c r="Y219" i="15" s="1"/>
  <c r="AA218" i="15"/>
  <c r="Z218" i="15"/>
  <c r="AB217" i="15"/>
  <c r="K215" i="15"/>
  <c r="G217" i="15"/>
  <c r="H217" i="15" s="1"/>
  <c r="J216" i="15"/>
  <c r="I216" i="15"/>
  <c r="C219" i="15"/>
  <c r="F218" i="15"/>
  <c r="AC222" i="15" l="1"/>
  <c r="W223" i="15"/>
  <c r="T224" i="15"/>
  <c r="Z219" i="15"/>
  <c r="AA219" i="15"/>
  <c r="X220" i="15"/>
  <c r="Y220" i="15" s="1"/>
  <c r="AB218" i="15"/>
  <c r="K216" i="15"/>
  <c r="C220" i="15"/>
  <c r="F219" i="15"/>
  <c r="I217" i="15"/>
  <c r="J217" i="15"/>
  <c r="G218" i="15"/>
  <c r="H218" i="15" s="1"/>
  <c r="AC223" i="15" l="1"/>
  <c r="W224" i="15"/>
  <c r="T225" i="15"/>
  <c r="AB219" i="15"/>
  <c r="AA220" i="15"/>
  <c r="Z220" i="15"/>
  <c r="X221" i="15"/>
  <c r="Y221" i="15" s="1"/>
  <c r="K217" i="15"/>
  <c r="I218" i="15"/>
  <c r="J218" i="15"/>
  <c r="G219" i="15"/>
  <c r="H219" i="15" s="1"/>
  <c r="C221" i="15"/>
  <c r="F220" i="15"/>
  <c r="AC224" i="15" l="1"/>
  <c r="W225" i="15"/>
  <c r="T226" i="15"/>
  <c r="AB220" i="15"/>
  <c r="X222" i="15"/>
  <c r="Y222" i="15" s="1"/>
  <c r="Z221" i="15"/>
  <c r="AA221" i="15"/>
  <c r="K218" i="15"/>
  <c r="J219" i="15"/>
  <c r="I219" i="15"/>
  <c r="G220" i="15"/>
  <c r="H220" i="15" s="1"/>
  <c r="C222" i="15"/>
  <c r="F221" i="15"/>
  <c r="AC225" i="15" l="1"/>
  <c r="W226" i="15"/>
  <c r="T227" i="15"/>
  <c r="AB221" i="15"/>
  <c r="X223" i="15"/>
  <c r="Y223" i="15" s="1"/>
  <c r="AA222" i="15"/>
  <c r="Z222" i="15"/>
  <c r="K219" i="15"/>
  <c r="J220" i="15"/>
  <c r="I220" i="15"/>
  <c r="G221" i="15"/>
  <c r="H221" i="15" s="1"/>
  <c r="F222" i="15"/>
  <c r="C223" i="15"/>
  <c r="AC226" i="15" l="1"/>
  <c r="AB222" i="15"/>
  <c r="K220" i="15"/>
  <c r="W227" i="15"/>
  <c r="T228" i="15"/>
  <c r="Z223" i="15"/>
  <c r="AA223" i="15"/>
  <c r="X224" i="15"/>
  <c r="Y224" i="15" s="1"/>
  <c r="C224" i="15"/>
  <c r="F223" i="15"/>
  <c r="J221" i="15"/>
  <c r="I221" i="15"/>
  <c r="G222" i="15"/>
  <c r="H222" i="15" s="1"/>
  <c r="AC227" i="15" l="1"/>
  <c r="W228" i="15"/>
  <c r="T229" i="15"/>
  <c r="K221" i="15"/>
  <c r="AA224" i="15"/>
  <c r="Z224" i="15"/>
  <c r="AB223" i="15"/>
  <c r="X225" i="15"/>
  <c r="Y225" i="15" s="1"/>
  <c r="J222" i="15"/>
  <c r="I222" i="15"/>
  <c r="G223" i="15"/>
  <c r="H223" i="15" s="1"/>
  <c r="F224" i="15"/>
  <c r="C225" i="15"/>
  <c r="AC228" i="15" l="1"/>
  <c r="K222" i="15"/>
  <c r="W229" i="15"/>
  <c r="T230" i="15"/>
  <c r="AB224" i="15"/>
  <c r="X226" i="15"/>
  <c r="Y226" i="15" s="1"/>
  <c r="AA225" i="15"/>
  <c r="Z225" i="15"/>
  <c r="G224" i="15"/>
  <c r="H224" i="15" s="1"/>
  <c r="J223" i="15"/>
  <c r="I223" i="15"/>
  <c r="F225" i="15"/>
  <c r="C226" i="15"/>
  <c r="AC229" i="15" l="1"/>
  <c r="W230" i="15"/>
  <c r="T231" i="15"/>
  <c r="AB225" i="15"/>
  <c r="X227" i="15"/>
  <c r="Y227" i="15" s="1"/>
  <c r="AA226" i="15"/>
  <c r="Z226" i="15"/>
  <c r="K223" i="15"/>
  <c r="C227" i="15"/>
  <c r="F226" i="15"/>
  <c r="G225" i="15"/>
  <c r="H225" i="15" s="1"/>
  <c r="J224" i="15"/>
  <c r="I224" i="15"/>
  <c r="AC230" i="15" l="1"/>
  <c r="W231" i="15"/>
  <c r="T232" i="15"/>
  <c r="X228" i="15"/>
  <c r="Y228" i="15" s="1"/>
  <c r="AB226" i="15"/>
  <c r="AA227" i="15"/>
  <c r="Z227" i="15"/>
  <c r="K224" i="15"/>
  <c r="G226" i="15"/>
  <c r="H226" i="15" s="1"/>
  <c r="C228" i="15"/>
  <c r="F227" i="15"/>
  <c r="J225" i="15"/>
  <c r="I225" i="15"/>
  <c r="AC231" i="15" l="1"/>
  <c r="AB227" i="15"/>
  <c r="W232" i="15"/>
  <c r="T233" i="15"/>
  <c r="Z228" i="15"/>
  <c r="AA228" i="15"/>
  <c r="X229" i="15"/>
  <c r="Y229" i="15" s="1"/>
  <c r="K225" i="15"/>
  <c r="G227" i="15"/>
  <c r="H227" i="15" s="1"/>
  <c r="J226" i="15"/>
  <c r="I226" i="15"/>
  <c r="F228" i="15"/>
  <c r="C229" i="15"/>
  <c r="AC232" i="15" l="1"/>
  <c r="W233" i="15"/>
  <c r="T234" i="15"/>
  <c r="X230" i="15"/>
  <c r="Y230" i="15" s="1"/>
  <c r="AA229" i="15"/>
  <c r="Z229" i="15"/>
  <c r="AB228" i="15"/>
  <c r="K226" i="15"/>
  <c r="F229" i="15"/>
  <c r="C230" i="15"/>
  <c r="J227" i="15"/>
  <c r="I227" i="15"/>
  <c r="G228" i="15"/>
  <c r="H228" i="15" s="1"/>
  <c r="AC233" i="15" l="1"/>
  <c r="W234" i="15"/>
  <c r="T235" i="15"/>
  <c r="AB229" i="15"/>
  <c r="X231" i="15"/>
  <c r="Y231" i="15" s="1"/>
  <c r="Z230" i="15"/>
  <c r="AA230" i="15"/>
  <c r="K227" i="15"/>
  <c r="J228" i="15"/>
  <c r="I228" i="15"/>
  <c r="F230" i="15"/>
  <c r="C231" i="15"/>
  <c r="G229" i="15"/>
  <c r="H229" i="15" s="1"/>
  <c r="AC234" i="15" l="1"/>
  <c r="W235" i="15"/>
  <c r="T236" i="15"/>
  <c r="K228" i="15"/>
  <c r="Z231" i="15"/>
  <c r="AA231" i="15"/>
  <c r="AB230" i="15"/>
  <c r="X232" i="15"/>
  <c r="Y232" i="15" s="1"/>
  <c r="I229" i="15"/>
  <c r="J229" i="15"/>
  <c r="C232" i="15"/>
  <c r="F231" i="15"/>
  <c r="G230" i="15"/>
  <c r="H230" i="15" s="1"/>
  <c r="AC235" i="15" l="1"/>
  <c r="W236" i="15"/>
  <c r="T237" i="15"/>
  <c r="AA232" i="15"/>
  <c r="Z232" i="15"/>
  <c r="X233" i="15"/>
  <c r="Y233" i="15" s="1"/>
  <c r="AB231" i="15"/>
  <c r="K229" i="15"/>
  <c r="I230" i="15"/>
  <c r="J230" i="15"/>
  <c r="G231" i="15"/>
  <c r="H231" i="15" s="1"/>
  <c r="F232" i="15"/>
  <c r="C233" i="15"/>
  <c r="AC236" i="15" l="1"/>
  <c r="AB232" i="15"/>
  <c r="W237" i="15"/>
  <c r="T238" i="15"/>
  <c r="X234" i="15"/>
  <c r="Y234" i="15" s="1"/>
  <c r="AA233" i="15"/>
  <c r="Z233" i="15"/>
  <c r="K230" i="15"/>
  <c r="G232" i="15"/>
  <c r="H232" i="15" s="1"/>
  <c r="I231" i="15"/>
  <c r="J231" i="15"/>
  <c r="F233" i="15"/>
  <c r="C234" i="15"/>
  <c r="AC237" i="15" l="1"/>
  <c r="W238" i="15"/>
  <c r="T239" i="15"/>
  <c r="AB233" i="15"/>
  <c r="X235" i="15"/>
  <c r="Y235" i="15" s="1"/>
  <c r="AA234" i="15"/>
  <c r="Z234" i="15"/>
  <c r="K231" i="15"/>
  <c r="G233" i="15"/>
  <c r="H233" i="15" s="1"/>
  <c r="C235" i="15"/>
  <c r="F234" i="15"/>
  <c r="J232" i="15"/>
  <c r="I232" i="15"/>
  <c r="K232" i="15" s="1"/>
  <c r="AC238" i="15" l="1"/>
  <c r="AB234" i="15"/>
  <c r="W239" i="15"/>
  <c r="T240" i="15"/>
  <c r="Z235" i="15"/>
  <c r="AA235" i="15"/>
  <c r="X236" i="15"/>
  <c r="Y236" i="15" s="1"/>
  <c r="G234" i="15"/>
  <c r="H234" i="15" s="1"/>
  <c r="F235" i="15"/>
  <c r="C236" i="15"/>
  <c r="I233" i="15"/>
  <c r="J233" i="15"/>
  <c r="AC239" i="15" l="1"/>
  <c r="W240" i="15"/>
  <c r="T241" i="15"/>
  <c r="X237" i="15"/>
  <c r="Y237" i="15" s="1"/>
  <c r="AA236" i="15"/>
  <c r="Z236" i="15"/>
  <c r="AB235" i="15"/>
  <c r="K233" i="15"/>
  <c r="C237" i="15"/>
  <c r="F236" i="15"/>
  <c r="G235" i="15"/>
  <c r="H235" i="15" s="1"/>
  <c r="I234" i="15"/>
  <c r="J234" i="15"/>
  <c r="AC240" i="15" l="1"/>
  <c r="W241" i="15"/>
  <c r="T242" i="15"/>
  <c r="AB236" i="15"/>
  <c r="AA237" i="15"/>
  <c r="Z237" i="15"/>
  <c r="X238" i="15"/>
  <c r="Y238" i="15" s="1"/>
  <c r="K234" i="15"/>
  <c r="G236" i="15"/>
  <c r="H236" i="15" s="1"/>
  <c r="C238" i="15"/>
  <c r="F237" i="15"/>
  <c r="I235" i="15"/>
  <c r="J235" i="15"/>
  <c r="AC241" i="15" l="1"/>
  <c r="W242" i="15"/>
  <c r="T243" i="15"/>
  <c r="AB237" i="15"/>
  <c r="X239" i="15"/>
  <c r="Y239" i="15" s="1"/>
  <c r="AA238" i="15"/>
  <c r="Z238" i="15"/>
  <c r="K235" i="15"/>
  <c r="G237" i="15"/>
  <c r="H237" i="15" s="1"/>
  <c r="C239" i="15"/>
  <c r="F238" i="15"/>
  <c r="I236" i="15"/>
  <c r="J236" i="15"/>
  <c r="AC242" i="15" l="1"/>
  <c r="W243" i="15"/>
  <c r="T244" i="15"/>
  <c r="AB238" i="15"/>
  <c r="Z239" i="15"/>
  <c r="AA239" i="15"/>
  <c r="X240" i="15"/>
  <c r="Y240" i="15" s="1"/>
  <c r="K236" i="15"/>
  <c r="G238" i="15"/>
  <c r="H238" i="15" s="1"/>
  <c r="F239" i="15"/>
  <c r="C240" i="15"/>
  <c r="I237" i="15"/>
  <c r="J237" i="15"/>
  <c r="AC243" i="15" l="1"/>
  <c r="W244" i="15"/>
  <c r="T245" i="15"/>
  <c r="AB239" i="15"/>
  <c r="Z240" i="15"/>
  <c r="AA240" i="15"/>
  <c r="X241" i="15"/>
  <c r="Y241" i="15" s="1"/>
  <c r="K237" i="15"/>
  <c r="G239" i="15"/>
  <c r="H239" i="15" s="1"/>
  <c r="I238" i="15"/>
  <c r="J238" i="15"/>
  <c r="C241" i="15"/>
  <c r="F240" i="15"/>
  <c r="AC244" i="15" l="1"/>
  <c r="W245" i="15"/>
  <c r="T246" i="15"/>
  <c r="AA241" i="15"/>
  <c r="Z241" i="15"/>
  <c r="AB241" i="15" s="1"/>
  <c r="AB240" i="15"/>
  <c r="X242" i="15"/>
  <c r="Y242" i="15" s="1"/>
  <c r="K238" i="15"/>
  <c r="G240" i="15"/>
  <c r="H240" i="15" s="1"/>
  <c r="C242" i="15"/>
  <c r="F241" i="15"/>
  <c r="I239" i="15"/>
  <c r="J239" i="15"/>
  <c r="AC245" i="15" l="1"/>
  <c r="W246" i="15"/>
  <c r="T247" i="15"/>
  <c r="X243" i="15"/>
  <c r="Y243" i="15" s="1"/>
  <c r="AA242" i="15"/>
  <c r="Z242" i="15"/>
  <c r="K239" i="15"/>
  <c r="C243" i="15"/>
  <c r="F242" i="15"/>
  <c r="G241" i="15"/>
  <c r="H241" i="15" s="1"/>
  <c r="I240" i="15"/>
  <c r="J240" i="15"/>
  <c r="AC246" i="15" l="1"/>
  <c r="W247" i="15"/>
  <c r="T248" i="15"/>
  <c r="AB242" i="15"/>
  <c r="Z243" i="15"/>
  <c r="AA243" i="15"/>
  <c r="X244" i="15"/>
  <c r="Y244" i="15" s="1"/>
  <c r="K240" i="15"/>
  <c r="G242" i="15"/>
  <c r="H242" i="15" s="1"/>
  <c r="C244" i="15"/>
  <c r="F243" i="15"/>
  <c r="I241" i="15"/>
  <c r="J241" i="15"/>
  <c r="AC247" i="15" l="1"/>
  <c r="W248" i="15"/>
  <c r="T249" i="15"/>
  <c r="X245" i="15"/>
  <c r="Y245" i="15" s="1"/>
  <c r="Z244" i="15"/>
  <c r="AA244" i="15"/>
  <c r="AB243" i="15"/>
  <c r="K241" i="15"/>
  <c r="J242" i="15"/>
  <c r="I242" i="15"/>
  <c r="G243" i="15"/>
  <c r="H243" i="15" s="1"/>
  <c r="F244" i="15"/>
  <c r="C245" i="15"/>
  <c r="AC248" i="15" l="1"/>
  <c r="W249" i="15"/>
  <c r="T250" i="15"/>
  <c r="AB244" i="15"/>
  <c r="K242" i="15"/>
  <c r="Z245" i="15"/>
  <c r="AA245" i="15"/>
  <c r="X246" i="15"/>
  <c r="Y246" i="15" s="1"/>
  <c r="I243" i="15"/>
  <c r="J243" i="15"/>
  <c r="C246" i="15"/>
  <c r="F245" i="15"/>
  <c r="G244" i="15"/>
  <c r="H244" i="15" s="1"/>
  <c r="AC249" i="15" l="1"/>
  <c r="W250" i="15"/>
  <c r="T251" i="15"/>
  <c r="AB245" i="15"/>
  <c r="AA246" i="15"/>
  <c r="Z246" i="15"/>
  <c r="X247" i="15"/>
  <c r="Y247" i="15" s="1"/>
  <c r="K243" i="15"/>
  <c r="J244" i="15"/>
  <c r="I244" i="15"/>
  <c r="G245" i="15"/>
  <c r="H245" i="15" s="1"/>
  <c r="F246" i="15"/>
  <c r="C247" i="15"/>
  <c r="AC250" i="15" l="1"/>
  <c r="W251" i="15"/>
  <c r="T252" i="15"/>
  <c r="AB246" i="15"/>
  <c r="K244" i="15"/>
  <c r="X248" i="15"/>
  <c r="Y248" i="15" s="1"/>
  <c r="AA247" i="15"/>
  <c r="Z247" i="15"/>
  <c r="I245" i="15"/>
  <c r="J245" i="15"/>
  <c r="G246" i="15"/>
  <c r="H246" i="15" s="1"/>
  <c r="C248" i="15"/>
  <c r="F247" i="15"/>
  <c r="AC251" i="15" l="1"/>
  <c r="W252" i="15"/>
  <c r="T253" i="15"/>
  <c r="AB247" i="15"/>
  <c r="AA248" i="15"/>
  <c r="Z248" i="15"/>
  <c r="X249" i="15"/>
  <c r="Y249" i="15" s="1"/>
  <c r="K245" i="15"/>
  <c r="C249" i="15"/>
  <c r="F248" i="15"/>
  <c r="I246" i="15"/>
  <c r="J246" i="15"/>
  <c r="G247" i="15"/>
  <c r="H247" i="15" s="1"/>
  <c r="AC252" i="15" l="1"/>
  <c r="W253" i="15"/>
  <c r="T254" i="15"/>
  <c r="AB248" i="15"/>
  <c r="X250" i="15"/>
  <c r="Y250" i="15" s="1"/>
  <c r="AA249" i="15"/>
  <c r="Z249" i="15"/>
  <c r="K246" i="15"/>
  <c r="I247" i="15"/>
  <c r="J247" i="15"/>
  <c r="G248" i="15"/>
  <c r="H248" i="15" s="1"/>
  <c r="F249" i="15"/>
  <c r="C250" i="15"/>
  <c r="AC253" i="15" l="1"/>
  <c r="W254" i="15"/>
  <c r="T255" i="15"/>
  <c r="AB249" i="15"/>
  <c r="X251" i="15"/>
  <c r="Y251" i="15" s="1"/>
  <c r="Z250" i="15"/>
  <c r="AA250" i="15"/>
  <c r="K247" i="15"/>
  <c r="C251" i="15"/>
  <c r="F250" i="15"/>
  <c r="J248" i="15"/>
  <c r="I248" i="15"/>
  <c r="G249" i="15"/>
  <c r="H249" i="15" s="1"/>
  <c r="AC254" i="15" l="1"/>
  <c r="W255" i="15"/>
  <c r="T256" i="15"/>
  <c r="Z251" i="15"/>
  <c r="AA251" i="15"/>
  <c r="X252" i="15"/>
  <c r="Y252" i="15" s="1"/>
  <c r="AB250" i="15"/>
  <c r="K248" i="15"/>
  <c r="I249" i="15"/>
  <c r="J249" i="15"/>
  <c r="G250" i="15"/>
  <c r="H250" i="15" s="1"/>
  <c r="C252" i="15"/>
  <c r="F251" i="15"/>
  <c r="AC255" i="15" l="1"/>
  <c r="W256" i="15"/>
  <c r="T257" i="15"/>
  <c r="X253" i="15"/>
  <c r="Y253" i="15" s="1"/>
  <c r="AA252" i="15"/>
  <c r="Z252" i="15"/>
  <c r="AB251" i="15"/>
  <c r="K249" i="15"/>
  <c r="I250" i="15"/>
  <c r="J250" i="15"/>
  <c r="G251" i="15"/>
  <c r="H251" i="15" s="1"/>
  <c r="C253" i="15"/>
  <c r="F252" i="15"/>
  <c r="AC256" i="15" l="1"/>
  <c r="W257" i="15"/>
  <c r="T258" i="15"/>
  <c r="AB252" i="15"/>
  <c r="Z253" i="15"/>
  <c r="AA253" i="15"/>
  <c r="X254" i="15"/>
  <c r="Y254" i="15" s="1"/>
  <c r="K250" i="15"/>
  <c r="J251" i="15"/>
  <c r="I251" i="15"/>
  <c r="G252" i="15"/>
  <c r="H252" i="15" s="1"/>
  <c r="C254" i="15"/>
  <c r="F253" i="15"/>
  <c r="AC257" i="15" l="1"/>
  <c r="W258" i="15"/>
  <c r="T259" i="15"/>
  <c r="AB253" i="15"/>
  <c r="K251" i="15"/>
  <c r="AA254" i="15"/>
  <c r="Z254" i="15"/>
  <c r="X255" i="15"/>
  <c r="Y255" i="15" s="1"/>
  <c r="J252" i="15"/>
  <c r="I252" i="15"/>
  <c r="G253" i="15"/>
  <c r="H253" i="15" s="1"/>
  <c r="F254" i="15"/>
  <c r="C255" i="15"/>
  <c r="AC258" i="15" l="1"/>
  <c r="AB254" i="15"/>
  <c r="W259" i="15"/>
  <c r="T260" i="15"/>
  <c r="K252" i="15"/>
  <c r="X256" i="15"/>
  <c r="Y256" i="15" s="1"/>
  <c r="Z255" i="15"/>
  <c r="AA255" i="15"/>
  <c r="I253" i="15"/>
  <c r="J253" i="15"/>
  <c r="C256" i="15"/>
  <c r="F255" i="15"/>
  <c r="G254" i="15"/>
  <c r="H254" i="15" s="1"/>
  <c r="AC259" i="15" l="1"/>
  <c r="W260" i="15"/>
  <c r="T261" i="15"/>
  <c r="Z256" i="15"/>
  <c r="AA256" i="15"/>
  <c r="X257" i="15"/>
  <c r="Y257" i="15" s="1"/>
  <c r="AB255" i="15"/>
  <c r="K253" i="15"/>
  <c r="J254" i="15"/>
  <c r="I254" i="15"/>
  <c r="G255" i="15"/>
  <c r="H255" i="15" s="1"/>
  <c r="C257" i="15"/>
  <c r="F256" i="15"/>
  <c r="AC260" i="15" l="1"/>
  <c r="W261" i="15"/>
  <c r="T262" i="15"/>
  <c r="X258" i="15"/>
  <c r="Y258" i="15" s="1"/>
  <c r="Z257" i="15"/>
  <c r="AA257" i="15"/>
  <c r="AB256" i="15"/>
  <c r="K254" i="15"/>
  <c r="I255" i="15"/>
  <c r="J255" i="15"/>
  <c r="G256" i="15"/>
  <c r="H256" i="15" s="1"/>
  <c r="C258" i="15"/>
  <c r="F257" i="15"/>
  <c r="AC261" i="15" l="1"/>
  <c r="W262" i="15"/>
  <c r="T263" i="15"/>
  <c r="Z258" i="15"/>
  <c r="AA258" i="15"/>
  <c r="AB257" i="15"/>
  <c r="X259" i="15"/>
  <c r="Y259" i="15" s="1"/>
  <c r="K255" i="15"/>
  <c r="G257" i="15"/>
  <c r="H257" i="15" s="1"/>
  <c r="I256" i="15"/>
  <c r="J256" i="15"/>
  <c r="C259" i="15"/>
  <c r="F258" i="15"/>
  <c r="AC262" i="15" l="1"/>
  <c r="W263" i="15"/>
  <c r="T264" i="15"/>
  <c r="AA259" i="15"/>
  <c r="Z259" i="15"/>
  <c r="AB259" i="15" s="1"/>
  <c r="X260" i="15"/>
  <c r="Y260" i="15" s="1"/>
  <c r="AB258" i="15"/>
  <c r="K256" i="15"/>
  <c r="I257" i="15"/>
  <c r="J257" i="15"/>
  <c r="G258" i="15"/>
  <c r="H258" i="15" s="1"/>
  <c r="C260" i="15"/>
  <c r="F259" i="15"/>
  <c r="AC263" i="15" l="1"/>
  <c r="W264" i="15"/>
  <c r="T265" i="15"/>
  <c r="X261" i="15"/>
  <c r="Y261" i="15" s="1"/>
  <c r="Z260" i="15"/>
  <c r="AA260" i="15"/>
  <c r="K257" i="15"/>
  <c r="G259" i="15"/>
  <c r="H259" i="15" s="1"/>
  <c r="J258" i="15"/>
  <c r="I258" i="15"/>
  <c r="C261" i="15"/>
  <c r="F260" i="15"/>
  <c r="AC264" i="15" l="1"/>
  <c r="W265" i="15"/>
  <c r="T266" i="15"/>
  <c r="K258" i="15"/>
  <c r="AA261" i="15"/>
  <c r="Z261" i="15"/>
  <c r="X262" i="15"/>
  <c r="Y262" i="15" s="1"/>
  <c r="AB260" i="15"/>
  <c r="G260" i="15"/>
  <c r="H260" i="15" s="1"/>
  <c r="C262" i="15"/>
  <c r="F261" i="15"/>
  <c r="I259" i="15"/>
  <c r="J259" i="15"/>
  <c r="AC265" i="15" l="1"/>
  <c r="W266" i="15"/>
  <c r="T267" i="15"/>
  <c r="AB261" i="15"/>
  <c r="X263" i="15"/>
  <c r="Y263" i="15" s="1"/>
  <c r="AA262" i="15"/>
  <c r="Z262" i="15"/>
  <c r="K259" i="15"/>
  <c r="C263" i="15"/>
  <c r="F262" i="15"/>
  <c r="G261" i="15"/>
  <c r="H261" i="15" s="1"/>
  <c r="I260" i="15"/>
  <c r="J260" i="15"/>
  <c r="AC266" i="15" l="1"/>
  <c r="AB262" i="15"/>
  <c r="W267" i="15"/>
  <c r="T268" i="15"/>
  <c r="Z263" i="15"/>
  <c r="AA263" i="15"/>
  <c r="X264" i="15"/>
  <c r="Y264" i="15" s="1"/>
  <c r="K260" i="15"/>
  <c r="G262" i="15"/>
  <c r="H262" i="15" s="1"/>
  <c r="J261" i="15"/>
  <c r="I261" i="15"/>
  <c r="C264" i="15"/>
  <c r="F263" i="15"/>
  <c r="AC267" i="15" l="1"/>
  <c r="W268" i="15"/>
  <c r="T269" i="15"/>
  <c r="AB263" i="15"/>
  <c r="K261" i="15"/>
  <c r="Z264" i="15"/>
  <c r="AA264" i="15"/>
  <c r="X265" i="15"/>
  <c r="Y265" i="15" s="1"/>
  <c r="G263" i="15"/>
  <c r="H263" i="15" s="1"/>
  <c r="I262" i="15"/>
  <c r="J262" i="15"/>
  <c r="C265" i="15"/>
  <c r="F264" i="15"/>
  <c r="AC268" i="15" l="1"/>
  <c r="W269" i="15"/>
  <c r="T270" i="15"/>
  <c r="AB264" i="15"/>
  <c r="AA265" i="15"/>
  <c r="Z265" i="15"/>
  <c r="X266" i="15"/>
  <c r="Y266" i="15" s="1"/>
  <c r="K262" i="15"/>
  <c r="C266" i="15"/>
  <c r="F265" i="15"/>
  <c r="I263" i="15"/>
  <c r="J263" i="15"/>
  <c r="G264" i="15"/>
  <c r="H264" i="15" s="1"/>
  <c r="AC269" i="15" l="1"/>
  <c r="W270" i="15"/>
  <c r="T271" i="15"/>
  <c r="AB265" i="15"/>
  <c r="X267" i="15"/>
  <c r="Y267" i="15" s="1"/>
  <c r="AA266" i="15"/>
  <c r="Z266" i="15"/>
  <c r="K263" i="15"/>
  <c r="I264" i="15"/>
  <c r="J264" i="15"/>
  <c r="G265" i="15"/>
  <c r="H265" i="15" s="1"/>
  <c r="C267" i="15"/>
  <c r="F266" i="15"/>
  <c r="AC270" i="15" l="1"/>
  <c r="AB266" i="15"/>
  <c r="W271" i="15"/>
  <c r="T272" i="15"/>
  <c r="AA267" i="15"/>
  <c r="Z267" i="15"/>
  <c r="X268" i="15"/>
  <c r="Y268" i="15" s="1"/>
  <c r="K264" i="15"/>
  <c r="I265" i="15"/>
  <c r="J265" i="15"/>
  <c r="C268" i="15"/>
  <c r="F267" i="15"/>
  <c r="G266" i="15"/>
  <c r="H266" i="15" s="1"/>
  <c r="AC271" i="15" l="1"/>
  <c r="W272" i="15"/>
  <c r="T273" i="15"/>
  <c r="AB267" i="15"/>
  <c r="AA268" i="15"/>
  <c r="Z268" i="15"/>
  <c r="X269" i="15"/>
  <c r="Y269" i="15" s="1"/>
  <c r="K265" i="15"/>
  <c r="I266" i="15"/>
  <c r="J266" i="15"/>
  <c r="C269" i="15"/>
  <c r="F268" i="15"/>
  <c r="G267" i="15"/>
  <c r="H267" i="15" s="1"/>
  <c r="AC272" i="15" l="1"/>
  <c r="W273" i="15"/>
  <c r="T274" i="15"/>
  <c r="AB268" i="15"/>
  <c r="AA269" i="15"/>
  <c r="Z269" i="15"/>
  <c r="X270" i="15"/>
  <c r="Y270" i="15" s="1"/>
  <c r="K266" i="15"/>
  <c r="I267" i="15"/>
  <c r="J267" i="15"/>
  <c r="C270" i="15"/>
  <c r="F269" i="15"/>
  <c r="G268" i="15"/>
  <c r="H268" i="15" s="1"/>
  <c r="AC273" i="15" l="1"/>
  <c r="W274" i="15"/>
  <c r="T275" i="15"/>
  <c r="AB269" i="15"/>
  <c r="X271" i="15"/>
  <c r="Y271" i="15" s="1"/>
  <c r="AA270" i="15"/>
  <c r="Z270" i="15"/>
  <c r="K267" i="15"/>
  <c r="I268" i="15"/>
  <c r="J268" i="15"/>
  <c r="G269" i="15"/>
  <c r="H269" i="15" s="1"/>
  <c r="C271" i="15"/>
  <c r="F270" i="15"/>
  <c r="AC274" i="15" l="1"/>
  <c r="W275" i="15"/>
  <c r="T276" i="15"/>
  <c r="Z271" i="15"/>
  <c r="AA271" i="15"/>
  <c r="X272" i="15"/>
  <c r="Y272" i="15" s="1"/>
  <c r="AB270" i="15"/>
  <c r="K268" i="15"/>
  <c r="J269" i="15"/>
  <c r="I269" i="15"/>
  <c r="C272" i="15"/>
  <c r="F271" i="15"/>
  <c r="G270" i="15"/>
  <c r="H270" i="15" s="1"/>
  <c r="AC275" i="15" l="1"/>
  <c r="W276" i="15"/>
  <c r="T277" i="15"/>
  <c r="X273" i="15"/>
  <c r="Y273" i="15" s="1"/>
  <c r="AA272" i="15"/>
  <c r="Z272" i="15"/>
  <c r="AB271" i="15"/>
  <c r="K269" i="15"/>
  <c r="I270" i="15"/>
  <c r="J270" i="15"/>
  <c r="C273" i="15"/>
  <c r="F272" i="15"/>
  <c r="G271" i="15"/>
  <c r="H271" i="15" s="1"/>
  <c r="AC276" i="15" l="1"/>
  <c r="W277" i="15"/>
  <c r="T278" i="15"/>
  <c r="AB272" i="15"/>
  <c r="X274" i="15"/>
  <c r="Y274" i="15" s="1"/>
  <c r="Z273" i="15"/>
  <c r="AA273" i="15"/>
  <c r="K270" i="15"/>
  <c r="I271" i="15"/>
  <c r="J271" i="15"/>
  <c r="G272" i="15"/>
  <c r="H272" i="15" s="1"/>
  <c r="C274" i="15"/>
  <c r="F273" i="15"/>
  <c r="AC277" i="15" l="1"/>
  <c r="W278" i="15"/>
  <c r="T279" i="15"/>
  <c r="AB273" i="15"/>
  <c r="AA274" i="15"/>
  <c r="Z274" i="15"/>
  <c r="X275" i="15"/>
  <c r="Y275" i="15" s="1"/>
  <c r="K271" i="15"/>
  <c r="G273" i="15"/>
  <c r="H273" i="15" s="1"/>
  <c r="I272" i="15"/>
  <c r="J272" i="15"/>
  <c r="C275" i="15"/>
  <c r="F274" i="15"/>
  <c r="AC278" i="15" l="1"/>
  <c r="W279" i="15"/>
  <c r="T280" i="15"/>
  <c r="AB274" i="15"/>
  <c r="Z275" i="15"/>
  <c r="AA275" i="15"/>
  <c r="X276" i="15"/>
  <c r="Y276" i="15" s="1"/>
  <c r="K272" i="15"/>
  <c r="G274" i="15"/>
  <c r="H274" i="15" s="1"/>
  <c r="C276" i="15"/>
  <c r="F275" i="15"/>
  <c r="I273" i="15"/>
  <c r="J273" i="15"/>
  <c r="AC279" i="15" l="1"/>
  <c r="W280" i="15"/>
  <c r="T281" i="15"/>
  <c r="X277" i="15"/>
  <c r="Y277" i="15" s="1"/>
  <c r="Z276" i="15"/>
  <c r="AA276" i="15"/>
  <c r="AB275" i="15"/>
  <c r="K273" i="15"/>
  <c r="J274" i="15"/>
  <c r="I274" i="15"/>
  <c r="G275" i="15"/>
  <c r="H275" i="15" s="1"/>
  <c r="F276" i="15"/>
  <c r="C277" i="15"/>
  <c r="AC280" i="15" l="1"/>
  <c r="W281" i="15"/>
  <c r="T282" i="15"/>
  <c r="K274" i="15"/>
  <c r="AA277" i="15"/>
  <c r="Z277" i="15"/>
  <c r="X278" i="15"/>
  <c r="Y278" i="15" s="1"/>
  <c r="AB276" i="15"/>
  <c r="G276" i="15"/>
  <c r="H276" i="15" s="1"/>
  <c r="I275" i="15"/>
  <c r="J275" i="15"/>
  <c r="C278" i="15"/>
  <c r="F277" i="15"/>
  <c r="AC281" i="15" l="1"/>
  <c r="W282" i="15"/>
  <c r="T283" i="15"/>
  <c r="AB277" i="15"/>
  <c r="X279" i="15"/>
  <c r="Y279" i="15" s="1"/>
  <c r="AA278" i="15"/>
  <c r="Z278" i="15"/>
  <c r="K275" i="15"/>
  <c r="C279" i="15"/>
  <c r="F278" i="15"/>
  <c r="G277" i="15"/>
  <c r="H277" i="15" s="1"/>
  <c r="J276" i="15"/>
  <c r="I276" i="15"/>
  <c r="AC282" i="15" l="1"/>
  <c r="W283" i="15"/>
  <c r="T284" i="15"/>
  <c r="Z279" i="15"/>
  <c r="AA279" i="15"/>
  <c r="X280" i="15"/>
  <c r="Y280" i="15" s="1"/>
  <c r="AB278" i="15"/>
  <c r="K276" i="15"/>
  <c r="G278" i="15"/>
  <c r="H278" i="15" s="1"/>
  <c r="C280" i="15"/>
  <c r="F279" i="15"/>
  <c r="J277" i="15"/>
  <c r="I277" i="15"/>
  <c r="AC283" i="15" l="1"/>
  <c r="W284" i="15"/>
  <c r="T285" i="15"/>
  <c r="X281" i="15"/>
  <c r="Y281" i="15" s="1"/>
  <c r="AA280" i="15"/>
  <c r="Z280" i="15"/>
  <c r="AB279" i="15"/>
  <c r="K277" i="15"/>
  <c r="G279" i="15"/>
  <c r="H279" i="15" s="1"/>
  <c r="C281" i="15"/>
  <c r="F280" i="15"/>
  <c r="J278" i="15"/>
  <c r="I278" i="15"/>
  <c r="AC284" i="15" l="1"/>
  <c r="W285" i="15"/>
  <c r="T286" i="15"/>
  <c r="AB280" i="15"/>
  <c r="X282" i="15"/>
  <c r="Y282" i="15" s="1"/>
  <c r="AA281" i="15"/>
  <c r="Z281" i="15"/>
  <c r="K278" i="15"/>
  <c r="G280" i="15"/>
  <c r="H280" i="15" s="1"/>
  <c r="C282" i="15"/>
  <c r="F281" i="15"/>
  <c r="I279" i="15"/>
  <c r="J279" i="15"/>
  <c r="AC285" i="15" l="1"/>
  <c r="W286" i="15"/>
  <c r="T287" i="15"/>
  <c r="AA282" i="15"/>
  <c r="Z282" i="15"/>
  <c r="X283" i="15"/>
  <c r="Y283" i="15" s="1"/>
  <c r="AB281" i="15"/>
  <c r="K279" i="15"/>
  <c r="C283" i="15"/>
  <c r="F282" i="15"/>
  <c r="J280" i="15"/>
  <c r="I280" i="15"/>
  <c r="G281" i="15"/>
  <c r="H281" i="15" s="1"/>
  <c r="AC286" i="15" l="1"/>
  <c r="W287" i="15"/>
  <c r="T288" i="15"/>
  <c r="AB282" i="15"/>
  <c r="AA283" i="15"/>
  <c r="Z283" i="15"/>
  <c r="X284" i="15"/>
  <c r="Y284" i="15" s="1"/>
  <c r="K280" i="15"/>
  <c r="I281" i="15"/>
  <c r="J281" i="15"/>
  <c r="G282" i="15"/>
  <c r="H282" i="15" s="1"/>
  <c r="C284" i="15"/>
  <c r="F283" i="15"/>
  <c r="AC287" i="15" l="1"/>
  <c r="T289" i="15"/>
  <c r="W288" i="15"/>
  <c r="AB283" i="15"/>
  <c r="X285" i="15"/>
  <c r="Y285" i="15" s="1"/>
  <c r="Z284" i="15"/>
  <c r="AA284" i="15"/>
  <c r="K281" i="15"/>
  <c r="F284" i="15"/>
  <c r="C285" i="15"/>
  <c r="G283" i="15"/>
  <c r="H283" i="15" s="1"/>
  <c r="J282" i="15"/>
  <c r="I282" i="15"/>
  <c r="AC288" i="15" l="1"/>
  <c r="T290" i="15"/>
  <c r="W289" i="15"/>
  <c r="AB284" i="15"/>
  <c r="AA285" i="15"/>
  <c r="Z285" i="15"/>
  <c r="X286" i="15"/>
  <c r="Y286" i="15" s="1"/>
  <c r="K282" i="15"/>
  <c r="G284" i="15"/>
  <c r="H284" i="15" s="1"/>
  <c r="J283" i="15"/>
  <c r="I283" i="15"/>
  <c r="F285" i="15"/>
  <c r="C286" i="15"/>
  <c r="AC289" i="15" l="1"/>
  <c r="T291" i="15"/>
  <c r="W290" i="15"/>
  <c r="AB285" i="15"/>
  <c r="X287" i="15"/>
  <c r="Y287" i="15" s="1"/>
  <c r="AA286" i="15"/>
  <c r="Z286" i="15"/>
  <c r="K283" i="15"/>
  <c r="C287" i="15"/>
  <c r="F286" i="15"/>
  <c r="G285" i="15"/>
  <c r="H285" i="15" s="1"/>
  <c r="J284" i="15"/>
  <c r="I284" i="15"/>
  <c r="AC290" i="15" l="1"/>
  <c r="AB286" i="15"/>
  <c r="T292" i="15"/>
  <c r="W291" i="15"/>
  <c r="AA287" i="15"/>
  <c r="Z287" i="15"/>
  <c r="X288" i="15"/>
  <c r="Y288" i="15" s="1"/>
  <c r="K284" i="15"/>
  <c r="G286" i="15"/>
  <c r="H286" i="15" s="1"/>
  <c r="F287" i="15"/>
  <c r="C288" i="15"/>
  <c r="I285" i="15"/>
  <c r="J285" i="15"/>
  <c r="AC291" i="15" l="1"/>
  <c r="AB287" i="15"/>
  <c r="T293" i="15"/>
  <c r="W292" i="15"/>
  <c r="X289" i="15"/>
  <c r="Y289" i="15" s="1"/>
  <c r="AA288" i="15"/>
  <c r="Z288" i="15"/>
  <c r="K285" i="15"/>
  <c r="J286" i="15"/>
  <c r="I286" i="15"/>
  <c r="G287" i="15"/>
  <c r="H287" i="15" s="1"/>
  <c r="F288" i="15"/>
  <c r="C289" i="15"/>
  <c r="AC292" i="15" l="1"/>
  <c r="AB288" i="15"/>
  <c r="T294" i="15"/>
  <c r="W293" i="15"/>
  <c r="Z289" i="15"/>
  <c r="AA289" i="15"/>
  <c r="X290" i="15"/>
  <c r="Y290" i="15" s="1"/>
  <c r="K286" i="15"/>
  <c r="F289" i="15"/>
  <c r="C290" i="15"/>
  <c r="J287" i="15"/>
  <c r="I287" i="15"/>
  <c r="G288" i="15"/>
  <c r="H288" i="15" s="1"/>
  <c r="AC293" i="15" l="1"/>
  <c r="T295" i="15"/>
  <c r="W294" i="15"/>
  <c r="X291" i="15"/>
  <c r="Y291" i="15" s="1"/>
  <c r="Z290" i="15"/>
  <c r="AA290" i="15"/>
  <c r="AB289" i="15"/>
  <c r="K287" i="15"/>
  <c r="G289" i="15"/>
  <c r="H289" i="15" s="1"/>
  <c r="J288" i="15"/>
  <c r="I288" i="15"/>
  <c r="F290" i="15"/>
  <c r="C291" i="15"/>
  <c r="AC294" i="15" l="1"/>
  <c r="T296" i="15"/>
  <c r="W295" i="15"/>
  <c r="K288" i="15"/>
  <c r="X292" i="15"/>
  <c r="Y292" i="15" s="1"/>
  <c r="AB290" i="15"/>
  <c r="AA291" i="15"/>
  <c r="Z291" i="15"/>
  <c r="C292" i="15"/>
  <c r="F291" i="15"/>
  <c r="G290" i="15"/>
  <c r="H290" i="15" s="1"/>
  <c r="I289" i="15"/>
  <c r="J289" i="15"/>
  <c r="AC295" i="15" l="1"/>
  <c r="AB291" i="15"/>
  <c r="T297" i="15"/>
  <c r="W296" i="15"/>
  <c r="K289" i="15"/>
  <c r="Z292" i="15"/>
  <c r="AA292" i="15"/>
  <c r="X293" i="15"/>
  <c r="Y293" i="15" s="1"/>
  <c r="G291" i="15"/>
  <c r="H291" i="15" s="1"/>
  <c r="C293" i="15"/>
  <c r="F292" i="15"/>
  <c r="I290" i="15"/>
  <c r="J290" i="15"/>
  <c r="AC296" i="15" l="1"/>
  <c r="T298" i="15"/>
  <c r="W297" i="15"/>
  <c r="X294" i="15"/>
  <c r="Y294" i="15" s="1"/>
  <c r="AA293" i="15"/>
  <c r="Z293" i="15"/>
  <c r="AB292" i="15"/>
  <c r="K290" i="15"/>
  <c r="J291" i="15"/>
  <c r="I291" i="15"/>
  <c r="C294" i="15"/>
  <c r="F293" i="15"/>
  <c r="G292" i="15"/>
  <c r="H292" i="15" s="1"/>
  <c r="AC297" i="15" l="1"/>
  <c r="T299" i="15"/>
  <c r="W298" i="15"/>
  <c r="K291" i="15"/>
  <c r="X295" i="15"/>
  <c r="Y295" i="15" s="1"/>
  <c r="AA294" i="15"/>
  <c r="Z294" i="15"/>
  <c r="AB293" i="15"/>
  <c r="J292" i="15"/>
  <c r="I292" i="15"/>
  <c r="G293" i="15"/>
  <c r="H293" i="15" s="1"/>
  <c r="F294" i="15"/>
  <c r="C295" i="15"/>
  <c r="AB294" i="15" l="1"/>
  <c r="AC298" i="15"/>
  <c r="T300" i="15"/>
  <c r="W299" i="15"/>
  <c r="Z295" i="15"/>
  <c r="AA295" i="15"/>
  <c r="X296" i="15"/>
  <c r="Y296" i="15" s="1"/>
  <c r="K292" i="15"/>
  <c r="J293" i="15"/>
  <c r="I293" i="15"/>
  <c r="K293" i="15" s="1"/>
  <c r="G294" i="15"/>
  <c r="H294" i="15" s="1"/>
  <c r="C296" i="15"/>
  <c r="F295" i="15"/>
  <c r="AC299" i="15" l="1"/>
  <c r="T301" i="15"/>
  <c r="W300" i="15"/>
  <c r="Z296" i="15"/>
  <c r="AA296" i="15"/>
  <c r="X297" i="15"/>
  <c r="Y297" i="15" s="1"/>
  <c r="AB295" i="15"/>
  <c r="I294" i="15"/>
  <c r="J294" i="15"/>
  <c r="G295" i="15"/>
  <c r="H295" i="15" s="1"/>
  <c r="C297" i="15"/>
  <c r="F296" i="15"/>
  <c r="AC300" i="15" l="1"/>
  <c r="T302" i="15"/>
  <c r="W301" i="15"/>
  <c r="AB296" i="15"/>
  <c r="Z297" i="15"/>
  <c r="AA297" i="15"/>
  <c r="X298" i="15"/>
  <c r="Y298" i="15" s="1"/>
  <c r="K294" i="15"/>
  <c r="G296" i="15"/>
  <c r="H296" i="15" s="1"/>
  <c r="J295" i="15"/>
  <c r="I295" i="15"/>
  <c r="C298" i="15"/>
  <c r="F297" i="15"/>
  <c r="AC301" i="15" l="1"/>
  <c r="T303" i="15"/>
  <c r="W302" i="15"/>
  <c r="K295" i="15"/>
  <c r="AB297" i="15"/>
  <c r="AA298" i="15"/>
  <c r="Z298" i="15"/>
  <c r="X299" i="15"/>
  <c r="Y299" i="15" s="1"/>
  <c r="J296" i="15"/>
  <c r="I296" i="15"/>
  <c r="G297" i="15"/>
  <c r="H297" i="15" s="1"/>
  <c r="C299" i="15"/>
  <c r="F298" i="15"/>
  <c r="AC302" i="15" l="1"/>
  <c r="T304" i="15"/>
  <c r="W303" i="15"/>
  <c r="K296" i="15"/>
  <c r="X300" i="15"/>
  <c r="Y300" i="15" s="1"/>
  <c r="AB298" i="15"/>
  <c r="Z299" i="15"/>
  <c r="AA299" i="15"/>
  <c r="C300" i="15"/>
  <c r="F299" i="15"/>
  <c r="I297" i="15"/>
  <c r="J297" i="15"/>
  <c r="G298" i="15"/>
  <c r="H298" i="15" s="1"/>
  <c r="AC303" i="15" l="1"/>
  <c r="T305" i="15"/>
  <c r="W304" i="15"/>
  <c r="AB299" i="15"/>
  <c r="Z300" i="15"/>
  <c r="AA300" i="15"/>
  <c r="X301" i="15"/>
  <c r="Y301" i="15" s="1"/>
  <c r="K297" i="15"/>
  <c r="I298" i="15"/>
  <c r="J298" i="15"/>
  <c r="G299" i="15"/>
  <c r="H299" i="15" s="1"/>
  <c r="C301" i="15"/>
  <c r="F300" i="15"/>
  <c r="AC304" i="15" l="1"/>
  <c r="AB300" i="15"/>
  <c r="T306" i="15"/>
  <c r="W305" i="15"/>
  <c r="X302" i="15"/>
  <c r="Y302" i="15" s="1"/>
  <c r="AA301" i="15"/>
  <c r="Z301" i="15"/>
  <c r="K298" i="15"/>
  <c r="C302" i="15"/>
  <c r="F301" i="15"/>
  <c r="J299" i="15"/>
  <c r="I299" i="15"/>
  <c r="G300" i="15"/>
  <c r="H300" i="15" s="1"/>
  <c r="AC305" i="15" l="1"/>
  <c r="T307" i="15"/>
  <c r="W306" i="15"/>
  <c r="Z302" i="15"/>
  <c r="AA302" i="15"/>
  <c r="AB301" i="15"/>
  <c r="X303" i="15"/>
  <c r="Y303" i="15" s="1"/>
  <c r="K299" i="15"/>
  <c r="I300" i="15"/>
  <c r="J300" i="15"/>
  <c r="G301" i="15"/>
  <c r="H301" i="15" s="1"/>
  <c r="F302" i="15"/>
  <c r="C303" i="15"/>
  <c r="AC306" i="15" l="1"/>
  <c r="T308" i="15"/>
  <c r="W307" i="15"/>
  <c r="AB302" i="15"/>
  <c r="X304" i="15"/>
  <c r="Y304" i="15" s="1"/>
  <c r="Z303" i="15"/>
  <c r="AA303" i="15"/>
  <c r="K300" i="15"/>
  <c r="J301" i="15"/>
  <c r="I301" i="15"/>
  <c r="C304" i="15"/>
  <c r="F303" i="15"/>
  <c r="G302" i="15"/>
  <c r="H302" i="15" s="1"/>
  <c r="AC307" i="15" l="1"/>
  <c r="K301" i="15"/>
  <c r="T309" i="15"/>
  <c r="W308" i="15"/>
  <c r="AB303" i="15"/>
  <c r="Z304" i="15"/>
  <c r="AA304" i="15"/>
  <c r="X305" i="15"/>
  <c r="Y305" i="15" s="1"/>
  <c r="I302" i="15"/>
  <c r="J302" i="15"/>
  <c r="G303" i="15"/>
  <c r="H303" i="15" s="1"/>
  <c r="C305" i="15"/>
  <c r="F304" i="15"/>
  <c r="AC308" i="15" l="1"/>
  <c r="T310" i="15"/>
  <c r="W309" i="15"/>
  <c r="AB304" i="15"/>
  <c r="X306" i="15"/>
  <c r="Y306" i="15" s="1"/>
  <c r="AA305" i="15"/>
  <c r="Z305" i="15"/>
  <c r="K302" i="15"/>
  <c r="J303" i="15"/>
  <c r="I303" i="15"/>
  <c r="G304" i="15"/>
  <c r="H304" i="15" s="1"/>
  <c r="C306" i="15"/>
  <c r="F305" i="15"/>
  <c r="AC309" i="15" l="1"/>
  <c r="T311" i="15"/>
  <c r="W310" i="15"/>
  <c r="K303" i="15"/>
  <c r="AA306" i="15"/>
  <c r="Z306" i="15"/>
  <c r="AB305" i="15"/>
  <c r="X307" i="15"/>
  <c r="Y307" i="15" s="1"/>
  <c r="F306" i="15"/>
  <c r="C307" i="15"/>
  <c r="G305" i="15"/>
  <c r="H305" i="15" s="1"/>
  <c r="I304" i="15"/>
  <c r="J304" i="15"/>
  <c r="AC310" i="15" l="1"/>
  <c r="T312" i="15"/>
  <c r="W311" i="15"/>
  <c r="K304" i="15"/>
  <c r="X308" i="15"/>
  <c r="Y308" i="15" s="1"/>
  <c r="Z307" i="15"/>
  <c r="AA307" i="15"/>
  <c r="AB306" i="15"/>
  <c r="G306" i="15"/>
  <c r="H306" i="15" s="1"/>
  <c r="I305" i="15"/>
  <c r="J305" i="15"/>
  <c r="C308" i="15"/>
  <c r="F307" i="15"/>
  <c r="AC311" i="15" l="1"/>
  <c r="T313" i="15"/>
  <c r="W312" i="15"/>
  <c r="AB307" i="15"/>
  <c r="Z308" i="15"/>
  <c r="AA308" i="15"/>
  <c r="X309" i="15"/>
  <c r="Y309" i="15" s="1"/>
  <c r="K305" i="15"/>
  <c r="J306" i="15"/>
  <c r="I306" i="15"/>
  <c r="G307" i="15"/>
  <c r="H307" i="15" s="1"/>
  <c r="F308" i="15"/>
  <c r="C309" i="15"/>
  <c r="AC312" i="15" l="1"/>
  <c r="T314" i="15"/>
  <c r="W313" i="15"/>
  <c r="K306" i="15"/>
  <c r="AB308" i="15"/>
  <c r="AA309" i="15"/>
  <c r="Z309" i="15"/>
  <c r="X310" i="15"/>
  <c r="Y310" i="15" s="1"/>
  <c r="J307" i="15"/>
  <c r="I307" i="15"/>
  <c r="C310" i="15"/>
  <c r="F309" i="15"/>
  <c r="G308" i="15"/>
  <c r="H308" i="15" s="1"/>
  <c r="AC313" i="15" l="1"/>
  <c r="T315" i="15"/>
  <c r="W314" i="15"/>
  <c r="K307" i="15"/>
  <c r="X311" i="15"/>
  <c r="Y311" i="15" s="1"/>
  <c r="AB309" i="15"/>
  <c r="AA310" i="15"/>
  <c r="Z310" i="15"/>
  <c r="J308" i="15"/>
  <c r="I308" i="15"/>
  <c r="G309" i="15"/>
  <c r="H309" i="15" s="1"/>
  <c r="C311" i="15"/>
  <c r="F310" i="15"/>
  <c r="AC314" i="15" l="1"/>
  <c r="AB310" i="15"/>
  <c r="T316" i="15"/>
  <c r="W315" i="15"/>
  <c r="K308" i="15"/>
  <c r="AA311" i="15"/>
  <c r="Z311" i="15"/>
  <c r="X312" i="15"/>
  <c r="Y312" i="15" s="1"/>
  <c r="J309" i="15"/>
  <c r="I309" i="15"/>
  <c r="G310" i="15"/>
  <c r="H310" i="15" s="1"/>
  <c r="C312" i="15"/>
  <c r="F311" i="15"/>
  <c r="AC315" i="15" l="1"/>
  <c r="K309" i="15"/>
  <c r="T317" i="15"/>
  <c r="W316" i="15"/>
  <c r="X313" i="15"/>
  <c r="Y313" i="15" s="1"/>
  <c r="AB311" i="15"/>
  <c r="AA312" i="15"/>
  <c r="Z312" i="15"/>
  <c r="J310" i="15"/>
  <c r="I310" i="15"/>
  <c r="G311" i="15"/>
  <c r="H311" i="15" s="1"/>
  <c r="C313" i="15"/>
  <c r="F312" i="15"/>
  <c r="AC316" i="15" l="1"/>
  <c r="K310" i="15"/>
  <c r="T318" i="15"/>
  <c r="W317" i="15"/>
  <c r="AB312" i="15"/>
  <c r="AA313" i="15"/>
  <c r="Z313" i="15"/>
  <c r="X314" i="15"/>
  <c r="Y314" i="15" s="1"/>
  <c r="G312" i="15"/>
  <c r="H312" i="15" s="1"/>
  <c r="J311" i="15"/>
  <c r="I311" i="15"/>
  <c r="C314" i="15"/>
  <c r="F313" i="15"/>
  <c r="AC317" i="15" l="1"/>
  <c r="T319" i="15"/>
  <c r="W318" i="15"/>
  <c r="K311" i="15"/>
  <c r="X315" i="15"/>
  <c r="Y315" i="15" s="1"/>
  <c r="AB313" i="15"/>
  <c r="AA314" i="15"/>
  <c r="Z314" i="15"/>
  <c r="C315" i="15"/>
  <c r="F314" i="15"/>
  <c r="J312" i="15"/>
  <c r="I312" i="15"/>
  <c r="K312" i="15" s="1"/>
  <c r="G313" i="15"/>
  <c r="H313" i="15" s="1"/>
  <c r="AC318" i="15" l="1"/>
  <c r="AB314" i="15"/>
  <c r="T320" i="15"/>
  <c r="W319" i="15"/>
  <c r="Z315" i="15"/>
  <c r="AA315" i="15"/>
  <c r="X316" i="15"/>
  <c r="Y316" i="15" s="1"/>
  <c r="I313" i="15"/>
  <c r="J313" i="15"/>
  <c r="G314" i="15"/>
  <c r="H314" i="15" s="1"/>
  <c r="C316" i="15"/>
  <c r="F315" i="15"/>
  <c r="AC319" i="15" l="1"/>
  <c r="T321" i="15"/>
  <c r="W320" i="15"/>
  <c r="AB315" i="15"/>
  <c r="AA316" i="15"/>
  <c r="Z316" i="15"/>
  <c r="X317" i="15"/>
  <c r="Y317" i="15" s="1"/>
  <c r="K313" i="15"/>
  <c r="C317" i="15"/>
  <c r="F316" i="15"/>
  <c r="J314" i="15"/>
  <c r="I314" i="15"/>
  <c r="G315" i="15"/>
  <c r="H315" i="15" s="1"/>
  <c r="AC320" i="15" l="1"/>
  <c r="AB316" i="15"/>
  <c r="T322" i="15"/>
  <c r="W321" i="15"/>
  <c r="X318" i="15"/>
  <c r="Y318" i="15" s="1"/>
  <c r="AA317" i="15"/>
  <c r="Z317" i="15"/>
  <c r="K314" i="15"/>
  <c r="J315" i="15"/>
  <c r="I315" i="15"/>
  <c r="G316" i="15"/>
  <c r="H316" i="15" s="1"/>
  <c r="C318" i="15"/>
  <c r="F317" i="15"/>
  <c r="AC321" i="15" l="1"/>
  <c r="AB317" i="15"/>
  <c r="K315" i="15"/>
  <c r="T323" i="15"/>
  <c r="W322" i="15"/>
  <c r="X319" i="15"/>
  <c r="Y319" i="15" s="1"/>
  <c r="AA318" i="15"/>
  <c r="Z318" i="15"/>
  <c r="C319" i="15"/>
  <c r="F318" i="15"/>
  <c r="J316" i="15"/>
  <c r="I316" i="15"/>
  <c r="G317" i="15"/>
  <c r="H317" i="15" s="1"/>
  <c r="AC322" i="15" l="1"/>
  <c r="AB318" i="15"/>
  <c r="T324" i="15"/>
  <c r="W323" i="15"/>
  <c r="K316" i="15"/>
  <c r="AA319" i="15"/>
  <c r="Z319" i="15"/>
  <c r="X320" i="15"/>
  <c r="Y320" i="15" s="1"/>
  <c r="G318" i="15"/>
  <c r="H318" i="15" s="1"/>
  <c r="C320" i="15"/>
  <c r="F319" i="15"/>
  <c r="J317" i="15"/>
  <c r="I317" i="15"/>
  <c r="AC323" i="15" l="1"/>
  <c r="T325" i="15"/>
  <c r="W324" i="15"/>
  <c r="X321" i="15"/>
  <c r="Y321" i="15" s="1"/>
  <c r="AB319" i="15"/>
  <c r="Z320" i="15"/>
  <c r="AA320" i="15"/>
  <c r="K317" i="15"/>
  <c r="G319" i="15"/>
  <c r="H319" i="15" s="1"/>
  <c r="C321" i="15"/>
  <c r="F320" i="15"/>
  <c r="J318" i="15"/>
  <c r="I318" i="15"/>
  <c r="AC324" i="15" l="1"/>
  <c r="T326" i="15"/>
  <c r="W325" i="15"/>
  <c r="AA321" i="15"/>
  <c r="Z321" i="15"/>
  <c r="X322" i="15"/>
  <c r="Y322" i="15" s="1"/>
  <c r="AB320" i="15"/>
  <c r="K318" i="15"/>
  <c r="G320" i="15"/>
  <c r="H320" i="15" s="1"/>
  <c r="J319" i="15"/>
  <c r="I319" i="15"/>
  <c r="C322" i="15"/>
  <c r="F321" i="15"/>
  <c r="AC325" i="15" l="1"/>
  <c r="AB321" i="15"/>
  <c r="T327" i="15"/>
  <c r="W326" i="15"/>
  <c r="X323" i="15"/>
  <c r="Y323" i="15" s="1"/>
  <c r="AA322" i="15"/>
  <c r="Z322" i="15"/>
  <c r="I320" i="15"/>
  <c r="J320" i="15"/>
  <c r="G321" i="15"/>
  <c r="H321" i="15" s="1"/>
  <c r="C323" i="15"/>
  <c r="F322" i="15"/>
  <c r="K319" i="15"/>
  <c r="AC326" i="15" l="1"/>
  <c r="AB322" i="15"/>
  <c r="T328" i="15"/>
  <c r="W327" i="15"/>
  <c r="AA323" i="15"/>
  <c r="Z323" i="15"/>
  <c r="X324" i="15"/>
  <c r="Y324" i="15" s="1"/>
  <c r="G322" i="15"/>
  <c r="H322" i="15" s="1"/>
  <c r="C324" i="15"/>
  <c r="F323" i="15"/>
  <c r="I321" i="15"/>
  <c r="J321" i="15"/>
  <c r="K320" i="15"/>
  <c r="AC327" i="15" l="1"/>
  <c r="T329" i="15"/>
  <c r="W328" i="15"/>
  <c r="AB323" i="15"/>
  <c r="X325" i="15"/>
  <c r="Y325" i="15" s="1"/>
  <c r="Z324" i="15"/>
  <c r="AA324" i="15"/>
  <c r="G323" i="15"/>
  <c r="H323" i="15" s="1"/>
  <c r="J322" i="15"/>
  <c r="I322" i="15"/>
  <c r="C325" i="15"/>
  <c r="F324" i="15"/>
  <c r="K321" i="15"/>
  <c r="AC328" i="15" l="1"/>
  <c r="K322" i="15"/>
  <c r="T330" i="15"/>
  <c r="W329" i="15"/>
  <c r="AB324" i="15"/>
  <c r="Z325" i="15"/>
  <c r="AA325" i="15"/>
  <c r="X326" i="15"/>
  <c r="Y326" i="15" s="1"/>
  <c r="G324" i="15"/>
  <c r="H324" i="15" s="1"/>
  <c r="I323" i="15"/>
  <c r="J323" i="15"/>
  <c r="C326" i="15"/>
  <c r="F325" i="15"/>
  <c r="AC329" i="15" l="1"/>
  <c r="T331" i="15"/>
  <c r="W330" i="15"/>
  <c r="AA326" i="15"/>
  <c r="Z326" i="15"/>
  <c r="X327" i="15"/>
  <c r="Y327" i="15" s="1"/>
  <c r="AB325" i="15"/>
  <c r="J324" i="15"/>
  <c r="I324" i="15"/>
  <c r="K324" i="15" s="1"/>
  <c r="G325" i="15"/>
  <c r="H325" i="15" s="1"/>
  <c r="C327" i="15"/>
  <c r="F326" i="15"/>
  <c r="K323" i="15"/>
  <c r="AC330" i="15" l="1"/>
  <c r="AB326" i="15"/>
  <c r="T332" i="15"/>
  <c r="W331" i="15"/>
  <c r="X328" i="15"/>
  <c r="Y328" i="15" s="1"/>
  <c r="Z327" i="15"/>
  <c r="AA327" i="15"/>
  <c r="G326" i="15"/>
  <c r="H326" i="15" s="1"/>
  <c r="F327" i="15"/>
  <c r="C328" i="15"/>
  <c r="J325" i="15"/>
  <c r="I325" i="15"/>
  <c r="AC331" i="15" l="1"/>
  <c r="T333" i="15"/>
  <c r="W332" i="15"/>
  <c r="AA328" i="15"/>
  <c r="Z328" i="15"/>
  <c r="AB327" i="15"/>
  <c r="X329" i="15"/>
  <c r="Y329" i="15" s="1"/>
  <c r="K325" i="15"/>
  <c r="C329" i="15"/>
  <c r="F328" i="15"/>
  <c r="J326" i="15"/>
  <c r="I326" i="15"/>
  <c r="G327" i="15"/>
  <c r="H327" i="15" s="1"/>
  <c r="AC332" i="15" l="1"/>
  <c r="T334" i="15"/>
  <c r="W333" i="15"/>
  <c r="AB328" i="15"/>
  <c r="Z329" i="15"/>
  <c r="AA329" i="15"/>
  <c r="X330" i="15"/>
  <c r="Y330" i="15" s="1"/>
  <c r="K326" i="15"/>
  <c r="C330" i="15"/>
  <c r="F329" i="15"/>
  <c r="G328" i="15"/>
  <c r="H328" i="15" s="1"/>
  <c r="I327" i="15"/>
  <c r="J327" i="15"/>
  <c r="AC333" i="15" l="1"/>
  <c r="T335" i="15"/>
  <c r="W334" i="15"/>
  <c r="AB329" i="15"/>
  <c r="AA330" i="15"/>
  <c r="Z330" i="15"/>
  <c r="X331" i="15"/>
  <c r="Y331" i="15" s="1"/>
  <c r="K327" i="15"/>
  <c r="J328" i="15"/>
  <c r="I328" i="15"/>
  <c r="F330" i="15"/>
  <c r="C331" i="15"/>
  <c r="G329" i="15"/>
  <c r="H329" i="15" s="1"/>
  <c r="AC334" i="15" l="1"/>
  <c r="K328" i="15"/>
  <c r="T336" i="15"/>
  <c r="W335" i="15"/>
  <c r="AB330" i="15"/>
  <c r="X332" i="15"/>
  <c r="Y332" i="15" s="1"/>
  <c r="AA331" i="15"/>
  <c r="Z331" i="15"/>
  <c r="AB331" i="15" s="1"/>
  <c r="F331" i="15"/>
  <c r="C332" i="15"/>
  <c r="I329" i="15"/>
  <c r="J329" i="15"/>
  <c r="G330" i="15"/>
  <c r="H330" i="15" s="1"/>
  <c r="AC335" i="15" l="1"/>
  <c r="T337" i="15"/>
  <c r="W336" i="15"/>
  <c r="AA332" i="15"/>
  <c r="Z332" i="15"/>
  <c r="X333" i="15"/>
  <c r="Y333" i="15" s="1"/>
  <c r="G331" i="15"/>
  <c r="H331" i="15" s="1"/>
  <c r="F332" i="15"/>
  <c r="C333" i="15"/>
  <c r="J330" i="15"/>
  <c r="I330" i="15"/>
  <c r="K329" i="15"/>
  <c r="AC336" i="15" l="1"/>
  <c r="T338" i="15"/>
  <c r="W337" i="15"/>
  <c r="AB332" i="15"/>
  <c r="Z333" i="15"/>
  <c r="AA333" i="15"/>
  <c r="X334" i="15"/>
  <c r="Y334" i="15" s="1"/>
  <c r="K330" i="15"/>
  <c r="G332" i="15"/>
  <c r="H332" i="15" s="1"/>
  <c r="J331" i="15"/>
  <c r="I331" i="15"/>
  <c r="K331" i="15" s="1"/>
  <c r="C334" i="15"/>
  <c r="F333" i="15"/>
  <c r="AC337" i="15" l="1"/>
  <c r="T339" i="15"/>
  <c r="W338" i="15"/>
  <c r="X335" i="15"/>
  <c r="Y335" i="15" s="1"/>
  <c r="Z334" i="15"/>
  <c r="AA334" i="15"/>
  <c r="AB333" i="15"/>
  <c r="G333" i="15"/>
  <c r="H333" i="15" s="1"/>
  <c r="C335" i="15"/>
  <c r="F334" i="15"/>
  <c r="J332" i="15"/>
  <c r="I332" i="15"/>
  <c r="AC338" i="15" l="1"/>
  <c r="T340" i="15"/>
  <c r="W339" i="15"/>
  <c r="AC339" i="15" s="1"/>
  <c r="Z335" i="15"/>
  <c r="AA335" i="15"/>
  <c r="AB334" i="15"/>
  <c r="X336" i="15"/>
  <c r="Y336" i="15" s="1"/>
  <c r="K332" i="15"/>
  <c r="C336" i="15"/>
  <c r="F335" i="15"/>
  <c r="J333" i="15"/>
  <c r="I333" i="15"/>
  <c r="G334" i="15"/>
  <c r="H334" i="15" s="1"/>
  <c r="T341" i="15" l="1"/>
  <c r="W340" i="15"/>
  <c r="AB335" i="15"/>
  <c r="Z336" i="15"/>
  <c r="AA336" i="15"/>
  <c r="X337" i="15"/>
  <c r="Y337" i="15" s="1"/>
  <c r="K333" i="15"/>
  <c r="G335" i="15"/>
  <c r="H335" i="15" s="1"/>
  <c r="C337" i="15"/>
  <c r="F336" i="15"/>
  <c r="J334" i="15"/>
  <c r="I334" i="15"/>
  <c r="AC340" i="15" l="1"/>
  <c r="T342" i="15"/>
  <c r="W341" i="15"/>
  <c r="AC341" i="15" s="1"/>
  <c r="AB336" i="15"/>
  <c r="AA337" i="15"/>
  <c r="Z337" i="15"/>
  <c r="X338" i="15"/>
  <c r="Y338" i="15" s="1"/>
  <c r="G336" i="15"/>
  <c r="H336" i="15" s="1"/>
  <c r="C338" i="15"/>
  <c r="F337" i="15"/>
  <c r="I335" i="15"/>
  <c r="J335" i="15"/>
  <c r="K334" i="15"/>
  <c r="T343" i="15" l="1"/>
  <c r="W342" i="15"/>
  <c r="AA338" i="15"/>
  <c r="Z338" i="15"/>
  <c r="X339" i="15"/>
  <c r="Y339" i="15" s="1"/>
  <c r="AB337" i="15"/>
  <c r="I336" i="15"/>
  <c r="J336" i="15"/>
  <c r="K335" i="15"/>
  <c r="F338" i="15"/>
  <c r="C339" i="15"/>
  <c r="G337" i="15"/>
  <c r="H337" i="15" s="1"/>
  <c r="AC342" i="15" l="1"/>
  <c r="T344" i="15"/>
  <c r="W343" i="15"/>
  <c r="AC343" i="15" s="1"/>
  <c r="AB338" i="15"/>
  <c r="AA339" i="15"/>
  <c r="Z339" i="15"/>
  <c r="X340" i="15"/>
  <c r="Y340" i="15" s="1"/>
  <c r="F339" i="15"/>
  <c r="C340" i="15"/>
  <c r="G338" i="15"/>
  <c r="H338" i="15" s="1"/>
  <c r="J337" i="15"/>
  <c r="I337" i="15"/>
  <c r="K336" i="15"/>
  <c r="T345" i="15" l="1"/>
  <c r="W344" i="15"/>
  <c r="AC344" i="15" s="1"/>
  <c r="Z340" i="15"/>
  <c r="AA340" i="15"/>
  <c r="X341" i="15"/>
  <c r="Y341" i="15" s="1"/>
  <c r="AB339" i="15"/>
  <c r="K337" i="15"/>
  <c r="C341" i="15"/>
  <c r="F340" i="15"/>
  <c r="G339" i="15"/>
  <c r="H339" i="15" s="1"/>
  <c r="I338" i="15"/>
  <c r="J338" i="15"/>
  <c r="T346" i="15" l="1"/>
  <c r="W345" i="15"/>
  <c r="AC345" i="15" s="1"/>
  <c r="AB340" i="15"/>
  <c r="AA341" i="15"/>
  <c r="Z341" i="15"/>
  <c r="X342" i="15"/>
  <c r="Y342" i="15" s="1"/>
  <c r="F341" i="15"/>
  <c r="C342" i="15"/>
  <c r="G340" i="15"/>
  <c r="H340" i="15" s="1"/>
  <c r="K338" i="15"/>
  <c r="J339" i="15"/>
  <c r="I339" i="15"/>
  <c r="K339" i="15" s="1"/>
  <c r="T347" i="15" l="1"/>
  <c r="W346" i="15"/>
  <c r="AC346" i="15" s="1"/>
  <c r="AB341" i="15"/>
  <c r="Z342" i="15"/>
  <c r="AA342" i="15"/>
  <c r="X343" i="15"/>
  <c r="Y343" i="15" s="1"/>
  <c r="J340" i="15"/>
  <c r="I340" i="15"/>
  <c r="K340" i="15" s="1"/>
  <c r="C343" i="15"/>
  <c r="F342" i="15"/>
  <c r="G341" i="15"/>
  <c r="H341" i="15" s="1"/>
  <c r="T348" i="15" l="1"/>
  <c r="W347" i="15"/>
  <c r="AC347" i="15" s="1"/>
  <c r="AB342" i="15"/>
  <c r="Z343" i="15"/>
  <c r="AA343" i="15"/>
  <c r="X344" i="15"/>
  <c r="Y344" i="15" s="1"/>
  <c r="G342" i="15"/>
  <c r="H342" i="15" s="1"/>
  <c r="J341" i="15"/>
  <c r="I341" i="15"/>
  <c r="C344" i="15"/>
  <c r="F343" i="15"/>
  <c r="T349" i="15" l="1"/>
  <c r="W348" i="15"/>
  <c r="AC348" i="15" s="1"/>
  <c r="AB343" i="15"/>
  <c r="K341" i="15"/>
  <c r="X345" i="15"/>
  <c r="Y345" i="15" s="1"/>
  <c r="Z344" i="15"/>
  <c r="AA344" i="15"/>
  <c r="G343" i="15"/>
  <c r="H343" i="15" s="1"/>
  <c r="F344" i="15"/>
  <c r="C345" i="15"/>
  <c r="J342" i="15"/>
  <c r="I342" i="15"/>
  <c r="T350" i="15" l="1"/>
  <c r="W349" i="15"/>
  <c r="AC349" i="15" s="1"/>
  <c r="AA345" i="15"/>
  <c r="Z345" i="15"/>
  <c r="X346" i="15"/>
  <c r="Y346" i="15" s="1"/>
  <c r="AB344" i="15"/>
  <c r="K342" i="15"/>
  <c r="C346" i="15"/>
  <c r="F345" i="15"/>
  <c r="J343" i="15"/>
  <c r="I343" i="15"/>
  <c r="G344" i="15"/>
  <c r="H344" i="15" s="1"/>
  <c r="T351" i="15" l="1"/>
  <c r="W350" i="15"/>
  <c r="AC350" i="15" s="1"/>
  <c r="AB345" i="15"/>
  <c r="AA346" i="15"/>
  <c r="Z346" i="15"/>
  <c r="X347" i="15"/>
  <c r="Y347" i="15" s="1"/>
  <c r="K343" i="15"/>
  <c r="J344" i="15"/>
  <c r="I344" i="15"/>
  <c r="G345" i="15"/>
  <c r="H345" i="15" s="1"/>
  <c r="C347" i="15"/>
  <c r="F346" i="15"/>
  <c r="T352" i="15" l="1"/>
  <c r="W351" i="15"/>
  <c r="AC351" i="15" s="1"/>
  <c r="AB346" i="15"/>
  <c r="K344" i="15"/>
  <c r="AA347" i="15"/>
  <c r="Z347" i="15"/>
  <c r="X348" i="15"/>
  <c r="Y348" i="15" s="1"/>
  <c r="G346" i="15"/>
  <c r="H346" i="15" s="1"/>
  <c r="I345" i="15"/>
  <c r="J345" i="15"/>
  <c r="F347" i="15"/>
  <c r="C348" i="15"/>
  <c r="AB347" i="15" l="1"/>
  <c r="W352" i="15"/>
  <c r="AC352" i="15" s="1"/>
  <c r="T353" i="15"/>
  <c r="X349" i="15"/>
  <c r="Y349" i="15" s="1"/>
  <c r="AA348" i="15"/>
  <c r="Z348" i="15"/>
  <c r="G347" i="15"/>
  <c r="H347" i="15" s="1"/>
  <c r="C349" i="15"/>
  <c r="F348" i="15"/>
  <c r="K345" i="15"/>
  <c r="J346" i="15"/>
  <c r="I346" i="15"/>
  <c r="W353" i="15" l="1"/>
  <c r="AC353" i="15" s="1"/>
  <c r="T354" i="15"/>
  <c r="AB348" i="15"/>
  <c r="X350" i="15"/>
  <c r="Y350" i="15" s="1"/>
  <c r="AA349" i="15"/>
  <c r="Z349" i="15"/>
  <c r="G348" i="15"/>
  <c r="H348" i="15" s="1"/>
  <c r="J347" i="15"/>
  <c r="I347" i="15"/>
  <c r="K346" i="15"/>
  <c r="C350" i="15"/>
  <c r="F349" i="15"/>
  <c r="AB349" i="15" l="1"/>
  <c r="K347" i="15"/>
  <c r="W354" i="15"/>
  <c r="AC354" i="15" s="1"/>
  <c r="T355" i="15"/>
  <c r="AA350" i="15"/>
  <c r="Z350" i="15"/>
  <c r="X351" i="15"/>
  <c r="Y351" i="15" s="1"/>
  <c r="C351" i="15"/>
  <c r="F350" i="15"/>
  <c r="J348" i="15"/>
  <c r="I348" i="15"/>
  <c r="G349" i="15"/>
  <c r="H349" i="15" s="1"/>
  <c r="W355" i="15" l="1"/>
  <c r="AC355" i="15" s="1"/>
  <c r="T356" i="15"/>
  <c r="AB350" i="15"/>
  <c r="Z351" i="15"/>
  <c r="AA351" i="15"/>
  <c r="X352" i="15"/>
  <c r="Y352" i="15" s="1"/>
  <c r="K348" i="15"/>
  <c r="J349" i="15"/>
  <c r="I349" i="15"/>
  <c r="C352" i="15"/>
  <c r="F351" i="15"/>
  <c r="G350" i="15"/>
  <c r="H350" i="15" s="1"/>
  <c r="W356" i="15" l="1"/>
  <c r="AC356" i="15" s="1"/>
  <c r="T357" i="15"/>
  <c r="X353" i="15"/>
  <c r="Y353" i="15" s="1"/>
  <c r="Z352" i="15"/>
  <c r="AA352" i="15"/>
  <c r="AB351" i="15"/>
  <c r="K349" i="15"/>
  <c r="J350" i="15"/>
  <c r="I350" i="15"/>
  <c r="G351" i="15"/>
  <c r="H351" i="15" s="1"/>
  <c r="F352" i="15"/>
  <c r="C353" i="15"/>
  <c r="W357" i="15" l="1"/>
  <c r="AC357" i="15" s="1"/>
  <c r="T358" i="15"/>
  <c r="AB352" i="15"/>
  <c r="X354" i="15"/>
  <c r="Y354" i="15" s="1"/>
  <c r="Z353" i="15"/>
  <c r="AA353" i="15"/>
  <c r="K350" i="15"/>
  <c r="J351" i="15"/>
  <c r="I351" i="15"/>
  <c r="C354" i="15"/>
  <c r="F353" i="15"/>
  <c r="G352" i="15"/>
  <c r="H352" i="15" s="1"/>
  <c r="W358" i="15" l="1"/>
  <c r="AC358" i="15" s="1"/>
  <c r="T359" i="15"/>
  <c r="K351" i="15"/>
  <c r="Z354" i="15"/>
  <c r="AA354" i="15"/>
  <c r="AB353" i="15"/>
  <c r="X355" i="15"/>
  <c r="Y355" i="15" s="1"/>
  <c r="J352" i="15"/>
  <c r="I352" i="15"/>
  <c r="G353" i="15"/>
  <c r="H353" i="15" s="1"/>
  <c r="F354" i="15"/>
  <c r="C355" i="15"/>
  <c r="W359" i="15" l="1"/>
  <c r="AC359" i="15" s="1"/>
  <c r="T360" i="15"/>
  <c r="AB354" i="15"/>
  <c r="K352" i="15"/>
  <c r="Z355" i="15"/>
  <c r="AA355" i="15"/>
  <c r="X356" i="15"/>
  <c r="Y356" i="15" s="1"/>
  <c r="F355" i="15"/>
  <c r="C356" i="15"/>
  <c r="G354" i="15"/>
  <c r="H354" i="15" s="1"/>
  <c r="I353" i="15"/>
  <c r="J353" i="15"/>
  <c r="W360" i="15" l="1"/>
  <c r="AC360" i="15" s="1"/>
  <c r="T361" i="15"/>
  <c r="AB355" i="15"/>
  <c r="Z356" i="15"/>
  <c r="AA356" i="15"/>
  <c r="X357" i="15"/>
  <c r="Y357" i="15" s="1"/>
  <c r="F356" i="15"/>
  <c r="C357" i="15"/>
  <c r="K353" i="15"/>
  <c r="G355" i="15"/>
  <c r="H355" i="15" s="1"/>
  <c r="J354" i="15"/>
  <c r="I354" i="15"/>
  <c r="W361" i="15" l="1"/>
  <c r="AC361" i="15" s="1"/>
  <c r="T362" i="15"/>
  <c r="AB356" i="15"/>
  <c r="X358" i="15"/>
  <c r="Y358" i="15" s="1"/>
  <c r="AA357" i="15"/>
  <c r="Z357" i="15"/>
  <c r="C358" i="15"/>
  <c r="F357" i="15"/>
  <c r="G356" i="15"/>
  <c r="H356" i="15" s="1"/>
  <c r="J355" i="15"/>
  <c r="I355" i="15"/>
  <c r="K354" i="15"/>
  <c r="W362" i="15" l="1"/>
  <c r="AC362" i="15" s="1"/>
  <c r="T363" i="15"/>
  <c r="AB357" i="15"/>
  <c r="X359" i="15"/>
  <c r="Y359" i="15" s="1"/>
  <c r="AA358" i="15"/>
  <c r="Z358" i="15"/>
  <c r="K355" i="15"/>
  <c r="G357" i="15"/>
  <c r="H357" i="15" s="1"/>
  <c r="C359" i="15"/>
  <c r="F358" i="15"/>
  <c r="J356" i="15"/>
  <c r="I356" i="15"/>
  <c r="AB358" i="15" l="1"/>
  <c r="W363" i="15"/>
  <c r="AC363" i="15" s="1"/>
  <c r="T364" i="15"/>
  <c r="AA359" i="15"/>
  <c r="Z359" i="15"/>
  <c r="X360" i="15"/>
  <c r="Y360" i="15" s="1"/>
  <c r="K356" i="15"/>
  <c r="G358" i="15"/>
  <c r="H358" i="15" s="1"/>
  <c r="J357" i="15"/>
  <c r="I357" i="15"/>
  <c r="C360" i="15"/>
  <c r="F359" i="15"/>
  <c r="W364" i="15" l="1"/>
  <c r="AC364" i="15" s="1"/>
  <c r="T365" i="15"/>
  <c r="K357" i="15"/>
  <c r="X361" i="15"/>
  <c r="Y361" i="15" s="1"/>
  <c r="AB359" i="15"/>
  <c r="AA360" i="15"/>
  <c r="Z360" i="15"/>
  <c r="G359" i="15"/>
  <c r="H359" i="15" s="1"/>
  <c r="F360" i="15"/>
  <c r="C361" i="15"/>
  <c r="J358" i="15"/>
  <c r="I358" i="15"/>
  <c r="W365" i="15" l="1"/>
  <c r="AC365" i="15" s="1"/>
  <c r="T366" i="15"/>
  <c r="Z361" i="15"/>
  <c r="AA361" i="15"/>
  <c r="X362" i="15"/>
  <c r="Y362" i="15" s="1"/>
  <c r="AB360" i="15"/>
  <c r="K358" i="15"/>
  <c r="C362" i="15"/>
  <c r="F361" i="15"/>
  <c r="I359" i="15"/>
  <c r="J359" i="15"/>
  <c r="G360" i="15"/>
  <c r="H360" i="15" s="1"/>
  <c r="W366" i="15" l="1"/>
  <c r="AC366" i="15" s="1"/>
  <c r="T367" i="15"/>
  <c r="AB361" i="15"/>
  <c r="AA362" i="15"/>
  <c r="Z362" i="15"/>
  <c r="X363" i="15"/>
  <c r="Y363" i="15" s="1"/>
  <c r="K359" i="15"/>
  <c r="J360" i="15"/>
  <c r="I360" i="15"/>
  <c r="G361" i="15"/>
  <c r="H361" i="15" s="1"/>
  <c r="C363" i="15"/>
  <c r="F362" i="15"/>
  <c r="W367" i="15" l="1"/>
  <c r="AC367" i="15" s="1"/>
  <c r="T368" i="15"/>
  <c r="K360" i="15"/>
  <c r="AA363" i="15"/>
  <c r="Z363" i="15"/>
  <c r="X364" i="15"/>
  <c r="Y364" i="15" s="1"/>
  <c r="AB362" i="15"/>
  <c r="J361" i="15"/>
  <c r="I361" i="15"/>
  <c r="G362" i="15"/>
  <c r="H362" i="15" s="1"/>
  <c r="C364" i="15"/>
  <c r="F363" i="15"/>
  <c r="W368" i="15" l="1"/>
  <c r="AC368" i="15" s="1"/>
  <c r="T369" i="15"/>
  <c r="K361" i="15"/>
  <c r="AA364" i="15"/>
  <c r="Z364" i="15"/>
  <c r="X365" i="15"/>
  <c r="Y365" i="15" s="1"/>
  <c r="AB363" i="15"/>
  <c r="J362" i="15"/>
  <c r="I362" i="15"/>
  <c r="G363" i="15"/>
  <c r="H363" i="15" s="1"/>
  <c r="C365" i="15"/>
  <c r="F364" i="15"/>
  <c r="W369" i="15" l="1"/>
  <c r="AC369" i="15" s="1"/>
  <c r="T370" i="15"/>
  <c r="K362" i="15"/>
  <c r="Z365" i="15"/>
  <c r="AA365" i="15"/>
  <c r="X366" i="15"/>
  <c r="Y366" i="15" s="1"/>
  <c r="AB364" i="15"/>
  <c r="G364" i="15"/>
  <c r="H364" i="15" s="1"/>
  <c r="J363" i="15"/>
  <c r="I363" i="15"/>
  <c r="C366" i="15"/>
  <c r="F365" i="15"/>
  <c r="W370" i="15" l="1"/>
  <c r="AC370" i="15" s="1"/>
  <c r="T371" i="15"/>
  <c r="K363" i="15"/>
  <c r="AA366" i="15"/>
  <c r="Z366" i="15"/>
  <c r="X367" i="15"/>
  <c r="Y367" i="15" s="1"/>
  <c r="AB365" i="15"/>
  <c r="G365" i="15"/>
  <c r="H365" i="15" s="1"/>
  <c r="C367" i="15"/>
  <c r="F366" i="15"/>
  <c r="J364" i="15"/>
  <c r="I364" i="15"/>
  <c r="W371" i="15" l="1"/>
  <c r="AC371" i="15" s="1"/>
  <c r="T372" i="15"/>
  <c r="AB366" i="15"/>
  <c r="AA367" i="15"/>
  <c r="Z367" i="15"/>
  <c r="X368" i="15"/>
  <c r="Y368" i="15" s="1"/>
  <c r="K364" i="15"/>
  <c r="G366" i="15"/>
  <c r="H366" i="15" s="1"/>
  <c r="J365" i="15"/>
  <c r="I365" i="15"/>
  <c r="F367" i="15"/>
  <c r="C368" i="15"/>
  <c r="W372" i="15" l="1"/>
  <c r="AC372" i="15" s="1"/>
  <c r="T373" i="15"/>
  <c r="AB367" i="15"/>
  <c r="K365" i="15"/>
  <c r="AA368" i="15"/>
  <c r="Z368" i="15"/>
  <c r="X369" i="15"/>
  <c r="Y369" i="15" s="1"/>
  <c r="C369" i="15"/>
  <c r="F368" i="15"/>
  <c r="G367" i="15"/>
  <c r="H367" i="15" s="1"/>
  <c r="J366" i="15"/>
  <c r="I366" i="15"/>
  <c r="AB368" i="15" l="1"/>
  <c r="W373" i="15"/>
  <c r="AC373" i="15" s="1"/>
  <c r="T374" i="15"/>
  <c r="AA369" i="15"/>
  <c r="Z369" i="15"/>
  <c r="X370" i="15"/>
  <c r="Y370" i="15" s="1"/>
  <c r="K366" i="15"/>
  <c r="G368" i="15"/>
  <c r="H368" i="15" s="1"/>
  <c r="C370" i="15"/>
  <c r="F369" i="15"/>
  <c r="J367" i="15"/>
  <c r="I367" i="15"/>
  <c r="W374" i="15" l="1"/>
  <c r="AC374" i="15" s="1"/>
  <c r="T375" i="15"/>
  <c r="AB369" i="15"/>
  <c r="AA370" i="15"/>
  <c r="Z370" i="15"/>
  <c r="X371" i="15"/>
  <c r="Y371" i="15" s="1"/>
  <c r="K367" i="15"/>
  <c r="G369" i="15"/>
  <c r="H369" i="15" s="1"/>
  <c r="J368" i="15"/>
  <c r="I368" i="15"/>
  <c r="K368" i="15" s="1"/>
  <c r="C371" i="15"/>
  <c r="F370" i="15"/>
  <c r="W375" i="15" l="1"/>
  <c r="AC375" i="15" s="1"/>
  <c r="T376" i="15"/>
  <c r="AB370" i="15"/>
  <c r="X372" i="15"/>
  <c r="Y372" i="15" s="1"/>
  <c r="Z371" i="15"/>
  <c r="AA371" i="15"/>
  <c r="G370" i="15"/>
  <c r="H370" i="15" s="1"/>
  <c r="C372" i="15"/>
  <c r="F371" i="15"/>
  <c r="I369" i="15"/>
  <c r="J369" i="15"/>
  <c r="W376" i="15" l="1"/>
  <c r="AC376" i="15" s="1"/>
  <c r="T377" i="15"/>
  <c r="AB371" i="15"/>
  <c r="X373" i="15"/>
  <c r="Y373" i="15" s="1"/>
  <c r="Z372" i="15"/>
  <c r="AA372" i="15"/>
  <c r="K369" i="15"/>
  <c r="G371" i="15"/>
  <c r="H371" i="15" s="1"/>
  <c r="J370" i="15"/>
  <c r="I370" i="15"/>
  <c r="F372" i="15"/>
  <c r="C373" i="15"/>
  <c r="W377" i="15" l="1"/>
  <c r="AC377" i="15" s="1"/>
  <c r="T378" i="15"/>
  <c r="AB372" i="15"/>
  <c r="X374" i="15"/>
  <c r="Y374" i="15" s="1"/>
  <c r="AA373" i="15"/>
  <c r="Z373" i="15"/>
  <c r="G372" i="15"/>
  <c r="H372" i="15" s="1"/>
  <c r="J371" i="15"/>
  <c r="I371" i="15"/>
  <c r="F373" i="15"/>
  <c r="C374" i="15"/>
  <c r="K370" i="15"/>
  <c r="AB373" i="15" l="1"/>
  <c r="K371" i="15"/>
  <c r="W378" i="15"/>
  <c r="AC378" i="15" s="1"/>
  <c r="T379" i="15"/>
  <c r="Z374" i="15"/>
  <c r="AA374" i="15"/>
  <c r="X375" i="15"/>
  <c r="Y375" i="15" s="1"/>
  <c r="C375" i="15"/>
  <c r="F374" i="15"/>
  <c r="I372" i="15"/>
  <c r="J372" i="15"/>
  <c r="G373" i="15"/>
  <c r="H373" i="15" s="1"/>
  <c r="W379" i="15" l="1"/>
  <c r="AC379" i="15" s="1"/>
  <c r="T380" i="15"/>
  <c r="AA375" i="15"/>
  <c r="Z375" i="15"/>
  <c r="AB375" i="15" s="1"/>
  <c r="X376" i="15"/>
  <c r="Y376" i="15" s="1"/>
  <c r="AB374" i="15"/>
  <c r="J373" i="15"/>
  <c r="I373" i="15"/>
  <c r="K373" i="15" s="1"/>
  <c r="G374" i="15"/>
  <c r="H374" i="15" s="1"/>
  <c r="C376" i="15"/>
  <c r="F375" i="15"/>
  <c r="K372" i="15"/>
  <c r="W380" i="15" l="1"/>
  <c r="AC380" i="15" s="1"/>
  <c r="T381" i="15"/>
  <c r="AA376" i="15"/>
  <c r="Z376" i="15"/>
  <c r="X377" i="15"/>
  <c r="Y377" i="15" s="1"/>
  <c r="G375" i="15"/>
  <c r="H375" i="15" s="1"/>
  <c r="J374" i="15"/>
  <c r="I374" i="15"/>
  <c r="K374" i="15" s="1"/>
  <c r="C377" i="15"/>
  <c r="F376" i="15"/>
  <c r="AB376" i="15" l="1"/>
  <c r="W381" i="15"/>
  <c r="AC381" i="15" s="1"/>
  <c r="T382" i="15"/>
  <c r="Z377" i="15"/>
  <c r="AA377" i="15"/>
  <c r="X378" i="15"/>
  <c r="Y378" i="15" s="1"/>
  <c r="G376" i="15"/>
  <c r="H376" i="15" s="1"/>
  <c r="C378" i="15"/>
  <c r="F377" i="15"/>
  <c r="I375" i="15"/>
  <c r="J375" i="15"/>
  <c r="W382" i="15" l="1"/>
  <c r="AC382" i="15" s="1"/>
  <c r="T383" i="15"/>
  <c r="Z378" i="15"/>
  <c r="AA378" i="15"/>
  <c r="X379" i="15"/>
  <c r="Y379" i="15" s="1"/>
  <c r="AB377" i="15"/>
  <c r="K375" i="15"/>
  <c r="G377" i="15"/>
  <c r="H377" i="15" s="1"/>
  <c r="J376" i="15"/>
  <c r="I376" i="15"/>
  <c r="C379" i="15"/>
  <c r="F378" i="15"/>
  <c r="W383" i="15" l="1"/>
  <c r="AC383" i="15" s="1"/>
  <c r="T384" i="15"/>
  <c r="AB378" i="15"/>
  <c r="K376" i="15"/>
  <c r="AA379" i="15"/>
  <c r="Z379" i="15"/>
  <c r="X380" i="15"/>
  <c r="Y380" i="15" s="1"/>
  <c r="G378" i="15"/>
  <c r="H378" i="15" s="1"/>
  <c r="C380" i="15"/>
  <c r="F379" i="15"/>
  <c r="I377" i="15"/>
  <c r="J377" i="15"/>
  <c r="W384" i="15" l="1"/>
  <c r="AC384" i="15" s="1"/>
  <c r="T385" i="15"/>
  <c r="AB379" i="15"/>
  <c r="Z380" i="15"/>
  <c r="AA380" i="15"/>
  <c r="X381" i="15"/>
  <c r="Y381" i="15" s="1"/>
  <c r="K377" i="15"/>
  <c r="G379" i="15"/>
  <c r="H379" i="15" s="1"/>
  <c r="J378" i="15"/>
  <c r="I378" i="15"/>
  <c r="F380" i="15"/>
  <c r="C381" i="15"/>
  <c r="W385" i="15" l="1"/>
  <c r="AC385" i="15" s="1"/>
  <c r="T386" i="15"/>
  <c r="X382" i="15"/>
  <c r="Y382" i="15" s="1"/>
  <c r="AA381" i="15"/>
  <c r="Z381" i="15"/>
  <c r="AB380" i="15"/>
  <c r="J379" i="15"/>
  <c r="I379" i="15"/>
  <c r="K379" i="15" s="1"/>
  <c r="G380" i="15"/>
  <c r="H380" i="15" s="1"/>
  <c r="F381" i="15"/>
  <c r="C382" i="15"/>
  <c r="K378" i="15"/>
  <c r="W386" i="15" l="1"/>
  <c r="AC386" i="15" s="1"/>
  <c r="T387" i="15"/>
  <c r="AB381" i="15"/>
  <c r="Z382" i="15"/>
  <c r="AA382" i="15"/>
  <c r="X383" i="15"/>
  <c r="Y383" i="15" s="1"/>
  <c r="F382" i="15"/>
  <c r="C383" i="15"/>
  <c r="I380" i="15"/>
  <c r="J380" i="15"/>
  <c r="G381" i="15"/>
  <c r="H381" i="15" s="1"/>
  <c r="W387" i="15" l="1"/>
  <c r="AC387" i="15" s="1"/>
  <c r="T388" i="15"/>
  <c r="AA383" i="15"/>
  <c r="Z383" i="15"/>
  <c r="AB383" i="15" s="1"/>
  <c r="X384" i="15"/>
  <c r="Y384" i="15" s="1"/>
  <c r="AB382" i="15"/>
  <c r="F383" i="15"/>
  <c r="C384" i="15"/>
  <c r="J381" i="15"/>
  <c r="I381" i="15"/>
  <c r="G382" i="15"/>
  <c r="H382" i="15" s="1"/>
  <c r="K380" i="15"/>
  <c r="W388" i="15" l="1"/>
  <c r="AC388" i="15" s="1"/>
  <c r="T389" i="15"/>
  <c r="K381" i="15"/>
  <c r="AA384" i="15"/>
  <c r="Z384" i="15"/>
  <c r="X385" i="15"/>
  <c r="Y385" i="15" s="1"/>
  <c r="J382" i="15"/>
  <c r="I382" i="15"/>
  <c r="G383" i="15"/>
  <c r="H383" i="15" s="1"/>
  <c r="F384" i="15"/>
  <c r="C385" i="15"/>
  <c r="W389" i="15" l="1"/>
  <c r="AC389" i="15" s="1"/>
  <c r="T390" i="15"/>
  <c r="AB384" i="15"/>
  <c r="AA385" i="15"/>
  <c r="Z385" i="15"/>
  <c r="X386" i="15"/>
  <c r="Y386" i="15" s="1"/>
  <c r="K382" i="15"/>
  <c r="C386" i="15"/>
  <c r="F385" i="15"/>
  <c r="J383" i="15"/>
  <c r="I383" i="15"/>
  <c r="G384" i="15"/>
  <c r="H384" i="15" s="1"/>
  <c r="W390" i="15" l="1"/>
  <c r="AC390" i="15" s="1"/>
  <c r="T391" i="15"/>
  <c r="AB385" i="15"/>
  <c r="AA386" i="15"/>
  <c r="Z386" i="15"/>
  <c r="X387" i="15"/>
  <c r="Y387" i="15" s="1"/>
  <c r="K383" i="15"/>
  <c r="J384" i="15"/>
  <c r="I384" i="15"/>
  <c r="G385" i="15"/>
  <c r="H385" i="15" s="1"/>
  <c r="F386" i="15"/>
  <c r="C387" i="15"/>
  <c r="W391" i="15" l="1"/>
  <c r="AC391" i="15" s="1"/>
  <c r="T392" i="15"/>
  <c r="AB386" i="15"/>
  <c r="Z387" i="15"/>
  <c r="AA387" i="15"/>
  <c r="X388" i="15"/>
  <c r="Y388" i="15" s="1"/>
  <c r="K384" i="15"/>
  <c r="I385" i="15"/>
  <c r="J385" i="15"/>
  <c r="G386" i="15"/>
  <c r="H386" i="15" s="1"/>
  <c r="C388" i="15"/>
  <c r="F387" i="15"/>
  <c r="W392" i="15" l="1"/>
  <c r="AC392" i="15" s="1"/>
  <c r="T393" i="15"/>
  <c r="Z388" i="15"/>
  <c r="AA388" i="15"/>
  <c r="X389" i="15"/>
  <c r="Y389" i="15" s="1"/>
  <c r="AB387" i="15"/>
  <c r="G387" i="15"/>
  <c r="H387" i="15" s="1"/>
  <c r="J386" i="15"/>
  <c r="I386" i="15"/>
  <c r="F388" i="15"/>
  <c r="C389" i="15"/>
  <c r="K385" i="15"/>
  <c r="W393" i="15" l="1"/>
  <c r="AC393" i="15" s="1"/>
  <c r="T394" i="15"/>
  <c r="X390" i="15"/>
  <c r="Y390" i="15" s="1"/>
  <c r="Z389" i="15"/>
  <c r="AA389" i="15"/>
  <c r="AB388" i="15"/>
  <c r="K386" i="15"/>
  <c r="C390" i="15"/>
  <c r="F389" i="15"/>
  <c r="G388" i="15"/>
  <c r="H388" i="15" s="1"/>
  <c r="J387" i="15"/>
  <c r="I387" i="15"/>
  <c r="W394" i="15" l="1"/>
  <c r="AC394" i="15" s="1"/>
  <c r="T395" i="15"/>
  <c r="X391" i="15"/>
  <c r="Y391" i="15" s="1"/>
  <c r="AB389" i="15"/>
  <c r="Z390" i="15"/>
  <c r="AA390" i="15"/>
  <c r="K387" i="15"/>
  <c r="J388" i="15"/>
  <c r="I388" i="15"/>
  <c r="G389" i="15"/>
  <c r="H389" i="15" s="1"/>
  <c r="C391" i="15"/>
  <c r="F390" i="15"/>
  <c r="W395" i="15" l="1"/>
  <c r="AC395" i="15" s="1"/>
  <c r="T396" i="15"/>
  <c r="AB390" i="15"/>
  <c r="K388" i="15"/>
  <c r="AA391" i="15"/>
  <c r="Z391" i="15"/>
  <c r="AB391" i="15" s="1"/>
  <c r="X392" i="15"/>
  <c r="Y392" i="15" s="1"/>
  <c r="G390" i="15"/>
  <c r="H390" i="15" s="1"/>
  <c r="F391" i="15"/>
  <c r="C392" i="15"/>
  <c r="J389" i="15"/>
  <c r="I389" i="15"/>
  <c r="W396" i="15" l="1"/>
  <c r="AC396" i="15" s="1"/>
  <c r="T397" i="15"/>
  <c r="AA392" i="15"/>
  <c r="Z392" i="15"/>
  <c r="X393" i="15"/>
  <c r="Y393" i="15" s="1"/>
  <c r="K389" i="15"/>
  <c r="F392" i="15"/>
  <c r="C393" i="15"/>
  <c r="J390" i="15"/>
  <c r="I390" i="15"/>
  <c r="G391" i="15"/>
  <c r="H391" i="15" s="1"/>
  <c r="W397" i="15" l="1"/>
  <c r="AC397" i="15" s="1"/>
  <c r="T398" i="15"/>
  <c r="AB392" i="15"/>
  <c r="AA393" i="15"/>
  <c r="Z393" i="15"/>
  <c r="X394" i="15"/>
  <c r="Y394" i="15" s="1"/>
  <c r="K390" i="15"/>
  <c r="G392" i="15"/>
  <c r="H392" i="15" s="1"/>
  <c r="I391" i="15"/>
  <c r="J391" i="15"/>
  <c r="C394" i="15"/>
  <c r="F393" i="15"/>
  <c r="W398" i="15" l="1"/>
  <c r="AC398" i="15" s="1"/>
  <c r="T399" i="15"/>
  <c r="AB393" i="15"/>
  <c r="Z394" i="15"/>
  <c r="AA394" i="15"/>
  <c r="X395" i="15"/>
  <c r="Y395" i="15" s="1"/>
  <c r="K391" i="15"/>
  <c r="G393" i="15"/>
  <c r="H393" i="15" s="1"/>
  <c r="F394" i="15"/>
  <c r="C395" i="15"/>
  <c r="J392" i="15"/>
  <c r="I392" i="15"/>
  <c r="W399" i="15" l="1"/>
  <c r="AC399" i="15" s="1"/>
  <c r="T400" i="15"/>
  <c r="X396" i="15"/>
  <c r="Y396" i="15" s="1"/>
  <c r="AA395" i="15"/>
  <c r="Z395" i="15"/>
  <c r="AB394" i="15"/>
  <c r="K392" i="15"/>
  <c r="F395" i="15"/>
  <c r="C396" i="15"/>
  <c r="I393" i="15"/>
  <c r="J393" i="15"/>
  <c r="G394" i="15"/>
  <c r="H394" i="15" s="1"/>
  <c r="W400" i="15" l="1"/>
  <c r="AC400" i="15" s="1"/>
  <c r="T401" i="15"/>
  <c r="AB395" i="15"/>
  <c r="Z396" i="15"/>
  <c r="AA396" i="15"/>
  <c r="X397" i="15"/>
  <c r="Y397" i="15" s="1"/>
  <c r="G395" i="15"/>
  <c r="H395" i="15" s="1"/>
  <c r="I394" i="15"/>
  <c r="J394" i="15"/>
  <c r="C397" i="15"/>
  <c r="F396" i="15"/>
  <c r="K393" i="15"/>
  <c r="W401" i="15" l="1"/>
  <c r="AC401" i="15" s="1"/>
  <c r="T402" i="15"/>
  <c r="AA397" i="15"/>
  <c r="Z397" i="15"/>
  <c r="X398" i="15"/>
  <c r="Y398" i="15" s="1"/>
  <c r="AB396" i="15"/>
  <c r="C398" i="15"/>
  <c r="F397" i="15"/>
  <c r="J395" i="15"/>
  <c r="I395" i="15"/>
  <c r="G396" i="15"/>
  <c r="H396" i="15" s="1"/>
  <c r="K394" i="15"/>
  <c r="W402" i="15" l="1"/>
  <c r="AC402" i="15" s="1"/>
  <c r="T403" i="15"/>
  <c r="K395" i="15"/>
  <c r="AB397" i="15"/>
  <c r="Z398" i="15"/>
  <c r="AA398" i="15"/>
  <c r="X399" i="15"/>
  <c r="Y399" i="15" s="1"/>
  <c r="J396" i="15"/>
  <c r="I396" i="15"/>
  <c r="G397" i="15"/>
  <c r="H397" i="15" s="1"/>
  <c r="C399" i="15"/>
  <c r="F398" i="15"/>
  <c r="W403" i="15" l="1"/>
  <c r="AC403" i="15" s="1"/>
  <c r="T404" i="15"/>
  <c r="K396" i="15"/>
  <c r="AA399" i="15"/>
  <c r="Z399" i="15"/>
  <c r="X400" i="15"/>
  <c r="Y400" i="15" s="1"/>
  <c r="AB398" i="15"/>
  <c r="G398" i="15"/>
  <c r="H398" i="15" s="1"/>
  <c r="J397" i="15"/>
  <c r="I397" i="15"/>
  <c r="C400" i="15"/>
  <c r="F399" i="15"/>
  <c r="W404" i="15" l="1"/>
  <c r="AC404" i="15" s="1"/>
  <c r="T405" i="15"/>
  <c r="K397" i="15"/>
  <c r="AB399" i="15"/>
  <c r="Z400" i="15"/>
  <c r="AA400" i="15"/>
  <c r="X401" i="15"/>
  <c r="Y401" i="15" s="1"/>
  <c r="G399" i="15"/>
  <c r="H399" i="15" s="1"/>
  <c r="C401" i="15"/>
  <c r="F400" i="15"/>
  <c r="J398" i="15"/>
  <c r="I398" i="15"/>
  <c r="W405" i="15" l="1"/>
  <c r="AC405" i="15" s="1"/>
  <c r="T406" i="15"/>
  <c r="AA401" i="15"/>
  <c r="Z401" i="15"/>
  <c r="X402" i="15"/>
  <c r="Y402" i="15" s="1"/>
  <c r="AB400" i="15"/>
  <c r="K398" i="15"/>
  <c r="G400" i="15"/>
  <c r="H400" i="15" s="1"/>
  <c r="I399" i="15"/>
  <c r="J399" i="15"/>
  <c r="C402" i="15"/>
  <c r="F401" i="15"/>
  <c r="W406" i="15" l="1"/>
  <c r="AC406" i="15" s="1"/>
  <c r="T407" i="15"/>
  <c r="AB401" i="15"/>
  <c r="AA402" i="15"/>
  <c r="Z402" i="15"/>
  <c r="X403" i="15"/>
  <c r="Y403" i="15" s="1"/>
  <c r="G401" i="15"/>
  <c r="H401" i="15" s="1"/>
  <c r="C403" i="15"/>
  <c r="F402" i="15"/>
  <c r="K399" i="15"/>
  <c r="J400" i="15"/>
  <c r="I400" i="15"/>
  <c r="W407" i="15" l="1"/>
  <c r="AC407" i="15" s="1"/>
  <c r="T408" i="15"/>
  <c r="AB402" i="15"/>
  <c r="AA403" i="15"/>
  <c r="Z403" i="15"/>
  <c r="X404" i="15"/>
  <c r="Y404" i="15" s="1"/>
  <c r="G402" i="15"/>
  <c r="H402" i="15" s="1"/>
  <c r="I401" i="15"/>
  <c r="J401" i="15"/>
  <c r="K400" i="15"/>
  <c r="F403" i="15"/>
  <c r="C404" i="15"/>
  <c r="W408" i="15" l="1"/>
  <c r="AC408" i="15" s="1"/>
  <c r="T409" i="15"/>
  <c r="AB403" i="15"/>
  <c r="Z404" i="15"/>
  <c r="AA404" i="15"/>
  <c r="X405" i="15"/>
  <c r="Y405" i="15" s="1"/>
  <c r="J402" i="15"/>
  <c r="I402" i="15"/>
  <c r="K402" i="15" s="1"/>
  <c r="G403" i="15"/>
  <c r="H403" i="15" s="1"/>
  <c r="K401" i="15"/>
  <c r="F404" i="15"/>
  <c r="C405" i="15"/>
  <c r="W409" i="15" l="1"/>
  <c r="AC409" i="15" s="1"/>
  <c r="T410" i="15"/>
  <c r="AA405" i="15"/>
  <c r="Z405" i="15"/>
  <c r="X406" i="15"/>
  <c r="Y406" i="15" s="1"/>
  <c r="AB404" i="15"/>
  <c r="G404" i="15"/>
  <c r="H404" i="15" s="1"/>
  <c r="J403" i="15"/>
  <c r="I403" i="15"/>
  <c r="C406" i="15"/>
  <c r="F405" i="15"/>
  <c r="W410" i="15" l="1"/>
  <c r="AC410" i="15" s="1"/>
  <c r="T411" i="15"/>
  <c r="AB405" i="15"/>
  <c r="AA406" i="15"/>
  <c r="Z406" i="15"/>
  <c r="X407" i="15"/>
  <c r="Y407" i="15" s="1"/>
  <c r="K403" i="15"/>
  <c r="G405" i="15"/>
  <c r="H405" i="15" s="1"/>
  <c r="C407" i="15"/>
  <c r="F406" i="15"/>
  <c r="J404" i="15"/>
  <c r="I404" i="15"/>
  <c r="W411" i="15" l="1"/>
  <c r="AC411" i="15" s="1"/>
  <c r="T412" i="15"/>
  <c r="AB406" i="15"/>
  <c r="X408" i="15"/>
  <c r="Y408" i="15" s="1"/>
  <c r="Z407" i="15"/>
  <c r="AA407" i="15"/>
  <c r="K404" i="15"/>
  <c r="G406" i="15"/>
  <c r="H406" i="15" s="1"/>
  <c r="J405" i="15"/>
  <c r="I405" i="15"/>
  <c r="F407" i="15"/>
  <c r="C408" i="15"/>
  <c r="W412" i="15" l="1"/>
  <c r="AC412" i="15" s="1"/>
  <c r="T413" i="15"/>
  <c r="K405" i="15"/>
  <c r="AB407" i="15"/>
  <c r="X409" i="15"/>
  <c r="Y409" i="15" s="1"/>
  <c r="Z408" i="15"/>
  <c r="AA408" i="15"/>
  <c r="C409" i="15"/>
  <c r="F408" i="15"/>
  <c r="G407" i="15"/>
  <c r="H407" i="15" s="1"/>
  <c r="J406" i="15"/>
  <c r="I406" i="15"/>
  <c r="W413" i="15" l="1"/>
  <c r="AC413" i="15" s="1"/>
  <c r="T414" i="15"/>
  <c r="AB408" i="15"/>
  <c r="AA409" i="15"/>
  <c r="Z409" i="15"/>
  <c r="X410" i="15"/>
  <c r="Y410" i="15" s="1"/>
  <c r="K406" i="15"/>
  <c r="G408" i="15"/>
  <c r="H408" i="15" s="1"/>
  <c r="C410" i="15"/>
  <c r="F409" i="15"/>
  <c r="I407" i="15"/>
  <c r="J407" i="15"/>
  <c r="W414" i="15" l="1"/>
  <c r="AC414" i="15" s="1"/>
  <c r="T415" i="15"/>
  <c r="AB409" i="15"/>
  <c r="X411" i="15"/>
  <c r="Y411" i="15" s="1"/>
  <c r="Z410" i="15"/>
  <c r="AA410" i="15"/>
  <c r="K407" i="15"/>
  <c r="G409" i="15"/>
  <c r="H409" i="15" s="1"/>
  <c r="J408" i="15"/>
  <c r="I408" i="15"/>
  <c r="C411" i="15"/>
  <c r="F410" i="15"/>
  <c r="W415" i="15" l="1"/>
  <c r="AC415" i="15" s="1"/>
  <c r="T416" i="15"/>
  <c r="AB410" i="15"/>
  <c r="X412" i="15"/>
  <c r="Y412" i="15" s="1"/>
  <c r="AA411" i="15"/>
  <c r="Z411" i="15"/>
  <c r="F411" i="15"/>
  <c r="C412" i="15"/>
  <c r="I409" i="15"/>
  <c r="J409" i="15"/>
  <c r="G410" i="15"/>
  <c r="H410" i="15" s="1"/>
  <c r="K408" i="15"/>
  <c r="W416" i="15" l="1"/>
  <c r="AC416" i="15" s="1"/>
  <c r="T417" i="15"/>
  <c r="AB411" i="15"/>
  <c r="AA412" i="15"/>
  <c r="Z412" i="15"/>
  <c r="X413" i="15"/>
  <c r="Y413" i="15" s="1"/>
  <c r="J410" i="15"/>
  <c r="I410" i="15"/>
  <c r="K410" i="15" s="1"/>
  <c r="C413" i="15"/>
  <c r="F412" i="15"/>
  <c r="G411" i="15"/>
  <c r="H411" i="15" s="1"/>
  <c r="K409" i="15"/>
  <c r="W417" i="15" l="1"/>
  <c r="AC417" i="15" s="1"/>
  <c r="T418" i="15"/>
  <c r="AB412" i="15"/>
  <c r="AA413" i="15"/>
  <c r="Z413" i="15"/>
  <c r="X414" i="15"/>
  <c r="Y414" i="15" s="1"/>
  <c r="J411" i="15"/>
  <c r="I411" i="15"/>
  <c r="K411" i="15" s="1"/>
  <c r="G412" i="15"/>
  <c r="H412" i="15" s="1"/>
  <c r="F413" i="15"/>
  <c r="C414" i="15"/>
  <c r="W418" i="15" l="1"/>
  <c r="AC418" i="15" s="1"/>
  <c r="T419" i="15"/>
  <c r="AB413" i="15"/>
  <c r="X415" i="15"/>
  <c r="Y415" i="15" s="1"/>
  <c r="Z414" i="15"/>
  <c r="AA414" i="15"/>
  <c r="J412" i="15"/>
  <c r="I412" i="15"/>
  <c r="K412" i="15" s="1"/>
  <c r="C415" i="15"/>
  <c r="F414" i="15"/>
  <c r="G413" i="15"/>
  <c r="H413" i="15" s="1"/>
  <c r="W419" i="15" l="1"/>
  <c r="AC419" i="15" s="1"/>
  <c r="T420" i="15"/>
  <c r="AB414" i="15"/>
  <c r="X416" i="15"/>
  <c r="Y416" i="15" s="1"/>
  <c r="AA415" i="15"/>
  <c r="Z415" i="15"/>
  <c r="J413" i="15"/>
  <c r="I413" i="15"/>
  <c r="K413" i="15" s="1"/>
  <c r="G414" i="15"/>
  <c r="H414" i="15" s="1"/>
  <c r="F415" i="15"/>
  <c r="C416" i="15"/>
  <c r="W420" i="15" l="1"/>
  <c r="AC420" i="15" s="1"/>
  <c r="T421" i="15"/>
  <c r="AB415" i="15"/>
  <c r="AA416" i="15"/>
  <c r="Z416" i="15"/>
  <c r="X417" i="15"/>
  <c r="Y417" i="15" s="1"/>
  <c r="J414" i="15"/>
  <c r="I414" i="15"/>
  <c r="F416" i="15"/>
  <c r="C417" i="15"/>
  <c r="G415" i="15"/>
  <c r="H415" i="15" s="1"/>
  <c r="W421" i="15" l="1"/>
  <c r="AC421" i="15" s="1"/>
  <c r="T422" i="15"/>
  <c r="AB416" i="15"/>
  <c r="X418" i="15"/>
  <c r="Y418" i="15" s="1"/>
  <c r="AA417" i="15"/>
  <c r="Z417" i="15"/>
  <c r="AB417" i="15" s="1"/>
  <c r="K414" i="15"/>
  <c r="F417" i="15"/>
  <c r="C418" i="15"/>
  <c r="J415" i="15"/>
  <c r="I415" i="15"/>
  <c r="G416" i="15"/>
  <c r="H416" i="15" s="1"/>
  <c r="W422" i="15" l="1"/>
  <c r="AC422" i="15" s="1"/>
  <c r="T423" i="15"/>
  <c r="X419" i="15"/>
  <c r="Y419" i="15" s="1"/>
  <c r="Z418" i="15"/>
  <c r="AA418" i="15"/>
  <c r="K415" i="15"/>
  <c r="G417" i="15"/>
  <c r="H417" i="15" s="1"/>
  <c r="J416" i="15"/>
  <c r="I416" i="15"/>
  <c r="C419" i="15"/>
  <c r="F418" i="15"/>
  <c r="W423" i="15" l="1"/>
  <c r="AC423" i="15" s="1"/>
  <c r="T424" i="15"/>
  <c r="K416" i="15"/>
  <c r="AB418" i="15"/>
  <c r="AA419" i="15"/>
  <c r="Z419" i="15"/>
  <c r="X420" i="15"/>
  <c r="Y420" i="15" s="1"/>
  <c r="G418" i="15"/>
  <c r="H418" i="15" s="1"/>
  <c r="F419" i="15"/>
  <c r="C420" i="15"/>
  <c r="I417" i="15"/>
  <c r="J417" i="15"/>
  <c r="AB419" i="15" l="1"/>
  <c r="W424" i="15"/>
  <c r="AC424" i="15" s="1"/>
  <c r="T425" i="15"/>
  <c r="AA420" i="15"/>
  <c r="Z420" i="15"/>
  <c r="X421" i="15"/>
  <c r="Y421" i="15" s="1"/>
  <c r="K417" i="15"/>
  <c r="C421" i="15"/>
  <c r="F420" i="15"/>
  <c r="J418" i="15"/>
  <c r="I418" i="15"/>
  <c r="G419" i="15"/>
  <c r="H419" i="15" s="1"/>
  <c r="W425" i="15" l="1"/>
  <c r="AC425" i="15" s="1"/>
  <c r="T426" i="15"/>
  <c r="AB420" i="15"/>
  <c r="X422" i="15"/>
  <c r="Y422" i="15" s="1"/>
  <c r="Z421" i="15"/>
  <c r="AA421" i="15"/>
  <c r="K418" i="15"/>
  <c r="C422" i="15"/>
  <c r="F421" i="15"/>
  <c r="J419" i="15"/>
  <c r="I419" i="15"/>
  <c r="G420" i="15"/>
  <c r="H420" i="15" s="1"/>
  <c r="W426" i="15" l="1"/>
  <c r="AC426" i="15" s="1"/>
  <c r="T427" i="15"/>
  <c r="AB421" i="15"/>
  <c r="Z422" i="15"/>
  <c r="AA422" i="15"/>
  <c r="X423" i="15"/>
  <c r="Y423" i="15" s="1"/>
  <c r="K419" i="15"/>
  <c r="J420" i="15"/>
  <c r="I420" i="15"/>
  <c r="F422" i="15"/>
  <c r="C423" i="15"/>
  <c r="G421" i="15"/>
  <c r="H421" i="15" s="1"/>
  <c r="W427" i="15" l="1"/>
  <c r="AC427" i="15" s="1"/>
  <c r="T428" i="15"/>
  <c r="AB422" i="15"/>
  <c r="K420" i="15"/>
  <c r="X424" i="15"/>
  <c r="Y424" i="15" s="1"/>
  <c r="AA423" i="15"/>
  <c r="Z423" i="15"/>
  <c r="J421" i="15"/>
  <c r="I421" i="15"/>
  <c r="C424" i="15"/>
  <c r="F423" i="15"/>
  <c r="G422" i="15"/>
  <c r="H422" i="15" s="1"/>
  <c r="W428" i="15" l="1"/>
  <c r="AC428" i="15" s="1"/>
  <c r="T429" i="15"/>
  <c r="AB423" i="15"/>
  <c r="K421" i="15"/>
  <c r="AA424" i="15"/>
  <c r="Z424" i="15"/>
  <c r="X425" i="15"/>
  <c r="Y425" i="15" s="1"/>
  <c r="G423" i="15"/>
  <c r="H423" i="15" s="1"/>
  <c r="J422" i="15"/>
  <c r="I422" i="15"/>
  <c r="F424" i="15"/>
  <c r="C425" i="15"/>
  <c r="W429" i="15" l="1"/>
  <c r="AC429" i="15" s="1"/>
  <c r="T430" i="15"/>
  <c r="AB424" i="15"/>
  <c r="K422" i="15"/>
  <c r="X426" i="15"/>
  <c r="Y426" i="15" s="1"/>
  <c r="AA425" i="15"/>
  <c r="Z425" i="15"/>
  <c r="F425" i="15"/>
  <c r="C426" i="15"/>
  <c r="G424" i="15"/>
  <c r="H424" i="15" s="1"/>
  <c r="I423" i="15"/>
  <c r="J423" i="15"/>
  <c r="W430" i="15" l="1"/>
  <c r="AC430" i="15" s="1"/>
  <c r="T431" i="15"/>
  <c r="AB425" i="15"/>
  <c r="X427" i="15"/>
  <c r="Y427" i="15" s="1"/>
  <c r="Z426" i="15"/>
  <c r="AA426" i="15"/>
  <c r="F426" i="15"/>
  <c r="C427" i="15"/>
  <c r="K423" i="15"/>
  <c r="G425" i="15"/>
  <c r="H425" i="15" s="1"/>
  <c r="J424" i="15"/>
  <c r="I424" i="15"/>
  <c r="W431" i="15" l="1"/>
  <c r="AC431" i="15" s="1"/>
  <c r="T432" i="15"/>
  <c r="AB426" i="15"/>
  <c r="X428" i="15"/>
  <c r="Y428" i="15" s="1"/>
  <c r="AA427" i="15"/>
  <c r="Z427" i="15"/>
  <c r="I425" i="15"/>
  <c r="J425" i="15"/>
  <c r="F427" i="15"/>
  <c r="C428" i="15"/>
  <c r="G426" i="15"/>
  <c r="H426" i="15" s="1"/>
  <c r="K424" i="15"/>
  <c r="W432" i="15" l="1"/>
  <c r="AC432" i="15" s="1"/>
  <c r="T433" i="15"/>
  <c r="AB427" i="15"/>
  <c r="AA428" i="15"/>
  <c r="Z428" i="15"/>
  <c r="X429" i="15"/>
  <c r="Y429" i="15" s="1"/>
  <c r="F428" i="15"/>
  <c r="C429" i="15"/>
  <c r="J426" i="15"/>
  <c r="I426" i="15"/>
  <c r="G427" i="15"/>
  <c r="H427" i="15" s="1"/>
  <c r="K425" i="15"/>
  <c r="W433" i="15" l="1"/>
  <c r="AC433" i="15" s="1"/>
  <c r="T434" i="15"/>
  <c r="K426" i="15"/>
  <c r="AB428" i="15"/>
  <c r="AA429" i="15"/>
  <c r="Z429" i="15"/>
  <c r="X430" i="15"/>
  <c r="Y430" i="15" s="1"/>
  <c r="G428" i="15"/>
  <c r="H428" i="15" s="1"/>
  <c r="I427" i="15"/>
  <c r="J427" i="15"/>
  <c r="C430" i="15"/>
  <c r="F429" i="15"/>
  <c r="W434" i="15" l="1"/>
  <c r="AC434" i="15" s="1"/>
  <c r="T435" i="15"/>
  <c r="AB429" i="15"/>
  <c r="X431" i="15"/>
  <c r="Y431" i="15" s="1"/>
  <c r="Z430" i="15"/>
  <c r="AA430" i="15"/>
  <c r="C431" i="15"/>
  <c r="F430" i="15"/>
  <c r="G429" i="15"/>
  <c r="H429" i="15" s="1"/>
  <c r="K427" i="15"/>
  <c r="J428" i="15"/>
  <c r="I428" i="15"/>
  <c r="W435" i="15" l="1"/>
  <c r="AC435" i="15" s="1"/>
  <c r="T436" i="15"/>
  <c r="W436" i="15" s="1"/>
  <c r="AC436" i="15" s="1"/>
  <c r="Y5" i="15" s="1"/>
  <c r="AB430" i="15"/>
  <c r="X432" i="15"/>
  <c r="Y432" i="15" s="1"/>
  <c r="AA431" i="15"/>
  <c r="Z431" i="15"/>
  <c r="AB431" i="15" s="1"/>
  <c r="G430" i="15"/>
  <c r="H430" i="15" s="1"/>
  <c r="C432" i="15"/>
  <c r="F431" i="15"/>
  <c r="J429" i="15"/>
  <c r="I429" i="15"/>
  <c r="K428" i="15"/>
  <c r="AA432" i="15" l="1"/>
  <c r="Z432" i="15"/>
  <c r="X433" i="15"/>
  <c r="Y433" i="15" s="1"/>
  <c r="K429" i="15"/>
  <c r="J430" i="15"/>
  <c r="I430" i="15"/>
  <c r="G431" i="15"/>
  <c r="H431" i="15" s="1"/>
  <c r="C433" i="15"/>
  <c r="F432" i="15"/>
  <c r="AB432" i="15" l="1"/>
  <c r="K430" i="15"/>
  <c r="AA433" i="15"/>
  <c r="Z433" i="15"/>
  <c r="X434" i="15"/>
  <c r="Y434" i="15" s="1"/>
  <c r="G432" i="15"/>
  <c r="H432" i="15" s="1"/>
  <c r="J431" i="15"/>
  <c r="I431" i="15"/>
  <c r="K431" i="15" s="1"/>
  <c r="C434" i="15"/>
  <c r="F433" i="15"/>
  <c r="AB433" i="15" l="1"/>
  <c r="AA434" i="15"/>
  <c r="Z434" i="15"/>
  <c r="X435" i="15"/>
  <c r="Y435" i="15" s="1"/>
  <c r="G433" i="15"/>
  <c r="H433" i="15" s="1"/>
  <c r="C435" i="15"/>
  <c r="F434" i="15"/>
  <c r="J432" i="15"/>
  <c r="I432" i="15"/>
  <c r="Z435" i="15" l="1"/>
  <c r="AA435" i="15"/>
  <c r="X436" i="15"/>
  <c r="AB434" i="15"/>
  <c r="K432" i="15"/>
  <c r="G434" i="15"/>
  <c r="H434" i="15" s="1"/>
  <c r="I433" i="15"/>
  <c r="J433" i="15"/>
  <c r="F435" i="15"/>
  <c r="C436" i="15"/>
  <c r="Y436" i="15" l="1"/>
  <c r="Y4" i="15"/>
  <c r="Y6" i="15" s="1"/>
  <c r="AA436" i="15"/>
  <c r="Z436" i="15"/>
  <c r="AB435" i="15"/>
  <c r="G435" i="15"/>
  <c r="H435" i="15" s="1"/>
  <c r="F436" i="15"/>
  <c r="K433" i="15"/>
  <c r="J434" i="15"/>
  <c r="I434" i="15"/>
  <c r="AB436" i="15" l="1"/>
  <c r="K434" i="15"/>
  <c r="J435" i="15"/>
  <c r="I435" i="15"/>
  <c r="K435" i="15" s="1"/>
  <c r="G436" i="15"/>
  <c r="H436" i="15" l="1"/>
  <c r="H4" i="15"/>
  <c r="J436" i="15"/>
  <c r="I436" i="15"/>
  <c r="K436" i="15" l="1"/>
</calcChain>
</file>

<file path=xl/sharedStrings.xml><?xml version="1.0" encoding="utf-8"?>
<sst xmlns="http://schemas.openxmlformats.org/spreadsheetml/2006/main" count="382" uniqueCount="87">
  <si>
    <t>Cash</t>
  </si>
  <si>
    <t>Geared</t>
  </si>
  <si>
    <t>Cash Split</t>
  </si>
  <si>
    <t>Geared Split</t>
  </si>
  <si>
    <t>Period</t>
  </si>
  <si>
    <t>Cash unit price</t>
  </si>
  <si>
    <t>Geared unit price</t>
  </si>
  <si>
    <t>Cash Value</t>
  </si>
  <si>
    <t>Geared Value</t>
  </si>
  <si>
    <t>Auto Rebalancing</t>
  </si>
  <si>
    <t>Starting Capital</t>
  </si>
  <si>
    <t>Cash %</t>
  </si>
  <si>
    <t>Gear %</t>
  </si>
  <si>
    <t>total %</t>
  </si>
  <si>
    <t>Cash Units</t>
  </si>
  <si>
    <t>Geared Unit</t>
  </si>
  <si>
    <t>Total</t>
  </si>
  <si>
    <t>Gear Units</t>
  </si>
  <si>
    <t>After Rebalancing</t>
  </si>
  <si>
    <t>Sideways Market</t>
  </si>
  <si>
    <t>Normal</t>
  </si>
  <si>
    <t>Date</t>
  </si>
  <si>
    <t>First Scenario</t>
  </si>
  <si>
    <t>Second Scenario</t>
  </si>
  <si>
    <t>Initial investment</t>
  </si>
  <si>
    <t>Growth unit price</t>
  </si>
  <si>
    <t>Growth %</t>
  </si>
  <si>
    <t>Portfolio mix</t>
  </si>
  <si>
    <t>Growth</t>
  </si>
  <si>
    <t>INPUT</t>
  </si>
  <si>
    <t>RESULTS</t>
  </si>
  <si>
    <t>Auto-Balanced</t>
  </si>
  <si>
    <t>No Auto Balancing</t>
  </si>
  <si>
    <t>Auto-Balancing</t>
  </si>
  <si>
    <t>Option 1</t>
  </si>
  <si>
    <t>Option 2</t>
  </si>
  <si>
    <t>Option 3</t>
  </si>
  <si>
    <t>Option 4</t>
  </si>
  <si>
    <t>Option 5</t>
  </si>
  <si>
    <t>Auto-Balancing Options</t>
  </si>
  <si>
    <t>Falling Market</t>
  </si>
  <si>
    <t>Amplitude</t>
  </si>
  <si>
    <t>Initial</t>
  </si>
  <si>
    <t>Volatility</t>
  </si>
  <si>
    <t>Annual Growth</t>
  </si>
  <si>
    <t>Qtrly Growth</t>
  </si>
  <si>
    <t>Base Price</t>
  </si>
  <si>
    <t>Volailte Growth</t>
  </si>
  <si>
    <t>Unit Price</t>
  </si>
  <si>
    <t>Rising Market</t>
  </si>
  <si>
    <t>Rising</t>
  </si>
  <si>
    <t>Sideways</t>
  </si>
  <si>
    <t>Falling</t>
  </si>
  <si>
    <t>Auto Balance</t>
  </si>
  <si>
    <t>Growth Units</t>
  </si>
  <si>
    <t>Growth Value</t>
  </si>
  <si>
    <t>Growth Split</t>
  </si>
  <si>
    <t>SD</t>
  </si>
  <si>
    <t>Lower</t>
  </si>
  <si>
    <t>Upper</t>
  </si>
  <si>
    <t>XSD</t>
  </si>
  <si>
    <t>X SD</t>
  </si>
  <si>
    <t>Auto Rebalance</t>
  </si>
  <si>
    <t>Auto SD Balance</t>
  </si>
  <si>
    <t>(EP/SD)</t>
  </si>
  <si>
    <t>Every Period / Std Dev</t>
  </si>
  <si>
    <t>THEORETICAL FUND DATA ASSUMPTIONS</t>
  </si>
  <si>
    <t>(Default 50%)</t>
  </si>
  <si>
    <t>(Default 0%)</t>
  </si>
  <si>
    <t>(Default $100,000)</t>
  </si>
  <si>
    <t>SD Ratio</t>
  </si>
  <si>
    <t>(Default 0.6)</t>
  </si>
  <si>
    <t>First Sceanrio (Option 4)</t>
  </si>
  <si>
    <t>Second Sceanrio (Option 5)</t>
  </si>
  <si>
    <t>ONLY CHANGE DATA IN YELLOW CELLS</t>
  </si>
  <si>
    <t>(Risk)</t>
  </si>
  <si>
    <t>(Reward)</t>
  </si>
  <si>
    <t>Risk/Reward</t>
  </si>
  <si>
    <t>Bad</t>
  </si>
  <si>
    <t>Good</t>
  </si>
  <si>
    <t>Stats</t>
  </si>
  <si>
    <t>Std Dev (100 Period)</t>
  </si>
  <si>
    <t>Fund Choice 1</t>
  </si>
  <si>
    <t>Fund Choice 2</t>
  </si>
  <si>
    <t>Avg</t>
  </si>
  <si>
    <t>STD/Avg</t>
  </si>
  <si>
    <t>Higher is 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</si>
</sst>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0.0%"/>
    <numFmt numFmtId="166" formatCode="&quot;$&quot;#,##0.000;[Red]\-&quot;$&quot;#,##0.000"/>
    <numFmt numFmtId="167" formatCode="0.000"/>
    <numFmt numFmtId="168" formatCode="_(&quot;$&quot;* #,##0.000_);_(&quot;$&quot;* \(#,##0.0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4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0" xfId="0" applyFill="1"/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8" xfId="0" applyBorder="1"/>
    <xf numFmtId="0" fontId="0" fillId="0" borderId="10" xfId="0" applyBorder="1"/>
    <xf numFmtId="165" fontId="0" fillId="0" borderId="0" xfId="2" applyNumberFormat="1" applyFont="1" applyFill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/>
    <xf numFmtId="0" fontId="0" fillId="0" borderId="9" xfId="0" applyBorder="1"/>
    <xf numFmtId="0" fontId="0" fillId="0" borderId="5" xfId="0" applyBorder="1"/>
    <xf numFmtId="0" fontId="0" fillId="0" borderId="11" xfId="0" applyBorder="1"/>
    <xf numFmtId="0" fontId="0" fillId="0" borderId="6" xfId="0" applyBorder="1"/>
    <xf numFmtId="0" fontId="0" fillId="0" borderId="7" xfId="0" applyBorder="1"/>
    <xf numFmtId="0" fontId="0" fillId="0" borderId="12" xfId="0" applyBorder="1"/>
    <xf numFmtId="0" fontId="3" fillId="0" borderId="0" xfId="0" applyFont="1"/>
    <xf numFmtId="0" fontId="0" fillId="0" borderId="0" xfId="0" applyFill="1" applyBorder="1"/>
    <xf numFmtId="0" fontId="0" fillId="0" borderId="1" xfId="0" applyFill="1" applyBorder="1" applyAlignment="1">
      <alignment horizontal="center" vertical="top"/>
    </xf>
    <xf numFmtId="0" fontId="0" fillId="0" borderId="2" xfId="0" applyFill="1" applyBorder="1" applyAlignment="1">
      <alignment horizontal="center" vertical="top"/>
    </xf>
    <xf numFmtId="0" fontId="0" fillId="0" borderId="3" xfId="0" applyFill="1" applyBorder="1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9" fontId="0" fillId="0" borderId="12" xfId="2" applyFon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64" fontId="0" fillId="0" borderId="8" xfId="1" applyFont="1" applyBorder="1" applyAlignment="1">
      <alignment horizontal="center"/>
    </xf>
    <xf numFmtId="44" fontId="0" fillId="0" borderId="0" xfId="0" applyNumberFormat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164" fontId="0" fillId="0" borderId="0" xfId="1" applyFont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64" fontId="1" fillId="0" borderId="8" xfId="1" applyFont="1" applyFill="1" applyBorder="1" applyAlignment="1">
      <alignment horizontal="center"/>
    </xf>
    <xf numFmtId="164" fontId="1" fillId="0" borderId="0" xfId="1" applyFont="1" applyFill="1" applyBorder="1" applyAlignment="1">
      <alignment horizontal="center"/>
    </xf>
    <xf numFmtId="164" fontId="1" fillId="0" borderId="9" xfId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0" xfId="2" applyFont="1" applyBorder="1" applyAlignment="1">
      <alignment horizontal="center"/>
    </xf>
    <xf numFmtId="9" fontId="0" fillId="0" borderId="9" xfId="2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9" fontId="0" fillId="0" borderId="5" xfId="2" applyFont="1" applyBorder="1" applyAlignment="1">
      <alignment horizontal="center"/>
    </xf>
    <xf numFmtId="9" fontId="0" fillId="0" borderId="11" xfId="2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64" fontId="0" fillId="0" borderId="10" xfId="1" applyFont="1" applyBorder="1" applyAlignment="1">
      <alignment horizontal="center"/>
    </xf>
    <xf numFmtId="44" fontId="0" fillId="0" borderId="5" xfId="0" applyNumberFormat="1" applyBorder="1" applyAlignment="1">
      <alignment horizontal="center"/>
    </xf>
    <xf numFmtId="164" fontId="2" fillId="5" borderId="4" xfId="0" applyNumberFormat="1" applyFont="1" applyFill="1" applyBorder="1" applyAlignment="1">
      <alignment horizontal="center"/>
    </xf>
    <xf numFmtId="164" fontId="0" fillId="0" borderId="5" xfId="1" applyFont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2" fillId="5" borderId="1" xfId="1" applyFont="1" applyFill="1" applyBorder="1" applyAlignment="1">
      <alignment horizontal="center"/>
    </xf>
    <xf numFmtId="164" fontId="2" fillId="5" borderId="2" xfId="1" applyFont="1" applyFill="1" applyBorder="1" applyAlignment="1">
      <alignment horizontal="center"/>
    </xf>
    <xf numFmtId="164" fontId="2" fillId="5" borderId="3" xfId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9" fontId="0" fillId="0" borderId="7" xfId="2" applyFont="1" applyFill="1" applyBorder="1" applyAlignment="1">
      <alignment horizontal="center"/>
    </xf>
    <xf numFmtId="0" fontId="3" fillId="0" borderId="0" xfId="0" applyFont="1" applyBorder="1"/>
    <xf numFmtId="0" fontId="0" fillId="0" borderId="7" xfId="0" applyBorder="1" applyAlignment="1">
      <alignment horizontal="center" vertical="top" wrapText="1"/>
    </xf>
    <xf numFmtId="164" fontId="0" fillId="0" borderId="7" xfId="1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2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15" xfId="0" applyBorder="1" applyAlignment="1">
      <alignment horizontal="center"/>
    </xf>
    <xf numFmtId="164" fontId="0" fillId="0" borderId="6" xfId="1" applyFont="1" applyBorder="1" applyAlignment="1">
      <alignment horizontal="center"/>
    </xf>
    <xf numFmtId="164" fontId="0" fillId="0" borderId="7" xfId="1" applyFont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0" fontId="0" fillId="0" borderId="0" xfId="0" applyFont="1" applyBorder="1"/>
    <xf numFmtId="164" fontId="0" fillId="3" borderId="0" xfId="0" applyNumberForma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166" fontId="0" fillId="0" borderId="0" xfId="0" applyNumberFormat="1" applyFill="1" applyBorder="1"/>
    <xf numFmtId="167" fontId="0" fillId="0" borderId="0" xfId="0" applyNumberFormat="1" applyFill="1" applyBorder="1"/>
    <xf numFmtId="164" fontId="0" fillId="0" borderId="0" xfId="1" applyFont="1" applyFill="1" applyBorder="1"/>
    <xf numFmtId="168" fontId="0" fillId="0" borderId="0" xfId="1" applyNumberFormat="1" applyFont="1" applyFill="1" applyBorder="1"/>
    <xf numFmtId="164" fontId="2" fillId="5" borderId="5" xfId="0" applyNumberFormat="1" applyFont="1" applyFill="1" applyBorder="1" applyAlignment="1">
      <alignment horizontal="center"/>
    </xf>
    <xf numFmtId="6" fontId="0" fillId="2" borderId="0" xfId="0" applyNumberFormat="1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9" fontId="3" fillId="0" borderId="0" xfId="0" applyNumberFormat="1" applyFon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164" fontId="0" fillId="0" borderId="0" xfId="1" applyFont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0" fillId="0" borderId="0" xfId="0" applyBorder="1" applyAlignment="1">
      <alignment horizontal="left"/>
    </xf>
    <xf numFmtId="0" fontId="3" fillId="0" borderId="0" xfId="0" applyFont="1" applyFill="1" applyBorder="1"/>
    <xf numFmtId="168" fontId="0" fillId="0" borderId="0" xfId="0" applyNumberFormat="1" applyFill="1" applyBorder="1"/>
    <xf numFmtId="6" fontId="0" fillId="0" borderId="0" xfId="0" applyNumberFormat="1" applyFill="1" applyBorder="1"/>
    <xf numFmtId="168" fontId="3" fillId="0" borderId="0" xfId="0" applyNumberFormat="1" applyFont="1" applyFill="1" applyBorder="1"/>
    <xf numFmtId="9" fontId="0" fillId="0" borderId="0" xfId="0" applyNumberFormat="1" applyFill="1" applyBorder="1"/>
    <xf numFmtId="0" fontId="0" fillId="0" borderId="0" xfId="0" quotePrefix="1" applyFill="1" applyBorder="1"/>
    <xf numFmtId="168" fontId="0" fillId="0" borderId="0" xfId="0" quotePrefix="1" applyNumberFormat="1" applyFill="1" applyBorder="1"/>
    <xf numFmtId="0" fontId="0" fillId="0" borderId="0" xfId="0" applyFont="1" applyFill="1" applyBorder="1" applyAlignment="1">
      <alignment horizontal="center"/>
    </xf>
    <xf numFmtId="166" fontId="0" fillId="6" borderId="0" xfId="0" applyNumberFormat="1" applyFill="1" applyBorder="1"/>
    <xf numFmtId="167" fontId="0" fillId="6" borderId="0" xfId="0" applyNumberFormat="1" applyFill="1" applyBorder="1"/>
    <xf numFmtId="168" fontId="0" fillId="6" borderId="0" xfId="1" applyNumberFormat="1" applyFont="1" applyFill="1" applyBorder="1"/>
    <xf numFmtId="164" fontId="0" fillId="6" borderId="0" xfId="1" applyFont="1" applyFill="1" applyBorder="1"/>
    <xf numFmtId="166" fontId="0" fillId="7" borderId="0" xfId="0" applyNumberFormat="1" applyFill="1" applyBorder="1"/>
    <xf numFmtId="167" fontId="0" fillId="7" borderId="0" xfId="0" applyNumberFormat="1" applyFill="1" applyBorder="1"/>
    <xf numFmtId="168" fontId="0" fillId="7" borderId="0" xfId="1" applyNumberFormat="1" applyFont="1" applyFill="1" applyBorder="1"/>
    <xf numFmtId="164" fontId="0" fillId="7" borderId="0" xfId="1" applyFont="1" applyFill="1" applyBorder="1"/>
    <xf numFmtId="6" fontId="0" fillId="0" borderId="0" xfId="0" applyNumberFormat="1" applyFill="1" applyBorder="1" applyAlignment="1">
      <alignment horizontal="center"/>
    </xf>
    <xf numFmtId="0" fontId="4" fillId="7" borderId="0" xfId="0" applyFont="1" applyFill="1" applyBorder="1"/>
    <xf numFmtId="0" fontId="0" fillId="0" borderId="8" xfId="0" applyFill="1" applyBorder="1"/>
    <xf numFmtId="0" fontId="4" fillId="0" borderId="0" xfId="0" applyFont="1" applyFill="1" applyBorder="1" applyAlignment="1">
      <alignment horizontal="left"/>
    </xf>
    <xf numFmtId="0" fontId="0" fillId="0" borderId="9" xfId="0" applyFill="1" applyBorder="1"/>
    <xf numFmtId="164" fontId="0" fillId="0" borderId="0" xfId="1" applyFont="1" applyFill="1" applyAlignment="1">
      <alignment horizontal="center"/>
    </xf>
    <xf numFmtId="0" fontId="0" fillId="0" borderId="0" xfId="0" applyFill="1" applyAlignment="1">
      <alignment horizontal="center"/>
    </xf>
    <xf numFmtId="9" fontId="0" fillId="0" borderId="0" xfId="0" applyNumberFormat="1" applyFill="1" applyBorder="1" applyAlignment="1">
      <alignment horizontal="center"/>
    </xf>
    <xf numFmtId="2" fontId="0" fillId="0" borderId="0" xfId="1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1" applyFont="1" applyBorder="1" applyAlignment="1">
      <alignment horizontal="center"/>
    </xf>
    <xf numFmtId="8" fontId="0" fillId="0" borderId="0" xfId="0" applyNumberFormat="1" applyFill="1" applyBorder="1"/>
    <xf numFmtId="8" fontId="0" fillId="2" borderId="0" xfId="0" applyNumberFormat="1" applyFill="1" applyBorder="1"/>
    <xf numFmtId="10" fontId="0" fillId="2" borderId="0" xfId="2" applyNumberFormat="1" applyFont="1" applyFill="1" applyBorder="1"/>
    <xf numFmtId="10" fontId="0" fillId="2" borderId="0" xfId="0" applyNumberFormat="1" applyFill="1" applyBorder="1"/>
    <xf numFmtId="0" fontId="0" fillId="8" borderId="0" xfId="0" applyFill="1" applyBorder="1"/>
    <xf numFmtId="0" fontId="2" fillId="2" borderId="0" xfId="0" applyFont="1" applyFill="1" applyAlignment="1">
      <alignment horizontal="center"/>
    </xf>
    <xf numFmtId="0" fontId="4" fillId="7" borderId="0" xfId="0" applyFon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0" xfId="0" applyFill="1" applyAlignment="1">
      <alignment horizontal="center"/>
    </xf>
    <xf numFmtId="8" fontId="0" fillId="0" borderId="0" xfId="0" applyNumberFormat="1" applyFont="1" applyFill="1" applyBorder="1"/>
    <xf numFmtId="2" fontId="0" fillId="0" borderId="0" xfId="0" applyNumberFormat="1" applyFill="1" applyBorder="1"/>
    <xf numFmtId="0" fontId="0" fillId="2" borderId="0" xfId="0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6">
    <dxf>
      <font>
        <color rgb="FF006100"/>
      </font>
      <fill>
        <patternFill>
          <bgColor theme="9" tint="0.39994506668294322"/>
        </patternFill>
      </fill>
    </dxf>
    <dxf>
      <font>
        <color rgb="FFC0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6"/>
          <c:order val="0"/>
          <c:tx>
            <c:strRef>
              <c:f>Calculations!$S$8</c:f>
              <c:strCache>
                <c:ptCount val="1"/>
                <c:pt idx="0">
                  <c:v>Auto Balance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Calculations!$S$9:$S$28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117850.74223413819</c:v>
                </c:pt>
                <c:pt idx="2">
                  <c:v>121595.49131211289</c:v>
                </c:pt>
                <c:pt idx="3">
                  <c:v>112902.39266406087</c:v>
                </c:pt>
                <c:pt idx="4">
                  <c:v>102296.34394714501</c:v>
                </c:pt>
                <c:pt idx="5">
                  <c:v>101868.38038845196</c:v>
                </c:pt>
                <c:pt idx="6">
                  <c:v>117527.43971401392</c:v>
                </c:pt>
                <c:pt idx="7">
                  <c:v>137874.53137235172</c:v>
                </c:pt>
                <c:pt idx="8">
                  <c:v>145267.91119963623</c:v>
                </c:pt>
                <c:pt idx="9">
                  <c:v>139778.5349290967</c:v>
                </c:pt>
                <c:pt idx="10">
                  <c:v>129071.9803912893</c:v>
                </c:pt>
                <c:pt idx="11">
                  <c:v>125252.41398506731</c:v>
                </c:pt>
                <c:pt idx="12">
                  <c:v>135773.40489122825</c:v>
                </c:pt>
                <c:pt idx="13">
                  <c:v>154379.02898061922</c:v>
                </c:pt>
                <c:pt idx="14">
                  <c:v>164705.6147802106</c:v>
                </c:pt>
                <c:pt idx="15">
                  <c:v>162607.16909393948</c:v>
                </c:pt>
                <c:pt idx="16">
                  <c:v>152752.210238778</c:v>
                </c:pt>
                <c:pt idx="17">
                  <c:v>146331.30893348588</c:v>
                </c:pt>
                <c:pt idx="18">
                  <c:v>152102.43974354409</c:v>
                </c:pt>
                <c:pt idx="19">
                  <c:v>168117.50193019304</c:v>
                </c:pt>
              </c:numCache>
            </c:numRef>
          </c:val>
          <c:smooth val="0"/>
        </c:ser>
        <c:ser>
          <c:idx val="25"/>
          <c:order val="1"/>
          <c:tx>
            <c:strRef>
              <c:f>Calculations!$AB$8</c:f>
              <c:strCache>
                <c:ptCount val="1"/>
                <c:pt idx="0">
                  <c:v>Cash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Calculations!$AB$9:$AB$28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</c:numCache>
            </c:numRef>
          </c:val>
          <c:smooth val="0"/>
        </c:ser>
        <c:ser>
          <c:idx val="26"/>
          <c:order val="2"/>
          <c:tx>
            <c:strRef>
              <c:f>Calculations!$AC$8</c:f>
              <c:strCache>
                <c:ptCount val="1"/>
                <c:pt idx="0">
                  <c:v>Growth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Calculations!$AC$9:$AC$28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106590.8654031318</c:v>
                </c:pt>
                <c:pt idx="2">
                  <c:v>107806.53299035213</c:v>
                </c:pt>
                <c:pt idx="3">
                  <c:v>103213.73702870381</c:v>
                </c:pt>
                <c:pt idx="4">
                  <c:v>97719.486384957345</c:v>
                </c:pt>
                <c:pt idx="5">
                  <c:v>97059.583203333052</c:v>
                </c:pt>
                <c:pt idx="6">
                  <c:v>102525.1528661117</c:v>
                </c:pt>
                <c:pt idx="7">
                  <c:v>109775.58927149534</c:v>
                </c:pt>
                <c:pt idx="8">
                  <c:v>112829.2880658697</c:v>
                </c:pt>
                <c:pt idx="9">
                  <c:v>109563.10610093534</c:v>
                </c:pt>
                <c:pt idx="10">
                  <c:v>103664.3694528779</c:v>
                </c:pt>
                <c:pt idx="11">
                  <c:v>101240.7628328984</c:v>
                </c:pt>
                <c:pt idx="12">
                  <c:v>105204.95243076628</c:v>
                </c:pt>
                <c:pt idx="13">
                  <c:v>112596.69405239362</c:v>
                </c:pt>
                <c:pt idx="14">
                  <c:v>117304.46798001406</c:v>
                </c:pt>
                <c:pt idx="15">
                  <c:v>115684.38201598005</c:v>
                </c:pt>
                <c:pt idx="16">
                  <c:v>109910.34916461007</c:v>
                </c:pt>
                <c:pt idx="17">
                  <c:v>105975.40204153172</c:v>
                </c:pt>
                <c:pt idx="18">
                  <c:v>108181.72632515967</c:v>
                </c:pt>
                <c:pt idx="19">
                  <c:v>115185.25108450698</c:v>
                </c:pt>
              </c:numCache>
            </c:numRef>
          </c:val>
          <c:smooth val="0"/>
        </c:ser>
        <c:ser>
          <c:idx val="27"/>
          <c:order val="3"/>
          <c:tx>
            <c:strRef>
              <c:f>Calculations!$AD$8</c:f>
              <c:strCache>
                <c:ptCount val="1"/>
                <c:pt idx="0">
                  <c:v>Geared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Calculations!$AD$9:$AD$28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135701.48446827638</c:v>
                </c:pt>
                <c:pt idx="2">
                  <c:v>144325.40993889887</c:v>
                </c:pt>
                <c:pt idx="3">
                  <c:v>123689.20028209536</c:v>
                </c:pt>
                <c:pt idx="4">
                  <c:v>98511.912664222516</c:v>
                </c:pt>
                <c:pt idx="5">
                  <c:v>97687.650386790148</c:v>
                </c:pt>
                <c:pt idx="6">
                  <c:v>127720.45756303761</c:v>
                </c:pt>
                <c:pt idx="7">
                  <c:v>166744.53095515762</c:v>
                </c:pt>
                <c:pt idx="8">
                  <c:v>184627.53863181834</c:v>
                </c:pt>
                <c:pt idx="9">
                  <c:v>170674.14698346148</c:v>
                </c:pt>
                <c:pt idx="10">
                  <c:v>143459.26111887206</c:v>
                </c:pt>
                <c:pt idx="11">
                  <c:v>133750.3427707254</c:v>
                </c:pt>
                <c:pt idx="12">
                  <c:v>156219.94786998478</c:v>
                </c:pt>
                <c:pt idx="13">
                  <c:v>195955.84628893243</c:v>
                </c:pt>
                <c:pt idx="14">
                  <c:v>222171.25744932046</c:v>
                </c:pt>
                <c:pt idx="15">
                  <c:v>216510.07440549906</c:v>
                </c:pt>
                <c:pt idx="16">
                  <c:v>189923.38391672273</c:v>
                </c:pt>
                <c:pt idx="17">
                  <c:v>172601.08778421549</c:v>
                </c:pt>
                <c:pt idx="18">
                  <c:v>186215.44636299135</c:v>
                </c:pt>
                <c:pt idx="19">
                  <c:v>223995.70233820332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645384"/>
        <c:axId val="522637936"/>
      </c:lineChart>
      <c:catAx>
        <c:axId val="522645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37936"/>
        <c:crosses val="autoZero"/>
        <c:auto val="1"/>
        <c:lblAlgn val="ctr"/>
        <c:lblOffset val="100"/>
        <c:noMultiLvlLbl val="0"/>
      </c:catAx>
      <c:valAx>
        <c:axId val="5226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4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6"/>
          <c:order val="0"/>
          <c:tx>
            <c:strRef>
              <c:f>Calculations!$S$33</c:f>
              <c:strCache>
                <c:ptCount val="1"/>
                <c:pt idx="0">
                  <c:v>Auto Balance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Calculations!$S$34:$S$53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112220.803818635</c:v>
                </c:pt>
                <c:pt idx="2">
                  <c:v>114643.670198836</c:v>
                </c:pt>
                <c:pt idx="3">
                  <c:v>108103.58395511517</c:v>
                </c:pt>
                <c:pt idx="4">
                  <c:v>100182.39331692309</c:v>
                </c:pt>
                <c:pt idx="5">
                  <c:v>99634.565824057907</c:v>
                </c:pt>
                <c:pt idx="6">
                  <c:v>110097.69150760018</c:v>
                </c:pt>
                <c:pt idx="7">
                  <c:v>123769.54229600023</c:v>
                </c:pt>
                <c:pt idx="8">
                  <c:v>128809.53828213314</c:v>
                </c:pt>
                <c:pt idx="9">
                  <c:v>124511.42511136518</c:v>
                </c:pt>
                <c:pt idx="10">
                  <c:v>116397.56283117722</c:v>
                </c:pt>
                <c:pt idx="11">
                  <c:v>113320.71816538734</c:v>
                </c:pt>
                <c:pt idx="12">
                  <c:v>120298.68902506499</c:v>
                </c:pt>
                <c:pt idx="13">
                  <c:v>132852.16272896234</c:v>
                </c:pt>
                <c:pt idx="14">
                  <c:v>140072.8146408716</c:v>
                </c:pt>
                <c:pt idx="15">
                  <c:v>138213.24071145186</c:v>
                </c:pt>
                <c:pt idx="16">
                  <c:v>130575.32278165856</c:v>
                </c:pt>
                <c:pt idx="17">
                  <c:v>125495.66336418386</c:v>
                </c:pt>
                <c:pt idx="18">
                  <c:v>129276.72273363276</c:v>
                </c:pt>
                <c:pt idx="19">
                  <c:v>140290.86070426475</c:v>
                </c:pt>
              </c:numCache>
            </c:numRef>
          </c:val>
          <c:smooth val="0"/>
        </c:ser>
        <c:ser>
          <c:idx val="25"/>
          <c:order val="1"/>
          <c:tx>
            <c:strRef>
              <c:f>Calculations!$AB$33</c:f>
              <c:strCache>
                <c:ptCount val="1"/>
                <c:pt idx="0">
                  <c:v>Cash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Calculations!$AB$34:$AB$53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</c:numCache>
            </c:numRef>
          </c:val>
          <c:smooth val="0"/>
        </c:ser>
        <c:ser>
          <c:idx val="26"/>
          <c:order val="2"/>
          <c:tx>
            <c:strRef>
              <c:f>Calculations!$AC$33</c:f>
              <c:strCache>
                <c:ptCount val="1"/>
                <c:pt idx="0">
                  <c:v>Growth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Calculations!$AC$34:$AC$53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106590.8654031318</c:v>
                </c:pt>
                <c:pt idx="2">
                  <c:v>107806.53299035213</c:v>
                </c:pt>
                <c:pt idx="3">
                  <c:v>103213.73702870381</c:v>
                </c:pt>
                <c:pt idx="4">
                  <c:v>97719.486384957345</c:v>
                </c:pt>
                <c:pt idx="5">
                  <c:v>97059.583203333052</c:v>
                </c:pt>
                <c:pt idx="6">
                  <c:v>102525.1528661117</c:v>
                </c:pt>
                <c:pt idx="7">
                  <c:v>109775.58927149534</c:v>
                </c:pt>
                <c:pt idx="8">
                  <c:v>112829.2880658697</c:v>
                </c:pt>
                <c:pt idx="9">
                  <c:v>109563.10610093534</c:v>
                </c:pt>
                <c:pt idx="10">
                  <c:v>103664.3694528779</c:v>
                </c:pt>
                <c:pt idx="11">
                  <c:v>101240.7628328984</c:v>
                </c:pt>
                <c:pt idx="12">
                  <c:v>105204.95243076628</c:v>
                </c:pt>
                <c:pt idx="13">
                  <c:v>112596.69405239362</c:v>
                </c:pt>
                <c:pt idx="14">
                  <c:v>117304.46798001406</c:v>
                </c:pt>
                <c:pt idx="15">
                  <c:v>115684.38201598005</c:v>
                </c:pt>
                <c:pt idx="16">
                  <c:v>109910.34916461007</c:v>
                </c:pt>
                <c:pt idx="17">
                  <c:v>105975.40204153172</c:v>
                </c:pt>
                <c:pt idx="18">
                  <c:v>108181.72632515967</c:v>
                </c:pt>
                <c:pt idx="19">
                  <c:v>115185.25108450698</c:v>
                </c:pt>
              </c:numCache>
            </c:numRef>
          </c:val>
          <c:smooth val="0"/>
        </c:ser>
        <c:ser>
          <c:idx val="27"/>
          <c:order val="3"/>
          <c:tx>
            <c:strRef>
              <c:f>Calculations!$AD$33</c:f>
              <c:strCache>
                <c:ptCount val="1"/>
                <c:pt idx="0">
                  <c:v>Geared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Calculations!$AD$34:$AD$53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135701.48446827638</c:v>
                </c:pt>
                <c:pt idx="2">
                  <c:v>144325.40993889887</c:v>
                </c:pt>
                <c:pt idx="3">
                  <c:v>123689.20028209536</c:v>
                </c:pt>
                <c:pt idx="4">
                  <c:v>98511.912664222516</c:v>
                </c:pt>
                <c:pt idx="5">
                  <c:v>97687.650386790148</c:v>
                </c:pt>
                <c:pt idx="6">
                  <c:v>127720.45756303761</c:v>
                </c:pt>
                <c:pt idx="7">
                  <c:v>166744.53095515762</c:v>
                </c:pt>
                <c:pt idx="8">
                  <c:v>184627.53863181834</c:v>
                </c:pt>
                <c:pt idx="9">
                  <c:v>170674.14698346148</c:v>
                </c:pt>
                <c:pt idx="10">
                  <c:v>143459.26111887206</c:v>
                </c:pt>
                <c:pt idx="11">
                  <c:v>133750.3427707254</c:v>
                </c:pt>
                <c:pt idx="12">
                  <c:v>156219.94786998478</c:v>
                </c:pt>
                <c:pt idx="13">
                  <c:v>195955.84628893243</c:v>
                </c:pt>
                <c:pt idx="14">
                  <c:v>222171.25744932046</c:v>
                </c:pt>
                <c:pt idx="15">
                  <c:v>216510.07440549906</c:v>
                </c:pt>
                <c:pt idx="16">
                  <c:v>189923.38391672273</c:v>
                </c:pt>
                <c:pt idx="17">
                  <c:v>172601.08778421549</c:v>
                </c:pt>
                <c:pt idx="18">
                  <c:v>186215.44636299135</c:v>
                </c:pt>
                <c:pt idx="19">
                  <c:v>223995.70233820332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634016"/>
        <c:axId val="522644992"/>
      </c:lineChart>
      <c:catAx>
        <c:axId val="52263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44992"/>
        <c:crosses val="autoZero"/>
        <c:auto val="1"/>
        <c:lblAlgn val="ctr"/>
        <c:lblOffset val="100"/>
        <c:noMultiLvlLbl val="0"/>
      </c:catAx>
      <c:valAx>
        <c:axId val="5226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3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6"/>
          <c:order val="0"/>
          <c:tx>
            <c:strRef>
              <c:f>Calculations!$S$60</c:f>
              <c:strCache>
                <c:ptCount val="1"/>
                <c:pt idx="0">
                  <c:v>Auto Balance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Calculations!$S$61:$S$80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114725.74223413819</c:v>
                </c:pt>
                <c:pt idx="2">
                  <c:v>115777.68212785348</c:v>
                </c:pt>
                <c:pt idx="3">
                  <c:v>103971.06974291564</c:v>
                </c:pt>
                <c:pt idx="4">
                  <c:v>90170.321777674384</c:v>
                </c:pt>
                <c:pt idx="5">
                  <c:v>85831.647386155018</c:v>
                </c:pt>
                <c:pt idx="6">
                  <c:v>101194.30325613491</c:v>
                </c:pt>
                <c:pt idx="7">
                  <c:v>122364.92484211241</c:v>
                </c:pt>
                <c:pt idx="8">
                  <c:v>128151.65413400787</c:v>
                </c:pt>
                <c:pt idx="9">
                  <c:v>118535.87238100843</c:v>
                </c:pt>
                <c:pt idx="10">
                  <c:v>102608.2972261161</c:v>
                </c:pt>
                <c:pt idx="11">
                  <c:v>92495.078462486374</c:v>
                </c:pt>
                <c:pt idx="12">
                  <c:v>104035.27642404399</c:v>
                </c:pt>
                <c:pt idx="13">
                  <c:v>127860.38772055204</c:v>
                </c:pt>
                <c:pt idx="14">
                  <c:v>138987.91650202865</c:v>
                </c:pt>
                <c:pt idx="15">
                  <c:v>132841.4285814045</c:v>
                </c:pt>
                <c:pt idx="16">
                  <c:v>115896.82108943652</c:v>
                </c:pt>
                <c:pt idx="17">
                  <c:v>103732.88801017895</c:v>
                </c:pt>
                <c:pt idx="18">
                  <c:v>109489.58476700805</c:v>
                </c:pt>
                <c:pt idx="19">
                  <c:v>134136.69019688334</c:v>
                </c:pt>
              </c:numCache>
            </c:numRef>
          </c:val>
          <c:smooth val="0"/>
        </c:ser>
        <c:ser>
          <c:idx val="25"/>
          <c:order val="1"/>
          <c:tx>
            <c:strRef>
              <c:f>Calculations!$AB$60</c:f>
              <c:strCache>
                <c:ptCount val="1"/>
                <c:pt idx="0">
                  <c:v>Cash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Calculations!$AB$61:$AB$80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</c:numCache>
            </c:numRef>
          </c:val>
          <c:smooth val="0"/>
        </c:ser>
        <c:ser>
          <c:idx val="26"/>
          <c:order val="2"/>
          <c:tx>
            <c:strRef>
              <c:f>Calculations!$AC$60</c:f>
              <c:strCache>
                <c:ptCount val="1"/>
                <c:pt idx="0">
                  <c:v>Growth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Calculations!$AC$61:$AC$80</c:f>
              <c:numCache>
                <c:formatCode>_("$"* #,##0.00_);_("$"* \(#,##0.00\);_("$"* "-"??_);_(@_)</c:formatCode>
                <c:ptCount val="20"/>
                <c:pt idx="0">
                  <c:v>99255.58312655086</c:v>
                </c:pt>
                <c:pt idx="1">
                  <c:v>105102.03165623352</c:v>
                </c:pt>
                <c:pt idx="2">
                  <c:v>105573.28237000472</c:v>
                </c:pt>
                <c:pt idx="3">
                  <c:v>100236.06953490726</c:v>
                </c:pt>
                <c:pt idx="4">
                  <c:v>93997.402017711647</c:v>
                </c:pt>
                <c:pt idx="5">
                  <c:v>92593.081962638229</c:v>
                </c:pt>
                <c:pt idx="6">
                  <c:v>97314.234751967757</c:v>
                </c:pt>
                <c:pt idx="7">
                  <c:v>103820.25428390224</c:v>
                </c:pt>
                <c:pt idx="8">
                  <c:v>106129.53620482745</c:v>
                </c:pt>
                <c:pt idx="9">
                  <c:v>102118.93736644396</c:v>
                </c:pt>
                <c:pt idx="10">
                  <c:v>95475.783844937367</c:v>
                </c:pt>
                <c:pt idx="11">
                  <c:v>92307.760351508754</c:v>
                </c:pt>
                <c:pt idx="12">
                  <c:v>95527.533075927495</c:v>
                </c:pt>
                <c:pt idx="13">
                  <c:v>102174.8578241057</c:v>
                </c:pt>
                <c:pt idx="14">
                  <c:v>106138.21487827699</c:v>
                </c:pt>
                <c:pt idx="15">
                  <c:v>103773.71204079386</c:v>
                </c:pt>
                <c:pt idx="16">
                  <c:v>97255.262315974716</c:v>
                </c:pt>
                <c:pt idx="17">
                  <c:v>92575.898319447238</c:v>
                </c:pt>
                <c:pt idx="18">
                  <c:v>94037.805729626067</c:v>
                </c:pt>
                <c:pt idx="19">
                  <c:v>100296.91361552423</c:v>
                </c:pt>
              </c:numCache>
            </c:numRef>
          </c:val>
          <c:smooth val="0"/>
        </c:ser>
        <c:ser>
          <c:idx val="27"/>
          <c:order val="3"/>
          <c:tx>
            <c:strRef>
              <c:f>Calculations!$AD$60</c:f>
              <c:strCache>
                <c:ptCount val="1"/>
                <c:pt idx="0">
                  <c:v>Geared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Calculations!$AD$61:$AD$80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129451.48446827637</c:v>
                </c:pt>
                <c:pt idx="2">
                  <c:v>131825.40993889887</c:v>
                </c:pt>
                <c:pt idx="3">
                  <c:v>104939.20028209536</c:v>
                </c:pt>
                <c:pt idx="4">
                  <c:v>73511.912664222516</c:v>
                </c:pt>
                <c:pt idx="5">
                  <c:v>66437.650386790148</c:v>
                </c:pt>
                <c:pt idx="6">
                  <c:v>90220.457563037591</c:v>
                </c:pt>
                <c:pt idx="7">
                  <c:v>122994.53095515762</c:v>
                </c:pt>
                <c:pt idx="8">
                  <c:v>134627.53863181834</c:v>
                </c:pt>
                <c:pt idx="9">
                  <c:v>114424.14698346148</c:v>
                </c:pt>
                <c:pt idx="10">
                  <c:v>80959.261118872062</c:v>
                </c:pt>
                <c:pt idx="11">
                  <c:v>65000.342770725387</c:v>
                </c:pt>
                <c:pt idx="12">
                  <c:v>81219.947869984782</c:v>
                </c:pt>
                <c:pt idx="13">
                  <c:v>114705.84628893243</c:v>
                </c:pt>
                <c:pt idx="14">
                  <c:v>134671.25744932046</c:v>
                </c:pt>
                <c:pt idx="15">
                  <c:v>122760.07440549908</c:v>
                </c:pt>
                <c:pt idx="16">
                  <c:v>89923.383916722727</c:v>
                </c:pt>
                <c:pt idx="17">
                  <c:v>66351.087784215517</c:v>
                </c:pt>
                <c:pt idx="18">
                  <c:v>73715.446362991337</c:v>
                </c:pt>
                <c:pt idx="19">
                  <c:v>105245.70233820334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633624"/>
        <c:axId val="522638720"/>
      </c:lineChart>
      <c:catAx>
        <c:axId val="52263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38720"/>
        <c:crosses val="autoZero"/>
        <c:auto val="1"/>
        <c:lblAlgn val="ctr"/>
        <c:lblOffset val="100"/>
        <c:noMultiLvlLbl val="0"/>
      </c:catAx>
      <c:valAx>
        <c:axId val="52263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33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6"/>
          <c:order val="0"/>
          <c:tx>
            <c:strRef>
              <c:f>Calculations!$S$84</c:f>
              <c:strCache>
                <c:ptCount val="1"/>
                <c:pt idx="0">
                  <c:v>Auto Balance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Calculations!$S$85:$S$104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110308.01956389673</c:v>
                </c:pt>
                <c:pt idx="2">
                  <c:v>111061.03260264604</c:v>
                </c:pt>
                <c:pt idx="3">
                  <c:v>102590.89844188461</c:v>
                </c:pt>
                <c:pt idx="4">
                  <c:v>92690.15951921315</c:v>
                </c:pt>
                <c:pt idx="5">
                  <c:v>89767.804585557067</c:v>
                </c:pt>
                <c:pt idx="6">
                  <c:v>100089.93938585494</c:v>
                </c:pt>
                <c:pt idx="7">
                  <c:v>114314.43361823416</c:v>
                </c:pt>
                <c:pt idx="8">
                  <c:v>118288.79375344007</c:v>
                </c:pt>
                <c:pt idx="9">
                  <c:v>111615.88324541706</c:v>
                </c:pt>
                <c:pt idx="10">
                  <c:v>100562.87826376237</c:v>
                </c:pt>
                <c:pt idx="11">
                  <c:v>93938.658281016804</c:v>
                </c:pt>
                <c:pt idx="12">
                  <c:v>101437.14167761568</c:v>
                </c:pt>
                <c:pt idx="13">
                  <c:v>116918.00275765157</c:v>
                </c:pt>
                <c:pt idx="14">
                  <c:v>124273.23755900627</c:v>
                </c:pt>
                <c:pt idx="15">
                  <c:v>120141.10491020494</c:v>
                </c:pt>
                <c:pt idx="16">
                  <c:v>108749.66206627684</c:v>
                </c:pt>
                <c:pt idx="17">
                  <c:v>100572.14904359923</c:v>
                </c:pt>
                <c:pt idx="18">
                  <c:v>104156.88409669453</c:v>
                </c:pt>
                <c:pt idx="19">
                  <c:v>119504.80783212444</c:v>
                </c:pt>
              </c:numCache>
            </c:numRef>
          </c:val>
          <c:smooth val="0"/>
        </c:ser>
        <c:ser>
          <c:idx val="25"/>
          <c:order val="1"/>
          <c:tx>
            <c:strRef>
              <c:f>Calculations!$AB$84</c:f>
              <c:strCache>
                <c:ptCount val="1"/>
                <c:pt idx="0">
                  <c:v>Cash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Calculations!$AB$85:$AB$104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</c:numCache>
            </c:numRef>
          </c:val>
          <c:smooth val="0"/>
        </c:ser>
        <c:ser>
          <c:idx val="26"/>
          <c:order val="2"/>
          <c:tx>
            <c:strRef>
              <c:f>Calculations!$AC$84</c:f>
              <c:strCache>
                <c:ptCount val="1"/>
                <c:pt idx="0">
                  <c:v>Growth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Calculations!$AC$85:$AC$104</c:f>
              <c:numCache>
                <c:formatCode>_("$"* #,##0.00_);_("$"* \(#,##0.00\);_("$"* "-"??_);_(@_)</c:formatCode>
                <c:ptCount val="20"/>
                <c:pt idx="0">
                  <c:v>99255.58312655086</c:v>
                </c:pt>
                <c:pt idx="1">
                  <c:v>105102.03165623352</c:v>
                </c:pt>
                <c:pt idx="2">
                  <c:v>105573.28237000472</c:v>
                </c:pt>
                <c:pt idx="3">
                  <c:v>100236.06953490726</c:v>
                </c:pt>
                <c:pt idx="4">
                  <c:v>93997.402017711647</c:v>
                </c:pt>
                <c:pt idx="5">
                  <c:v>92593.081962638229</c:v>
                </c:pt>
                <c:pt idx="6">
                  <c:v>97314.234751967757</c:v>
                </c:pt>
                <c:pt idx="7">
                  <c:v>103820.25428390224</c:v>
                </c:pt>
                <c:pt idx="8">
                  <c:v>106129.53620482745</c:v>
                </c:pt>
                <c:pt idx="9">
                  <c:v>102118.93736644396</c:v>
                </c:pt>
                <c:pt idx="10">
                  <c:v>95475.783844937367</c:v>
                </c:pt>
                <c:pt idx="11">
                  <c:v>92307.760351508754</c:v>
                </c:pt>
                <c:pt idx="12">
                  <c:v>95527.533075927495</c:v>
                </c:pt>
                <c:pt idx="13">
                  <c:v>102174.8578241057</c:v>
                </c:pt>
                <c:pt idx="14">
                  <c:v>106138.21487827699</c:v>
                </c:pt>
                <c:pt idx="15">
                  <c:v>103773.71204079386</c:v>
                </c:pt>
                <c:pt idx="16">
                  <c:v>97255.262315974716</c:v>
                </c:pt>
                <c:pt idx="17">
                  <c:v>92575.898319447238</c:v>
                </c:pt>
                <c:pt idx="18">
                  <c:v>94037.805729626067</c:v>
                </c:pt>
                <c:pt idx="19">
                  <c:v>100296.91361552423</c:v>
                </c:pt>
              </c:numCache>
            </c:numRef>
          </c:val>
          <c:smooth val="0"/>
        </c:ser>
        <c:ser>
          <c:idx val="27"/>
          <c:order val="3"/>
          <c:tx>
            <c:strRef>
              <c:f>Calculations!$AD$84</c:f>
              <c:strCache>
                <c:ptCount val="1"/>
                <c:pt idx="0">
                  <c:v>Geared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Calculations!$AD$85:$AD$104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129451.48446827637</c:v>
                </c:pt>
                <c:pt idx="2">
                  <c:v>131825.40993889887</c:v>
                </c:pt>
                <c:pt idx="3">
                  <c:v>104939.20028209536</c:v>
                </c:pt>
                <c:pt idx="4">
                  <c:v>73511.912664222516</c:v>
                </c:pt>
                <c:pt idx="5">
                  <c:v>66437.650386790148</c:v>
                </c:pt>
                <c:pt idx="6">
                  <c:v>90220.457563037591</c:v>
                </c:pt>
                <c:pt idx="7">
                  <c:v>122994.53095515762</c:v>
                </c:pt>
                <c:pt idx="8">
                  <c:v>134627.53863181834</c:v>
                </c:pt>
                <c:pt idx="9">
                  <c:v>114424.14698346148</c:v>
                </c:pt>
                <c:pt idx="10">
                  <c:v>80959.261118872062</c:v>
                </c:pt>
                <c:pt idx="11">
                  <c:v>65000.342770725387</c:v>
                </c:pt>
                <c:pt idx="12">
                  <c:v>81219.947869984782</c:v>
                </c:pt>
                <c:pt idx="13">
                  <c:v>114705.84628893243</c:v>
                </c:pt>
                <c:pt idx="14">
                  <c:v>134671.25744932046</c:v>
                </c:pt>
                <c:pt idx="15">
                  <c:v>122760.07440549908</c:v>
                </c:pt>
                <c:pt idx="16">
                  <c:v>89923.383916722727</c:v>
                </c:pt>
                <c:pt idx="17">
                  <c:v>66351.087784215517</c:v>
                </c:pt>
                <c:pt idx="18">
                  <c:v>73715.446362991337</c:v>
                </c:pt>
                <c:pt idx="19">
                  <c:v>105245.70233820334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644208"/>
        <c:axId val="522635584"/>
      </c:lineChart>
      <c:catAx>
        <c:axId val="52264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35584"/>
        <c:crosses val="autoZero"/>
        <c:auto val="1"/>
        <c:lblAlgn val="ctr"/>
        <c:lblOffset val="100"/>
        <c:noMultiLvlLbl val="0"/>
      </c:catAx>
      <c:valAx>
        <c:axId val="5226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4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6"/>
          <c:order val="0"/>
          <c:tx>
            <c:strRef>
              <c:f>Calculations!$S$110</c:f>
              <c:strCache>
                <c:ptCount val="1"/>
                <c:pt idx="0">
                  <c:v>Auto Balance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Calculations!$S$111:$S$130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111600.74223413819</c:v>
                </c:pt>
                <c:pt idx="2">
                  <c:v>109845.19198123214</c:v>
                </c:pt>
                <c:pt idx="3">
                  <c:v>94837.152068054362</c:v>
                </c:pt>
                <c:pt idx="4">
                  <c:v>77772.368791817018</c:v>
                </c:pt>
                <c:pt idx="5">
                  <c:v>67091.905140632167</c:v>
                </c:pt>
                <c:pt idx="6">
                  <c:v>83806.710235424573</c:v>
                </c:pt>
                <c:pt idx="7">
                  <c:v>109093.28942451623</c:v>
                </c:pt>
                <c:pt idx="8">
                  <c:v>112798.59253733704</c:v>
                </c:pt>
                <c:pt idx="9">
                  <c:v>95168.956877274788</c:v>
                </c:pt>
                <c:pt idx="10">
                  <c:v>68701.312297674813</c:v>
                </c:pt>
                <c:pt idx="11">
                  <c:v>36211.54624230483</c:v>
                </c:pt>
                <c:pt idx="12">
                  <c:v>36211.54624230483</c:v>
                </c:pt>
                <c:pt idx="13">
                  <c:v>189311.18069705405</c:v>
                </c:pt>
                <c:pt idx="14">
                  <c:v>437639.30343036144</c:v>
                </c:pt>
                <c:pt idx="15">
                  <c:v>266132.6962867261</c:v>
                </c:pt>
                <c:pt idx="16">
                  <c:v>228263.23293617304</c:v>
                </c:pt>
                <c:pt idx="17">
                  <c:v>228263.23293617304</c:v>
                </c:pt>
                <c:pt idx="18">
                  <c:v>228263.23293617304</c:v>
                </c:pt>
                <c:pt idx="19">
                  <c:v>228263.23293617304</c:v>
                </c:pt>
              </c:numCache>
            </c:numRef>
          </c:val>
          <c:smooth val="0"/>
        </c:ser>
        <c:ser>
          <c:idx val="25"/>
          <c:order val="1"/>
          <c:tx>
            <c:strRef>
              <c:f>Calculations!$AB$110</c:f>
              <c:strCache>
                <c:ptCount val="1"/>
                <c:pt idx="0">
                  <c:v>Cash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Calculations!$AB$111:$AB$130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</c:numCache>
            </c:numRef>
          </c:val>
          <c:smooth val="0"/>
        </c:ser>
        <c:ser>
          <c:idx val="26"/>
          <c:order val="2"/>
          <c:tx>
            <c:strRef>
              <c:f>Calculations!$AC$110</c:f>
              <c:strCache>
                <c:ptCount val="1"/>
                <c:pt idx="0">
                  <c:v>Growth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Calculations!$AC$111:$AC$130</c:f>
              <c:numCache>
                <c:formatCode>_("$"* #,##0.00_);_("$"* \(#,##0.00\);_("$"* "-"??_);_(@_)</c:formatCode>
                <c:ptCount val="20"/>
                <c:pt idx="0">
                  <c:v>98511.166253101735</c:v>
                </c:pt>
                <c:pt idx="1">
                  <c:v>103613.19790933527</c:v>
                </c:pt>
                <c:pt idx="2">
                  <c:v>103340.03174965736</c:v>
                </c:pt>
                <c:pt idx="3">
                  <c:v>97258.402041110763</c:v>
                </c:pt>
                <c:pt idx="4">
                  <c:v>90275.317650466022</c:v>
                </c:pt>
                <c:pt idx="5">
                  <c:v>88126.580721943479</c:v>
                </c:pt>
                <c:pt idx="6">
                  <c:v>92103.316637823867</c:v>
                </c:pt>
                <c:pt idx="7">
                  <c:v>97864.919296309236</c:v>
                </c:pt>
                <c:pt idx="8">
                  <c:v>99429.78434378533</c:v>
                </c:pt>
                <c:pt idx="9">
                  <c:v>94674.768631952698</c:v>
                </c:pt>
                <c:pt idx="10">
                  <c:v>87287.198236996977</c:v>
                </c:pt>
                <c:pt idx="11">
                  <c:v>83374.75787011924</c:v>
                </c:pt>
                <c:pt idx="12">
                  <c:v>85850.113721088841</c:v>
                </c:pt>
                <c:pt idx="13">
                  <c:v>91753.021595817918</c:v>
                </c:pt>
                <c:pt idx="14">
                  <c:v>94971.961776540105</c:v>
                </c:pt>
                <c:pt idx="15">
                  <c:v>91863.042065607835</c:v>
                </c:pt>
                <c:pt idx="16">
                  <c:v>84600.175467339563</c:v>
                </c:pt>
                <c:pt idx="17">
                  <c:v>79176.39459736296</c:v>
                </c:pt>
                <c:pt idx="18">
                  <c:v>79893.885134092663</c:v>
                </c:pt>
                <c:pt idx="19">
                  <c:v>85408.576146541687</c:v>
                </c:pt>
              </c:numCache>
            </c:numRef>
          </c:val>
          <c:smooth val="0"/>
        </c:ser>
        <c:ser>
          <c:idx val="27"/>
          <c:order val="3"/>
          <c:tx>
            <c:strRef>
              <c:f>Calculations!$AD$110</c:f>
              <c:strCache>
                <c:ptCount val="1"/>
                <c:pt idx="0">
                  <c:v>Geared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Calculations!$AD$111:$AD$130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123201.48446827637</c:v>
                </c:pt>
                <c:pt idx="2">
                  <c:v>119325.40993889887</c:v>
                </c:pt>
                <c:pt idx="3">
                  <c:v>86189.200282095364</c:v>
                </c:pt>
                <c:pt idx="4">
                  <c:v>48511.912664222516</c:v>
                </c:pt>
                <c:pt idx="5">
                  <c:v>35187.650386790156</c:v>
                </c:pt>
                <c:pt idx="6">
                  <c:v>52720.457563037591</c:v>
                </c:pt>
                <c:pt idx="7">
                  <c:v>79244.530955157621</c:v>
                </c:pt>
                <c:pt idx="8">
                  <c:v>84627.538631818359</c:v>
                </c:pt>
                <c:pt idx="9">
                  <c:v>58174.146983461484</c:v>
                </c:pt>
                <c:pt idx="10">
                  <c:v>18459.261118872058</c:v>
                </c:pt>
                <c:pt idx="11">
                  <c:v>1000</c:v>
                </c:pt>
                <c:pt idx="12">
                  <c:v>1000</c:v>
                </c:pt>
                <c:pt idx="13">
                  <c:v>9455.846288932431</c:v>
                </c:pt>
                <c:pt idx="14">
                  <c:v>23171.257449320459</c:v>
                </c:pt>
                <c:pt idx="15">
                  <c:v>5010.0744054990873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634408"/>
        <c:axId val="522635976"/>
      </c:lineChart>
      <c:catAx>
        <c:axId val="52263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35976"/>
        <c:crosses val="autoZero"/>
        <c:auto val="1"/>
        <c:lblAlgn val="ctr"/>
        <c:lblOffset val="100"/>
        <c:noMultiLvlLbl val="0"/>
      </c:catAx>
      <c:valAx>
        <c:axId val="52263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3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6"/>
          <c:order val="0"/>
          <c:tx>
            <c:strRef>
              <c:f>Calculations!$S$134</c:f>
              <c:strCache>
                <c:ptCount val="1"/>
                <c:pt idx="0">
                  <c:v>Auto Balance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Calculations!$S$135:$S$154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108389.94134057302</c:v>
                </c:pt>
                <c:pt idx="2">
                  <c:v>107394.54038790631</c:v>
                </c:pt>
                <c:pt idx="3">
                  <c:v>96925.412726881623</c:v>
                </c:pt>
                <c:pt idx="4">
                  <c:v>84985.993442897394</c:v>
                </c:pt>
                <c:pt idx="5">
                  <c:v>78139.018706278104</c:v>
                </c:pt>
                <c:pt idx="6">
                  <c:v>89635.543551318915</c:v>
                </c:pt>
                <c:pt idx="7">
                  <c:v>106914.94641173525</c:v>
                </c:pt>
                <c:pt idx="8">
                  <c:v>109585.39248289558</c:v>
                </c:pt>
                <c:pt idx="9">
                  <c:v>98401.332144706073</c:v>
                </c:pt>
                <c:pt idx="10">
                  <c:v>81473.427942701848</c:v>
                </c:pt>
                <c:pt idx="11">
                  <c:v>60382.567080783439</c:v>
                </c:pt>
                <c:pt idx="12">
                  <c:v>61278.931547309519</c:v>
                </c:pt>
                <c:pt idx="13">
                  <c:v>191062.89181699432</c:v>
                </c:pt>
                <c:pt idx="14">
                  <c:v>399271.45322640642</c:v>
                </c:pt>
                <c:pt idx="15">
                  <c:v>314501.04234764463</c:v>
                </c:pt>
                <c:pt idx="16">
                  <c:v>281959.41695422062</c:v>
                </c:pt>
                <c:pt idx="17">
                  <c:v>272921.10182462342</c:v>
                </c:pt>
                <c:pt idx="18">
                  <c:v>274157.69708024734</c:v>
                </c:pt>
                <c:pt idx="19">
                  <c:v>283662.26946570212</c:v>
                </c:pt>
              </c:numCache>
            </c:numRef>
          </c:val>
          <c:smooth val="0"/>
        </c:ser>
        <c:ser>
          <c:idx val="25"/>
          <c:order val="1"/>
          <c:tx>
            <c:strRef>
              <c:f>Calculations!$AB$134</c:f>
              <c:strCache>
                <c:ptCount val="1"/>
                <c:pt idx="0">
                  <c:v>Cash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Calculations!$AB$135:$AB$154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</c:numCache>
            </c:numRef>
          </c:val>
          <c:smooth val="0"/>
        </c:ser>
        <c:ser>
          <c:idx val="26"/>
          <c:order val="2"/>
          <c:tx>
            <c:strRef>
              <c:f>Calculations!$AC$134</c:f>
              <c:strCache>
                <c:ptCount val="1"/>
                <c:pt idx="0">
                  <c:v>Growth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Calculations!$AC$135:$AC$154</c:f>
              <c:numCache>
                <c:formatCode>_("$"* #,##0.00_);_("$"* \(#,##0.00\);_("$"* "-"??_);_(@_)</c:formatCode>
                <c:ptCount val="20"/>
                <c:pt idx="0">
                  <c:v>98511.166253101735</c:v>
                </c:pt>
                <c:pt idx="1">
                  <c:v>103613.19790933527</c:v>
                </c:pt>
                <c:pt idx="2">
                  <c:v>103340.03174965736</c:v>
                </c:pt>
                <c:pt idx="3">
                  <c:v>97258.402041110763</c:v>
                </c:pt>
                <c:pt idx="4">
                  <c:v>90275.317650466022</c:v>
                </c:pt>
                <c:pt idx="5">
                  <c:v>88126.580721943479</c:v>
                </c:pt>
                <c:pt idx="6">
                  <c:v>92103.316637823867</c:v>
                </c:pt>
                <c:pt idx="7">
                  <c:v>97864.919296309236</c:v>
                </c:pt>
                <c:pt idx="8">
                  <c:v>99429.78434378533</c:v>
                </c:pt>
                <c:pt idx="9">
                  <c:v>94674.768631952698</c:v>
                </c:pt>
                <c:pt idx="10">
                  <c:v>87287.198236996977</c:v>
                </c:pt>
                <c:pt idx="11">
                  <c:v>83374.75787011924</c:v>
                </c:pt>
                <c:pt idx="12">
                  <c:v>85850.113721088841</c:v>
                </c:pt>
                <c:pt idx="13">
                  <c:v>91753.021595817918</c:v>
                </c:pt>
                <c:pt idx="14">
                  <c:v>94971.961776540105</c:v>
                </c:pt>
                <c:pt idx="15">
                  <c:v>91863.042065607835</c:v>
                </c:pt>
                <c:pt idx="16">
                  <c:v>84600.175467339563</c:v>
                </c:pt>
                <c:pt idx="17">
                  <c:v>79176.39459736296</c:v>
                </c:pt>
                <c:pt idx="18">
                  <c:v>79893.885134092663</c:v>
                </c:pt>
                <c:pt idx="19">
                  <c:v>85408.576146541687</c:v>
                </c:pt>
              </c:numCache>
            </c:numRef>
          </c:val>
          <c:smooth val="0"/>
        </c:ser>
        <c:ser>
          <c:idx val="27"/>
          <c:order val="3"/>
          <c:tx>
            <c:strRef>
              <c:f>Calculations!$AD$134</c:f>
              <c:strCache>
                <c:ptCount val="1"/>
                <c:pt idx="0">
                  <c:v>Geared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Calculations!$AD$135:$AD$154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123201.48446827637</c:v>
                </c:pt>
                <c:pt idx="2">
                  <c:v>119325.40993889887</c:v>
                </c:pt>
                <c:pt idx="3">
                  <c:v>86189.200282095364</c:v>
                </c:pt>
                <c:pt idx="4">
                  <c:v>48511.912664222516</c:v>
                </c:pt>
                <c:pt idx="5">
                  <c:v>35187.650386790156</c:v>
                </c:pt>
                <c:pt idx="6">
                  <c:v>52720.457563037591</c:v>
                </c:pt>
                <c:pt idx="7">
                  <c:v>79244.530955157621</c:v>
                </c:pt>
                <c:pt idx="8">
                  <c:v>84627.538631818359</c:v>
                </c:pt>
                <c:pt idx="9">
                  <c:v>58174.146983461484</c:v>
                </c:pt>
                <c:pt idx="10">
                  <c:v>18459.261118872058</c:v>
                </c:pt>
                <c:pt idx="11">
                  <c:v>1000</c:v>
                </c:pt>
                <c:pt idx="12">
                  <c:v>1000</c:v>
                </c:pt>
                <c:pt idx="13">
                  <c:v>9455.846288932431</c:v>
                </c:pt>
                <c:pt idx="14">
                  <c:v>23171.257449320459</c:v>
                </c:pt>
                <c:pt idx="15">
                  <c:v>5010.0744054990873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637544"/>
        <c:axId val="522648912"/>
      </c:lineChart>
      <c:catAx>
        <c:axId val="52263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48912"/>
        <c:crosses val="autoZero"/>
        <c:auto val="1"/>
        <c:lblAlgn val="ctr"/>
        <c:lblOffset val="100"/>
        <c:noMultiLvlLbl val="0"/>
      </c:catAx>
      <c:valAx>
        <c:axId val="5226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3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'Theorretical Data (2)'!$F$13</c:f>
              <c:strCache>
                <c:ptCount val="1"/>
                <c:pt idx="0">
                  <c:v>Unit Price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'Theorretical Data (2)'!$F$14:$F$436</c:f>
              <c:numCache>
                <c:formatCode>0.000</c:formatCode>
                <c:ptCount val="423"/>
                <c:pt idx="0">
                  <c:v>0.50348782368720624</c:v>
                </c:pt>
                <c:pt idx="1">
                  <c:v>0.5069586550480033</c:v>
                </c:pt>
                <c:pt idx="2">
                  <c:v>0.51039558454088796</c:v>
                </c:pt>
                <c:pt idx="3">
                  <c:v>0.51378186779085</c:v>
                </c:pt>
                <c:pt idx="4">
                  <c:v>0.51710100716628349</c:v>
                </c:pt>
                <c:pt idx="5">
                  <c:v>0.52033683215379001</c:v>
                </c:pt>
                <c:pt idx="6">
                  <c:v>0.52347357813929452</c:v>
                </c:pt>
                <c:pt idx="7">
                  <c:v>0.52649596321166026</c:v>
                </c:pt>
                <c:pt idx="8">
                  <c:v>0.52938926261462371</c:v>
                </c:pt>
                <c:pt idx="9">
                  <c:v>0.53213938048432696</c:v>
                </c:pt>
                <c:pt idx="10">
                  <c:v>0.53473291852294991</c:v>
                </c:pt>
                <c:pt idx="11">
                  <c:v>0.53715724127386966</c:v>
                </c:pt>
                <c:pt idx="12">
                  <c:v>0.53940053768033613</c:v>
                </c:pt>
                <c:pt idx="13">
                  <c:v>0.54145187862775213</c:v>
                </c:pt>
                <c:pt idx="14">
                  <c:v>0.54330127018922192</c:v>
                </c:pt>
                <c:pt idx="15">
                  <c:v>0.54493970231495836</c:v>
                </c:pt>
                <c:pt idx="16">
                  <c:v>0.54635919272833933</c:v>
                </c:pt>
                <c:pt idx="17">
                  <c:v>0.54755282581475773</c:v>
                </c:pt>
                <c:pt idx="18">
                  <c:v>0.5485147863137998</c:v>
                </c:pt>
                <c:pt idx="19">
                  <c:v>0.54924038765061045</c:v>
                </c:pt>
                <c:pt idx="20">
                  <c:v>0.54972609476841372</c:v>
                </c:pt>
                <c:pt idx="21">
                  <c:v>0.54996954135095477</c:v>
                </c:pt>
                <c:pt idx="22">
                  <c:v>0.54996954135095477</c:v>
                </c:pt>
                <c:pt idx="23">
                  <c:v>0.54972609476841372</c:v>
                </c:pt>
                <c:pt idx="24">
                  <c:v>0.54924038765061045</c:v>
                </c:pt>
                <c:pt idx="25">
                  <c:v>0.5485147863137998</c:v>
                </c:pt>
                <c:pt idx="26">
                  <c:v>0.54755282581475773</c:v>
                </c:pt>
                <c:pt idx="27">
                  <c:v>0.54635919272833933</c:v>
                </c:pt>
                <c:pt idx="28">
                  <c:v>0.54493970231495836</c:v>
                </c:pt>
                <c:pt idx="29">
                  <c:v>0.54330127018922192</c:v>
                </c:pt>
                <c:pt idx="30">
                  <c:v>0.54145187862775213</c:v>
                </c:pt>
                <c:pt idx="31">
                  <c:v>0.53940053768033613</c:v>
                </c:pt>
                <c:pt idx="32">
                  <c:v>0.53715724127386966</c:v>
                </c:pt>
                <c:pt idx="33">
                  <c:v>0.53473291852294991</c:v>
                </c:pt>
                <c:pt idx="34">
                  <c:v>0.53213938048432696</c:v>
                </c:pt>
                <c:pt idx="35">
                  <c:v>0.52938926261462371</c:v>
                </c:pt>
                <c:pt idx="36">
                  <c:v>0.52649596321166026</c:v>
                </c:pt>
                <c:pt idx="37">
                  <c:v>0.52347357813929452</c:v>
                </c:pt>
                <c:pt idx="38">
                  <c:v>0.52033683215379001</c:v>
                </c:pt>
                <c:pt idx="39">
                  <c:v>0.51710100716628349</c:v>
                </c:pt>
                <c:pt idx="40">
                  <c:v>0.51378186779085</c:v>
                </c:pt>
                <c:pt idx="41">
                  <c:v>0.51039558454088796</c:v>
                </c:pt>
                <c:pt idx="42">
                  <c:v>0.5069586550480033</c:v>
                </c:pt>
                <c:pt idx="43">
                  <c:v>0.50348782368720624</c:v>
                </c:pt>
                <c:pt idx="44">
                  <c:v>0.5</c:v>
                </c:pt>
                <c:pt idx="45">
                  <c:v>0.49651217631279376</c:v>
                </c:pt>
                <c:pt idx="46">
                  <c:v>0.4930413449519967</c:v>
                </c:pt>
                <c:pt idx="47">
                  <c:v>0.48960441545911204</c:v>
                </c:pt>
                <c:pt idx="48">
                  <c:v>0.48621813220915006</c:v>
                </c:pt>
                <c:pt idx="49">
                  <c:v>0.48289899283371657</c:v>
                </c:pt>
                <c:pt idx="50">
                  <c:v>0.47966316784620999</c:v>
                </c:pt>
                <c:pt idx="51">
                  <c:v>0.47652642186070548</c:v>
                </c:pt>
                <c:pt idx="52">
                  <c:v>0.47350403678833974</c:v>
                </c:pt>
                <c:pt idx="53">
                  <c:v>0.47061073738537634</c:v>
                </c:pt>
                <c:pt idx="54">
                  <c:v>0.46786061951567304</c:v>
                </c:pt>
                <c:pt idx="55">
                  <c:v>0.46526708147705015</c:v>
                </c:pt>
                <c:pt idx="56">
                  <c:v>0.46284275872613029</c:v>
                </c:pt>
                <c:pt idx="57">
                  <c:v>0.46059946231966387</c:v>
                </c:pt>
                <c:pt idx="58">
                  <c:v>0.45854812137224793</c:v>
                </c:pt>
                <c:pt idx="59">
                  <c:v>0.45669872981077808</c:v>
                </c:pt>
                <c:pt idx="60">
                  <c:v>0.45506029768504164</c:v>
                </c:pt>
                <c:pt idx="61">
                  <c:v>0.45364080727166062</c:v>
                </c:pt>
                <c:pt idx="62">
                  <c:v>0.45244717418524233</c:v>
                </c:pt>
                <c:pt idx="63">
                  <c:v>0.4514852136862002</c:v>
                </c:pt>
                <c:pt idx="64">
                  <c:v>0.4507596123493896</c:v>
                </c:pt>
                <c:pt idx="65">
                  <c:v>0.45027390523158634</c:v>
                </c:pt>
                <c:pt idx="66">
                  <c:v>0.45003045864904523</c:v>
                </c:pt>
                <c:pt idx="67">
                  <c:v>0.45003045864904523</c:v>
                </c:pt>
                <c:pt idx="68">
                  <c:v>0.45027390523158634</c:v>
                </c:pt>
                <c:pt idx="69">
                  <c:v>0.4507596123493896</c:v>
                </c:pt>
                <c:pt idx="70">
                  <c:v>0.45148521368620015</c:v>
                </c:pt>
                <c:pt idx="71">
                  <c:v>0.45244717418524233</c:v>
                </c:pt>
                <c:pt idx="72">
                  <c:v>0.45364080727166062</c:v>
                </c:pt>
                <c:pt idx="73">
                  <c:v>0.45506029768504164</c:v>
                </c:pt>
                <c:pt idx="74">
                  <c:v>0.45669872981077808</c:v>
                </c:pt>
                <c:pt idx="75">
                  <c:v>0.45854812137224787</c:v>
                </c:pt>
                <c:pt idx="76">
                  <c:v>0.46059946231966392</c:v>
                </c:pt>
                <c:pt idx="77">
                  <c:v>0.46284275872613029</c:v>
                </c:pt>
                <c:pt idx="78">
                  <c:v>0.46526708147705009</c:v>
                </c:pt>
                <c:pt idx="79">
                  <c:v>0.46786061951567304</c:v>
                </c:pt>
                <c:pt idx="80">
                  <c:v>0.47061073738537634</c:v>
                </c:pt>
                <c:pt idx="81">
                  <c:v>0.47350403678833969</c:v>
                </c:pt>
                <c:pt idx="82">
                  <c:v>0.47652642186070548</c:v>
                </c:pt>
                <c:pt idx="83">
                  <c:v>0.47966316784620999</c:v>
                </c:pt>
                <c:pt idx="84">
                  <c:v>0.48289899283371657</c:v>
                </c:pt>
                <c:pt idx="85">
                  <c:v>0.48621813220915</c:v>
                </c:pt>
                <c:pt idx="86">
                  <c:v>0.48960441545911199</c:v>
                </c:pt>
                <c:pt idx="87">
                  <c:v>0.4930413449519967</c:v>
                </c:pt>
                <c:pt idx="88">
                  <c:v>0.49651217631279376</c:v>
                </c:pt>
                <c:pt idx="89">
                  <c:v>0.5</c:v>
                </c:pt>
                <c:pt idx="90">
                  <c:v>0.50348782368720624</c:v>
                </c:pt>
                <c:pt idx="91">
                  <c:v>0.50695865504800319</c:v>
                </c:pt>
                <c:pt idx="92">
                  <c:v>0.51039558454088796</c:v>
                </c:pt>
                <c:pt idx="93">
                  <c:v>0.51378186779085</c:v>
                </c:pt>
                <c:pt idx="94">
                  <c:v>0.51710100716628349</c:v>
                </c:pt>
                <c:pt idx="95">
                  <c:v>0.52033683215379001</c:v>
                </c:pt>
                <c:pt idx="96">
                  <c:v>0.52347357813929452</c:v>
                </c:pt>
                <c:pt idx="97">
                  <c:v>0.52649596321166026</c:v>
                </c:pt>
                <c:pt idx="98">
                  <c:v>0.52938926261462371</c:v>
                </c:pt>
                <c:pt idx="99">
                  <c:v>0.53213938048432696</c:v>
                </c:pt>
                <c:pt idx="100">
                  <c:v>0.53473291852294991</c:v>
                </c:pt>
                <c:pt idx="101">
                  <c:v>0.53715724127386966</c:v>
                </c:pt>
                <c:pt idx="102">
                  <c:v>0.53940053768033613</c:v>
                </c:pt>
                <c:pt idx="103">
                  <c:v>0.54145187862775213</c:v>
                </c:pt>
                <c:pt idx="104">
                  <c:v>0.54330127018922192</c:v>
                </c:pt>
                <c:pt idx="105">
                  <c:v>0.54493970231495836</c:v>
                </c:pt>
                <c:pt idx="106">
                  <c:v>0.54635919272833933</c:v>
                </c:pt>
                <c:pt idx="107">
                  <c:v>0.54755282581475773</c:v>
                </c:pt>
                <c:pt idx="108">
                  <c:v>0.5485147863137998</c:v>
                </c:pt>
                <c:pt idx="109">
                  <c:v>0.54924038765061045</c:v>
                </c:pt>
                <c:pt idx="110">
                  <c:v>0.54972609476841372</c:v>
                </c:pt>
                <c:pt idx="111">
                  <c:v>0.54996954135095477</c:v>
                </c:pt>
                <c:pt idx="112">
                  <c:v>0.54996954135095477</c:v>
                </c:pt>
                <c:pt idx="113">
                  <c:v>0.54972609476841372</c:v>
                </c:pt>
                <c:pt idx="114">
                  <c:v>0.54924038765061045</c:v>
                </c:pt>
                <c:pt idx="115">
                  <c:v>0.5485147863137998</c:v>
                </c:pt>
                <c:pt idx="116">
                  <c:v>0.54755282581475773</c:v>
                </c:pt>
                <c:pt idx="117">
                  <c:v>0.54635919272833944</c:v>
                </c:pt>
                <c:pt idx="118">
                  <c:v>0.54493970231495836</c:v>
                </c:pt>
                <c:pt idx="119">
                  <c:v>0.54330127018922192</c:v>
                </c:pt>
                <c:pt idx="120">
                  <c:v>0.54145187862775213</c:v>
                </c:pt>
                <c:pt idx="121">
                  <c:v>0.53940053768033613</c:v>
                </c:pt>
                <c:pt idx="122">
                  <c:v>0.53715724127386966</c:v>
                </c:pt>
                <c:pt idx="123">
                  <c:v>0.53473291852294991</c:v>
                </c:pt>
                <c:pt idx="124">
                  <c:v>0.53213938048432707</c:v>
                </c:pt>
                <c:pt idx="125">
                  <c:v>0.52938926261462371</c:v>
                </c:pt>
                <c:pt idx="126">
                  <c:v>0.52649596321166026</c:v>
                </c:pt>
                <c:pt idx="127">
                  <c:v>0.52347357813929452</c:v>
                </c:pt>
                <c:pt idx="128">
                  <c:v>0.52033683215379001</c:v>
                </c:pt>
                <c:pt idx="129">
                  <c:v>0.51710100716628349</c:v>
                </c:pt>
                <c:pt idx="130">
                  <c:v>0.51378186779084989</c:v>
                </c:pt>
                <c:pt idx="131">
                  <c:v>0.51039558454088796</c:v>
                </c:pt>
                <c:pt idx="132">
                  <c:v>0.5069586550480033</c:v>
                </c:pt>
                <c:pt idx="133">
                  <c:v>0.50348782368720635</c:v>
                </c:pt>
                <c:pt idx="134">
                  <c:v>0.5</c:v>
                </c:pt>
                <c:pt idx="135">
                  <c:v>0.49651217631279371</c:v>
                </c:pt>
                <c:pt idx="136">
                  <c:v>0.49304134495199675</c:v>
                </c:pt>
                <c:pt idx="137">
                  <c:v>0.4896044154591121</c:v>
                </c:pt>
                <c:pt idx="138">
                  <c:v>0.48621813220915006</c:v>
                </c:pt>
                <c:pt idx="139">
                  <c:v>0.48289899283371662</c:v>
                </c:pt>
                <c:pt idx="140">
                  <c:v>0.47966316784621005</c:v>
                </c:pt>
                <c:pt idx="141">
                  <c:v>0.47652642186070548</c:v>
                </c:pt>
                <c:pt idx="142">
                  <c:v>0.47350403678833974</c:v>
                </c:pt>
                <c:pt idx="143">
                  <c:v>0.47061073738537634</c:v>
                </c:pt>
                <c:pt idx="144">
                  <c:v>0.46786061951567309</c:v>
                </c:pt>
                <c:pt idx="145">
                  <c:v>0.46526708147705015</c:v>
                </c:pt>
                <c:pt idx="146">
                  <c:v>0.46284275872613023</c:v>
                </c:pt>
                <c:pt idx="147">
                  <c:v>0.46059946231966392</c:v>
                </c:pt>
                <c:pt idx="148">
                  <c:v>0.45854812137224793</c:v>
                </c:pt>
                <c:pt idx="149">
                  <c:v>0.45669872981077808</c:v>
                </c:pt>
                <c:pt idx="150">
                  <c:v>0.45506029768504164</c:v>
                </c:pt>
                <c:pt idx="151">
                  <c:v>0.45364080727166067</c:v>
                </c:pt>
                <c:pt idx="152">
                  <c:v>0.45244717418524233</c:v>
                </c:pt>
                <c:pt idx="153">
                  <c:v>0.45148521368620015</c:v>
                </c:pt>
                <c:pt idx="154">
                  <c:v>0.4507596123493896</c:v>
                </c:pt>
                <c:pt idx="155">
                  <c:v>0.45027390523158634</c:v>
                </c:pt>
                <c:pt idx="156">
                  <c:v>0.45003045864904523</c:v>
                </c:pt>
                <c:pt idx="157">
                  <c:v>0.45003045864904523</c:v>
                </c:pt>
                <c:pt idx="158">
                  <c:v>0.45027390523158634</c:v>
                </c:pt>
                <c:pt idx="159">
                  <c:v>0.4507596123493896</c:v>
                </c:pt>
                <c:pt idx="160">
                  <c:v>0.45148521368620015</c:v>
                </c:pt>
                <c:pt idx="161">
                  <c:v>0.45244717418524233</c:v>
                </c:pt>
                <c:pt idx="162">
                  <c:v>0.45364080727166062</c:v>
                </c:pt>
                <c:pt idx="163">
                  <c:v>0.45506029768504158</c:v>
                </c:pt>
                <c:pt idx="164">
                  <c:v>0.45669872981077803</c:v>
                </c:pt>
                <c:pt idx="165">
                  <c:v>0.45854812137224793</c:v>
                </c:pt>
                <c:pt idx="166">
                  <c:v>0.46059946231966392</c:v>
                </c:pt>
                <c:pt idx="167">
                  <c:v>0.46284275872613029</c:v>
                </c:pt>
                <c:pt idx="168">
                  <c:v>0.46526708147705009</c:v>
                </c:pt>
                <c:pt idx="169">
                  <c:v>0.46786061951567304</c:v>
                </c:pt>
                <c:pt idx="170">
                  <c:v>0.47061073738537634</c:v>
                </c:pt>
                <c:pt idx="171">
                  <c:v>0.47350403678833969</c:v>
                </c:pt>
                <c:pt idx="172">
                  <c:v>0.47652642186070543</c:v>
                </c:pt>
                <c:pt idx="173">
                  <c:v>0.47966316784620994</c:v>
                </c:pt>
                <c:pt idx="174">
                  <c:v>0.48289899283371646</c:v>
                </c:pt>
                <c:pt idx="175">
                  <c:v>0.48621813220915</c:v>
                </c:pt>
                <c:pt idx="176">
                  <c:v>0.48960441545911204</c:v>
                </c:pt>
                <c:pt idx="177">
                  <c:v>0.49304134495199681</c:v>
                </c:pt>
                <c:pt idx="178">
                  <c:v>0.49651217631279376</c:v>
                </c:pt>
                <c:pt idx="179">
                  <c:v>0.5</c:v>
                </c:pt>
                <c:pt idx="180">
                  <c:v>0.50348782368720624</c:v>
                </c:pt>
                <c:pt idx="181">
                  <c:v>0.5069586550480033</c:v>
                </c:pt>
                <c:pt idx="182">
                  <c:v>0.51039558454088796</c:v>
                </c:pt>
                <c:pt idx="183">
                  <c:v>0.51378186779084989</c:v>
                </c:pt>
                <c:pt idx="184">
                  <c:v>0.51710100716628338</c:v>
                </c:pt>
                <c:pt idx="185">
                  <c:v>0.5203368321537899</c:v>
                </c:pt>
                <c:pt idx="186">
                  <c:v>0.52347357813929463</c:v>
                </c:pt>
                <c:pt idx="187">
                  <c:v>0.52649596321166026</c:v>
                </c:pt>
                <c:pt idx="188">
                  <c:v>0.5293892626146236</c:v>
                </c:pt>
                <c:pt idx="189">
                  <c:v>0.53213938048432696</c:v>
                </c:pt>
                <c:pt idx="190">
                  <c:v>0.53473291852294991</c:v>
                </c:pt>
                <c:pt idx="191">
                  <c:v>0.53715724127386966</c:v>
                </c:pt>
                <c:pt idx="192">
                  <c:v>0.53940053768033613</c:v>
                </c:pt>
                <c:pt idx="193">
                  <c:v>0.54145187862775201</c:v>
                </c:pt>
                <c:pt idx="194">
                  <c:v>0.54330127018922192</c:v>
                </c:pt>
                <c:pt idx="195">
                  <c:v>0.54493970231495836</c:v>
                </c:pt>
                <c:pt idx="196">
                  <c:v>0.54635919272833933</c:v>
                </c:pt>
                <c:pt idx="197">
                  <c:v>0.54755282581475773</c:v>
                </c:pt>
                <c:pt idx="198">
                  <c:v>0.5485147863137998</c:v>
                </c:pt>
                <c:pt idx="199">
                  <c:v>0.54924038765061045</c:v>
                </c:pt>
                <c:pt idx="200">
                  <c:v>0.54972609476841372</c:v>
                </c:pt>
                <c:pt idx="201">
                  <c:v>0.54996954135095477</c:v>
                </c:pt>
                <c:pt idx="202">
                  <c:v>0.54996954135095477</c:v>
                </c:pt>
                <c:pt idx="203">
                  <c:v>0.54972609476841372</c:v>
                </c:pt>
                <c:pt idx="204">
                  <c:v>0.54924038765061045</c:v>
                </c:pt>
                <c:pt idx="205">
                  <c:v>0.5485147863137998</c:v>
                </c:pt>
                <c:pt idx="206">
                  <c:v>0.54755282581475773</c:v>
                </c:pt>
                <c:pt idx="207">
                  <c:v>0.54635919272833933</c:v>
                </c:pt>
                <c:pt idx="208">
                  <c:v>0.54493970231495836</c:v>
                </c:pt>
                <c:pt idx="209">
                  <c:v>0.54330127018922192</c:v>
                </c:pt>
                <c:pt idx="210">
                  <c:v>0.54145187862775213</c:v>
                </c:pt>
                <c:pt idx="211">
                  <c:v>0.53940053768033613</c:v>
                </c:pt>
                <c:pt idx="212">
                  <c:v>0.53715724127386966</c:v>
                </c:pt>
                <c:pt idx="213">
                  <c:v>0.53473291852294991</c:v>
                </c:pt>
                <c:pt idx="214">
                  <c:v>0.53213938048432707</c:v>
                </c:pt>
                <c:pt idx="215">
                  <c:v>0.52938926261462371</c:v>
                </c:pt>
                <c:pt idx="216">
                  <c:v>0.52649596321166026</c:v>
                </c:pt>
                <c:pt idx="217">
                  <c:v>0.52347357813929463</c:v>
                </c:pt>
                <c:pt idx="218">
                  <c:v>0.52033683215379001</c:v>
                </c:pt>
                <c:pt idx="219">
                  <c:v>0.51710100716628349</c:v>
                </c:pt>
                <c:pt idx="220">
                  <c:v>0.51378186779084989</c:v>
                </c:pt>
                <c:pt idx="221">
                  <c:v>0.51039558454088796</c:v>
                </c:pt>
                <c:pt idx="222">
                  <c:v>0.5069586550480033</c:v>
                </c:pt>
                <c:pt idx="223">
                  <c:v>0.50348782368720624</c:v>
                </c:pt>
                <c:pt idx="224">
                  <c:v>0.5</c:v>
                </c:pt>
                <c:pt idx="225">
                  <c:v>0.49651217631279382</c:v>
                </c:pt>
                <c:pt idx="226">
                  <c:v>0.49304134495199686</c:v>
                </c:pt>
                <c:pt idx="227">
                  <c:v>0.4896044154591121</c:v>
                </c:pt>
                <c:pt idx="228">
                  <c:v>0.48621813220915011</c:v>
                </c:pt>
                <c:pt idx="229">
                  <c:v>0.48289899283371662</c:v>
                </c:pt>
                <c:pt idx="230">
                  <c:v>0.47966316784620988</c:v>
                </c:pt>
                <c:pt idx="231">
                  <c:v>0.47652642186070543</c:v>
                </c:pt>
                <c:pt idx="232">
                  <c:v>0.47350403678833974</c:v>
                </c:pt>
                <c:pt idx="233">
                  <c:v>0.4706107373853764</c:v>
                </c:pt>
                <c:pt idx="234">
                  <c:v>0.46786061951567309</c:v>
                </c:pt>
                <c:pt idx="235">
                  <c:v>0.4652670814770502</c:v>
                </c:pt>
                <c:pt idx="236">
                  <c:v>0.46284275872613029</c:v>
                </c:pt>
                <c:pt idx="237">
                  <c:v>0.46059946231966392</c:v>
                </c:pt>
                <c:pt idx="238">
                  <c:v>0.45854812137224793</c:v>
                </c:pt>
                <c:pt idx="239">
                  <c:v>0.45669872981077808</c:v>
                </c:pt>
                <c:pt idx="240">
                  <c:v>0.45506029768504164</c:v>
                </c:pt>
                <c:pt idx="241">
                  <c:v>0.45364080727166062</c:v>
                </c:pt>
                <c:pt idx="242">
                  <c:v>0.45244717418524233</c:v>
                </c:pt>
                <c:pt idx="243">
                  <c:v>0.4514852136862002</c:v>
                </c:pt>
                <c:pt idx="244">
                  <c:v>0.4507596123493896</c:v>
                </c:pt>
                <c:pt idx="245">
                  <c:v>0.45027390523158634</c:v>
                </c:pt>
                <c:pt idx="246">
                  <c:v>0.45003045864904523</c:v>
                </c:pt>
                <c:pt idx="247">
                  <c:v>0.45003045864904523</c:v>
                </c:pt>
                <c:pt idx="248">
                  <c:v>0.45027390523158634</c:v>
                </c:pt>
                <c:pt idx="249">
                  <c:v>0.45075961234938955</c:v>
                </c:pt>
                <c:pt idx="250">
                  <c:v>0.4514852136862002</c:v>
                </c:pt>
                <c:pt idx="251">
                  <c:v>0.45244717418524233</c:v>
                </c:pt>
                <c:pt idx="252">
                  <c:v>0.45364080727166062</c:v>
                </c:pt>
                <c:pt idx="253">
                  <c:v>0.45506029768504169</c:v>
                </c:pt>
                <c:pt idx="254">
                  <c:v>0.45669872981077808</c:v>
                </c:pt>
                <c:pt idx="255">
                  <c:v>0.45854812137224787</c:v>
                </c:pt>
                <c:pt idx="256">
                  <c:v>0.46059946231966387</c:v>
                </c:pt>
                <c:pt idx="257">
                  <c:v>0.46284275872613023</c:v>
                </c:pt>
                <c:pt idx="258">
                  <c:v>0.46526708147705004</c:v>
                </c:pt>
                <c:pt idx="259">
                  <c:v>0.46786061951567304</c:v>
                </c:pt>
                <c:pt idx="260">
                  <c:v>0.47061073738537629</c:v>
                </c:pt>
                <c:pt idx="261">
                  <c:v>0.47350403678833985</c:v>
                </c:pt>
                <c:pt idx="262">
                  <c:v>0.47652642186070554</c:v>
                </c:pt>
                <c:pt idx="263">
                  <c:v>0.47966316784620999</c:v>
                </c:pt>
                <c:pt idx="264">
                  <c:v>0.48289899283371657</c:v>
                </c:pt>
                <c:pt idx="265">
                  <c:v>0.48621813220915</c:v>
                </c:pt>
                <c:pt idx="266">
                  <c:v>0.48960441545911193</c:v>
                </c:pt>
                <c:pt idx="267">
                  <c:v>0.49304134495199659</c:v>
                </c:pt>
                <c:pt idx="268">
                  <c:v>0.49651217631279376</c:v>
                </c:pt>
                <c:pt idx="269">
                  <c:v>0.49999999999999994</c:v>
                </c:pt>
                <c:pt idx="270">
                  <c:v>0.50348782368720624</c:v>
                </c:pt>
                <c:pt idx="271">
                  <c:v>0.5069586550480033</c:v>
                </c:pt>
                <c:pt idx="272">
                  <c:v>0.51039558454088796</c:v>
                </c:pt>
                <c:pt idx="273">
                  <c:v>0.51378186779084989</c:v>
                </c:pt>
                <c:pt idx="274">
                  <c:v>0.51710100716628338</c:v>
                </c:pt>
                <c:pt idx="275">
                  <c:v>0.5203368321537899</c:v>
                </c:pt>
                <c:pt idx="276">
                  <c:v>0.52347357813929463</c:v>
                </c:pt>
                <c:pt idx="277">
                  <c:v>0.52649596321166026</c:v>
                </c:pt>
                <c:pt idx="278">
                  <c:v>0.5293892626146236</c:v>
                </c:pt>
                <c:pt idx="279">
                  <c:v>0.53213938048432685</c:v>
                </c:pt>
                <c:pt idx="280">
                  <c:v>0.5347329185229498</c:v>
                </c:pt>
                <c:pt idx="281">
                  <c:v>0.53715724127386966</c:v>
                </c:pt>
                <c:pt idx="282">
                  <c:v>0.53940053768033613</c:v>
                </c:pt>
                <c:pt idx="283">
                  <c:v>0.54145187862775201</c:v>
                </c:pt>
                <c:pt idx="284">
                  <c:v>0.54330127018922192</c:v>
                </c:pt>
                <c:pt idx="285">
                  <c:v>0.54493970231495836</c:v>
                </c:pt>
                <c:pt idx="286">
                  <c:v>0.54635919272833933</c:v>
                </c:pt>
                <c:pt idx="287">
                  <c:v>0.54755282581475773</c:v>
                </c:pt>
                <c:pt idx="288">
                  <c:v>0.5485147863137998</c:v>
                </c:pt>
                <c:pt idx="289">
                  <c:v>0.54924038765061034</c:v>
                </c:pt>
                <c:pt idx="290">
                  <c:v>0.54972609476841361</c:v>
                </c:pt>
                <c:pt idx="291">
                  <c:v>0.54996954135095477</c:v>
                </c:pt>
                <c:pt idx="292">
                  <c:v>0.54996954135095477</c:v>
                </c:pt>
                <c:pt idx="293">
                  <c:v>0.54972609476841372</c:v>
                </c:pt>
                <c:pt idx="294">
                  <c:v>0.54924038765061045</c:v>
                </c:pt>
                <c:pt idx="295">
                  <c:v>0.5485147863137998</c:v>
                </c:pt>
                <c:pt idx="296">
                  <c:v>0.54755282581475773</c:v>
                </c:pt>
                <c:pt idx="297">
                  <c:v>0.54635919272833944</c:v>
                </c:pt>
                <c:pt idx="298">
                  <c:v>0.54493970231495836</c:v>
                </c:pt>
                <c:pt idx="299">
                  <c:v>0.54330127018922192</c:v>
                </c:pt>
                <c:pt idx="300">
                  <c:v>0.54145187862775213</c:v>
                </c:pt>
                <c:pt idx="301">
                  <c:v>0.53940053768033613</c:v>
                </c:pt>
                <c:pt idx="302">
                  <c:v>0.53715724127386977</c:v>
                </c:pt>
                <c:pt idx="303">
                  <c:v>0.53473291852294991</c:v>
                </c:pt>
                <c:pt idx="304">
                  <c:v>0.53213938048432696</c:v>
                </c:pt>
                <c:pt idx="305">
                  <c:v>0.52938926261462371</c:v>
                </c:pt>
                <c:pt idx="306">
                  <c:v>0.52649596321166037</c:v>
                </c:pt>
                <c:pt idx="307">
                  <c:v>0.52347357813929452</c:v>
                </c:pt>
                <c:pt idx="308">
                  <c:v>0.52033683215379001</c:v>
                </c:pt>
                <c:pt idx="309">
                  <c:v>0.51710100716628349</c:v>
                </c:pt>
                <c:pt idx="310">
                  <c:v>0.51378186779085</c:v>
                </c:pt>
                <c:pt idx="311">
                  <c:v>0.51039558454088807</c:v>
                </c:pt>
                <c:pt idx="312">
                  <c:v>0.50695865504800341</c:v>
                </c:pt>
                <c:pt idx="313">
                  <c:v>0.50348782368720646</c:v>
                </c:pt>
                <c:pt idx="314">
                  <c:v>0.5</c:v>
                </c:pt>
                <c:pt idx="315">
                  <c:v>0.49651217631279382</c:v>
                </c:pt>
                <c:pt idx="316">
                  <c:v>0.4930413449519967</c:v>
                </c:pt>
                <c:pt idx="317">
                  <c:v>0.48960441545911204</c:v>
                </c:pt>
                <c:pt idx="318">
                  <c:v>0.48621813220915006</c:v>
                </c:pt>
                <c:pt idx="319">
                  <c:v>0.48289899283371662</c:v>
                </c:pt>
                <c:pt idx="320">
                  <c:v>0.4796631678462101</c:v>
                </c:pt>
                <c:pt idx="321">
                  <c:v>0.4765264218607056</c:v>
                </c:pt>
                <c:pt idx="322">
                  <c:v>0.47350403678833974</c:v>
                </c:pt>
                <c:pt idx="323">
                  <c:v>0.4706107373853764</c:v>
                </c:pt>
                <c:pt idx="324">
                  <c:v>0.46786061951567309</c:v>
                </c:pt>
                <c:pt idx="325">
                  <c:v>0.4652670814770502</c:v>
                </c:pt>
                <c:pt idx="326">
                  <c:v>0.46284275872613029</c:v>
                </c:pt>
                <c:pt idx="327">
                  <c:v>0.46059946231966403</c:v>
                </c:pt>
                <c:pt idx="328">
                  <c:v>0.45854812137224793</c:v>
                </c:pt>
                <c:pt idx="329">
                  <c:v>0.45669872981077814</c:v>
                </c:pt>
                <c:pt idx="330">
                  <c:v>0.45506029768504164</c:v>
                </c:pt>
                <c:pt idx="331">
                  <c:v>0.45364080727166062</c:v>
                </c:pt>
                <c:pt idx="332">
                  <c:v>0.45244717418524233</c:v>
                </c:pt>
                <c:pt idx="333">
                  <c:v>0.45148521368620015</c:v>
                </c:pt>
                <c:pt idx="334">
                  <c:v>0.4507596123493896</c:v>
                </c:pt>
                <c:pt idx="335">
                  <c:v>0.45027390523158634</c:v>
                </c:pt>
                <c:pt idx="336">
                  <c:v>0.45003045864904523</c:v>
                </c:pt>
                <c:pt idx="337">
                  <c:v>0.45003045864904523</c:v>
                </c:pt>
                <c:pt idx="338">
                  <c:v>0.45027390523158634</c:v>
                </c:pt>
                <c:pt idx="339">
                  <c:v>0.4507596123493896</c:v>
                </c:pt>
                <c:pt idx="340">
                  <c:v>0.45148521368620015</c:v>
                </c:pt>
                <c:pt idx="341">
                  <c:v>0.45244717418524227</c:v>
                </c:pt>
                <c:pt idx="342">
                  <c:v>0.45364080727166067</c:v>
                </c:pt>
                <c:pt idx="343">
                  <c:v>0.45506029768504158</c:v>
                </c:pt>
                <c:pt idx="344">
                  <c:v>0.45669872981077808</c:v>
                </c:pt>
                <c:pt idx="345">
                  <c:v>0.45854812137224787</c:v>
                </c:pt>
                <c:pt idx="346">
                  <c:v>0.46059946231966387</c:v>
                </c:pt>
                <c:pt idx="347">
                  <c:v>0.46284275872613023</c:v>
                </c:pt>
                <c:pt idx="348">
                  <c:v>0.46526708147705015</c:v>
                </c:pt>
                <c:pt idx="349">
                  <c:v>0.46786061951567287</c:v>
                </c:pt>
                <c:pt idx="350">
                  <c:v>0.47061073738537629</c:v>
                </c:pt>
                <c:pt idx="351">
                  <c:v>0.47350403678833969</c:v>
                </c:pt>
                <c:pt idx="352">
                  <c:v>0.47652642186070537</c:v>
                </c:pt>
                <c:pt idx="353">
                  <c:v>0.47966316784620999</c:v>
                </c:pt>
                <c:pt idx="354">
                  <c:v>0.48289899283371651</c:v>
                </c:pt>
                <c:pt idx="355">
                  <c:v>0.48621813220915017</c:v>
                </c:pt>
                <c:pt idx="356">
                  <c:v>0.48960441545911193</c:v>
                </c:pt>
                <c:pt idx="357">
                  <c:v>0.49304134495199675</c:v>
                </c:pt>
                <c:pt idx="358">
                  <c:v>0.49651217631279354</c:v>
                </c:pt>
                <c:pt idx="359">
                  <c:v>0.49999999999999994</c:v>
                </c:pt>
                <c:pt idx="360">
                  <c:v>0.50348782368720613</c:v>
                </c:pt>
                <c:pt idx="361">
                  <c:v>0.50695865504800319</c:v>
                </c:pt>
                <c:pt idx="362">
                  <c:v>0.51039558454088796</c:v>
                </c:pt>
                <c:pt idx="363">
                  <c:v>0.51378186779084989</c:v>
                </c:pt>
                <c:pt idx="364">
                  <c:v>0.51710100716628349</c:v>
                </c:pt>
                <c:pt idx="365">
                  <c:v>0.5203368321537899</c:v>
                </c:pt>
                <c:pt idx="366">
                  <c:v>0.52347357813929452</c:v>
                </c:pt>
                <c:pt idx="367">
                  <c:v>0.52649596321166015</c:v>
                </c:pt>
                <c:pt idx="368">
                  <c:v>0.5293892626146236</c:v>
                </c:pt>
                <c:pt idx="369">
                  <c:v>0.53213938048432685</c:v>
                </c:pt>
                <c:pt idx="370">
                  <c:v>0.53473291852294991</c:v>
                </c:pt>
                <c:pt idx="371">
                  <c:v>0.53715724127386966</c:v>
                </c:pt>
                <c:pt idx="372">
                  <c:v>0.53940053768033613</c:v>
                </c:pt>
                <c:pt idx="373">
                  <c:v>0.54145187862775213</c:v>
                </c:pt>
                <c:pt idx="374">
                  <c:v>0.54330127018922192</c:v>
                </c:pt>
                <c:pt idx="375">
                  <c:v>0.54493970231495836</c:v>
                </c:pt>
                <c:pt idx="376">
                  <c:v>0.54635919272833933</c:v>
                </c:pt>
                <c:pt idx="377">
                  <c:v>0.54755282581475773</c:v>
                </c:pt>
                <c:pt idx="378">
                  <c:v>0.5485147863137998</c:v>
                </c:pt>
                <c:pt idx="379">
                  <c:v>0.54924038765061045</c:v>
                </c:pt>
                <c:pt idx="380">
                  <c:v>0.54972609476841361</c:v>
                </c:pt>
                <c:pt idx="381">
                  <c:v>0.54996954135095477</c:v>
                </c:pt>
                <c:pt idx="382">
                  <c:v>0.54996954135095477</c:v>
                </c:pt>
                <c:pt idx="383">
                  <c:v>0.54972609476841372</c:v>
                </c:pt>
                <c:pt idx="384">
                  <c:v>0.54924038765061045</c:v>
                </c:pt>
                <c:pt idx="385">
                  <c:v>0.5485147863137998</c:v>
                </c:pt>
                <c:pt idx="386">
                  <c:v>0.54755282581475762</c:v>
                </c:pt>
                <c:pt idx="387">
                  <c:v>0.54635919272833944</c:v>
                </c:pt>
                <c:pt idx="388">
                  <c:v>0.54493970231495836</c:v>
                </c:pt>
                <c:pt idx="389">
                  <c:v>0.54330127018922203</c:v>
                </c:pt>
                <c:pt idx="390">
                  <c:v>0.54145187862775213</c:v>
                </c:pt>
                <c:pt idx="391">
                  <c:v>0.53940053768033613</c:v>
                </c:pt>
                <c:pt idx="392">
                  <c:v>0.53715724127386977</c:v>
                </c:pt>
                <c:pt idx="393">
                  <c:v>0.53473291852295002</c:v>
                </c:pt>
                <c:pt idx="394">
                  <c:v>0.53213938048432696</c:v>
                </c:pt>
                <c:pt idx="395">
                  <c:v>0.5293892626146236</c:v>
                </c:pt>
                <c:pt idx="396">
                  <c:v>0.52649596321166037</c:v>
                </c:pt>
                <c:pt idx="397">
                  <c:v>0.52347357813929452</c:v>
                </c:pt>
                <c:pt idx="398">
                  <c:v>0.52033683215379012</c:v>
                </c:pt>
                <c:pt idx="399">
                  <c:v>0.51710100716628349</c:v>
                </c:pt>
                <c:pt idx="400">
                  <c:v>0.51378186779085</c:v>
                </c:pt>
                <c:pt idx="401">
                  <c:v>0.51039558454088796</c:v>
                </c:pt>
                <c:pt idx="402">
                  <c:v>0.50695865504800341</c:v>
                </c:pt>
                <c:pt idx="403">
                  <c:v>0.50348782368720624</c:v>
                </c:pt>
                <c:pt idx="404">
                  <c:v>0.50000000000000022</c:v>
                </c:pt>
                <c:pt idx="405">
                  <c:v>0.49651217631279382</c:v>
                </c:pt>
                <c:pt idx="406">
                  <c:v>0.4930413449519967</c:v>
                </c:pt>
                <c:pt idx="407">
                  <c:v>0.48960441545911221</c:v>
                </c:pt>
                <c:pt idx="408">
                  <c:v>0.48621813220915006</c:v>
                </c:pt>
                <c:pt idx="409">
                  <c:v>0.48289899283371662</c:v>
                </c:pt>
                <c:pt idx="410">
                  <c:v>0.47966316784620994</c:v>
                </c:pt>
                <c:pt idx="411">
                  <c:v>0.4765264218607056</c:v>
                </c:pt>
                <c:pt idx="412">
                  <c:v>0.47350403678833974</c:v>
                </c:pt>
                <c:pt idx="413">
                  <c:v>0.47061073738537651</c:v>
                </c:pt>
                <c:pt idx="414">
                  <c:v>0.46786061951567309</c:v>
                </c:pt>
                <c:pt idx="415">
                  <c:v>0.46526708147705009</c:v>
                </c:pt>
                <c:pt idx="416">
                  <c:v>0.46284275872613029</c:v>
                </c:pt>
                <c:pt idx="417">
                  <c:v>0.46059946231966392</c:v>
                </c:pt>
                <c:pt idx="418">
                  <c:v>0.45854812137224799</c:v>
                </c:pt>
                <c:pt idx="419">
                  <c:v>0.45669872981077803</c:v>
                </c:pt>
                <c:pt idx="420">
                  <c:v>0.45506029768504175</c:v>
                </c:pt>
                <c:pt idx="421">
                  <c:v>0.45364080727166062</c:v>
                </c:pt>
                <c:pt idx="422">
                  <c:v>0.45244717418524233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'Theorretical Data (2)'!$I$13</c:f>
              <c:strCache>
                <c:ptCount val="1"/>
                <c:pt idx="0">
                  <c:v>Lower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'Theorretical Data (2)'!$I$14:$I$436</c:f>
              <c:numCache>
                <c:formatCode>_("$"* #,##0.000_);_("$"* \(#,##0.000\);_("$"* "-"??_);_(@_)</c:formatCode>
                <c:ptCount val="423"/>
                <c:pt idx="99">
                  <c:v>0.48294293416630663</c:v>
                </c:pt>
                <c:pt idx="100">
                  <c:v>0.48286471920761315</c:v>
                </c:pt>
                <c:pt idx="101">
                  <c:v>0.48277788332476246</c:v>
                </c:pt>
                <c:pt idx="102">
                  <c:v>0.48268423290400336</c:v>
                </c:pt>
                <c:pt idx="103">
                  <c:v>0.48258568536350577</c:v>
                </c:pt>
                <c:pt idx="104">
                  <c:v>0.48248422485683989</c:v>
                </c:pt>
                <c:pt idx="105">
                  <c:v>0.48238185924860733</c:v>
                </c:pt>
                <c:pt idx="106">
                  <c:v>0.48228057940008234</c:v>
                </c:pt>
                <c:pt idx="107">
                  <c:v>0.48218232151434703</c:v>
                </c:pt>
                <c:pt idx="108">
                  <c:v>0.48208893302227968</c:v>
                </c:pt>
                <c:pt idx="109">
                  <c:v>0.48200214226038318</c:v>
                </c:pt>
                <c:pt idx="110">
                  <c:v>0.48192353200785865</c:v>
                </c:pt>
                <c:pt idx="111">
                  <c:v>0.48185451681562097</c:v>
                </c:pt>
                <c:pt idx="112">
                  <c:v>0.48179632397126015</c:v>
                </c:pt>
                <c:pt idx="113">
                  <c:v>0.48174997789545149</c:v>
                </c:pt>
                <c:pt idx="114">
                  <c:v>0.48171628774986575</c:v>
                </c:pt>
                <c:pt idx="115">
                  <c:v>0.48169583804697053</c:v>
                </c:pt>
                <c:pt idx="116">
                  <c:v>0.48168898208158584</c:v>
                </c:pt>
                <c:pt idx="117">
                  <c:v>0.48169583804697053</c:v>
                </c:pt>
                <c:pt idx="118">
                  <c:v>0.48171628774986575</c:v>
                </c:pt>
                <c:pt idx="119">
                  <c:v>0.48174997789545149</c:v>
                </c:pt>
                <c:pt idx="120">
                  <c:v>0.48179632397126015</c:v>
                </c:pt>
                <c:pt idx="121">
                  <c:v>0.48185451681562097</c:v>
                </c:pt>
                <c:pt idx="122">
                  <c:v>0.4819235320078587</c:v>
                </c:pt>
                <c:pt idx="123">
                  <c:v>0.48200214226038318</c:v>
                </c:pt>
                <c:pt idx="124">
                  <c:v>0.48208893302227968</c:v>
                </c:pt>
                <c:pt idx="125">
                  <c:v>0.48218232151434703</c:v>
                </c:pt>
                <c:pt idx="126">
                  <c:v>0.48228057940008234</c:v>
                </c:pt>
                <c:pt idx="127">
                  <c:v>0.48238185924860733</c:v>
                </c:pt>
                <c:pt idx="128">
                  <c:v>0.48248422485683984</c:v>
                </c:pt>
                <c:pt idx="129">
                  <c:v>0.48258568536350577</c:v>
                </c:pt>
                <c:pt idx="130">
                  <c:v>0.48268423290400336</c:v>
                </c:pt>
                <c:pt idx="131">
                  <c:v>0.48277788332476246</c:v>
                </c:pt>
                <c:pt idx="132">
                  <c:v>0.48286471920761315</c:v>
                </c:pt>
                <c:pt idx="133">
                  <c:v>0.48294293416630663</c:v>
                </c:pt>
                <c:pt idx="134">
                  <c:v>0.48301087709511703</c:v>
                </c:pt>
                <c:pt idx="135">
                  <c:v>0.48306709480732041</c:v>
                </c:pt>
                <c:pt idx="136">
                  <c:v>0.48311037133717538</c:v>
                </c:pt>
                <c:pt idx="137">
                  <c:v>0.48313976212888843</c:v>
                </c:pt>
                <c:pt idx="138">
                  <c:v>0.48315462142712112</c:v>
                </c:pt>
                <c:pt idx="139">
                  <c:v>0.48315462142712112</c:v>
                </c:pt>
                <c:pt idx="140">
                  <c:v>0.48313976212888843</c:v>
                </c:pt>
                <c:pt idx="141">
                  <c:v>0.48311037133717538</c:v>
                </c:pt>
                <c:pt idx="142">
                  <c:v>0.48306709480732041</c:v>
                </c:pt>
                <c:pt idx="143">
                  <c:v>0.48301087709511703</c:v>
                </c:pt>
                <c:pt idx="144">
                  <c:v>0.48294293416630663</c:v>
                </c:pt>
                <c:pt idx="145">
                  <c:v>0.48286471920761309</c:v>
                </c:pt>
                <c:pt idx="146">
                  <c:v>0.48277788332476246</c:v>
                </c:pt>
                <c:pt idx="147">
                  <c:v>0.48268423290400336</c:v>
                </c:pt>
                <c:pt idx="148">
                  <c:v>0.48258568536350577</c:v>
                </c:pt>
                <c:pt idx="149">
                  <c:v>0.48248422485683984</c:v>
                </c:pt>
                <c:pt idx="150">
                  <c:v>0.48238185924860733</c:v>
                </c:pt>
                <c:pt idx="151">
                  <c:v>0.48228057940008234</c:v>
                </c:pt>
                <c:pt idx="152">
                  <c:v>0.48218232151434703</c:v>
                </c:pt>
                <c:pt idx="153">
                  <c:v>0.48208893302227968</c:v>
                </c:pt>
                <c:pt idx="154">
                  <c:v>0.48200214226038318</c:v>
                </c:pt>
                <c:pt idx="155">
                  <c:v>0.4819235320078587</c:v>
                </c:pt>
                <c:pt idx="156">
                  <c:v>0.48185451681562097</c:v>
                </c:pt>
                <c:pt idx="157">
                  <c:v>0.48179632397126015</c:v>
                </c:pt>
                <c:pt idx="158">
                  <c:v>0.48174997789545149</c:v>
                </c:pt>
                <c:pt idx="159">
                  <c:v>0.48171628774986575</c:v>
                </c:pt>
                <c:pt idx="160">
                  <c:v>0.48169583804697053</c:v>
                </c:pt>
                <c:pt idx="161">
                  <c:v>0.48168898208158584</c:v>
                </c:pt>
                <c:pt idx="162">
                  <c:v>0.48169583804697053</c:v>
                </c:pt>
                <c:pt idx="163">
                  <c:v>0.48171628774986575</c:v>
                </c:pt>
                <c:pt idx="164">
                  <c:v>0.48174997789545149</c:v>
                </c:pt>
                <c:pt idx="165">
                  <c:v>0.48179632397126015</c:v>
                </c:pt>
                <c:pt idx="166">
                  <c:v>0.48185451681562097</c:v>
                </c:pt>
                <c:pt idx="167">
                  <c:v>0.48192353200785865</c:v>
                </c:pt>
                <c:pt idx="168">
                  <c:v>0.48200214226038318</c:v>
                </c:pt>
                <c:pt idx="169">
                  <c:v>0.48208893302227968</c:v>
                </c:pt>
                <c:pt idx="170">
                  <c:v>0.48218232151434703</c:v>
                </c:pt>
                <c:pt idx="171">
                  <c:v>0.48228057940008234</c:v>
                </c:pt>
                <c:pt idx="172">
                  <c:v>0.48238185924860733</c:v>
                </c:pt>
                <c:pt idx="173">
                  <c:v>0.48248422485683989</c:v>
                </c:pt>
                <c:pt idx="174">
                  <c:v>0.48258568536350577</c:v>
                </c:pt>
                <c:pt idx="175">
                  <c:v>0.48268423290400336</c:v>
                </c:pt>
                <c:pt idx="176">
                  <c:v>0.48277788332476246</c:v>
                </c:pt>
                <c:pt idx="177">
                  <c:v>0.48286471920761315</c:v>
                </c:pt>
                <c:pt idx="178">
                  <c:v>0.48294293416630663</c:v>
                </c:pt>
                <c:pt idx="179">
                  <c:v>0.48301087709511703</c:v>
                </c:pt>
                <c:pt idx="180">
                  <c:v>0.48306709480732041</c:v>
                </c:pt>
                <c:pt idx="181">
                  <c:v>0.48311037133717538</c:v>
                </c:pt>
                <c:pt idx="182">
                  <c:v>0.48313976212888843</c:v>
                </c:pt>
                <c:pt idx="183">
                  <c:v>0.48315462142712112</c:v>
                </c:pt>
                <c:pt idx="184">
                  <c:v>0.48315462142712112</c:v>
                </c:pt>
                <c:pt idx="185">
                  <c:v>0.48313976212888843</c:v>
                </c:pt>
                <c:pt idx="186">
                  <c:v>0.48311037133717538</c:v>
                </c:pt>
                <c:pt idx="187">
                  <c:v>0.48306709480732041</c:v>
                </c:pt>
                <c:pt idx="188">
                  <c:v>0.48301087709511703</c:v>
                </c:pt>
                <c:pt idx="189">
                  <c:v>0.48294293416630663</c:v>
                </c:pt>
                <c:pt idx="190">
                  <c:v>0.48286471920761315</c:v>
                </c:pt>
                <c:pt idx="191">
                  <c:v>0.48277788332476246</c:v>
                </c:pt>
                <c:pt idx="192">
                  <c:v>0.48268423290400336</c:v>
                </c:pt>
                <c:pt idx="193">
                  <c:v>0.48258568536350577</c:v>
                </c:pt>
                <c:pt idx="194">
                  <c:v>0.48248422485683989</c:v>
                </c:pt>
                <c:pt idx="195">
                  <c:v>0.48238185924860733</c:v>
                </c:pt>
                <c:pt idx="196">
                  <c:v>0.48228057940008234</c:v>
                </c:pt>
                <c:pt idx="197">
                  <c:v>0.48218232151434703</c:v>
                </c:pt>
                <c:pt idx="198">
                  <c:v>0.48208893302227968</c:v>
                </c:pt>
                <c:pt idx="199">
                  <c:v>0.48200214226038318</c:v>
                </c:pt>
                <c:pt idx="200">
                  <c:v>0.48192353200785865</c:v>
                </c:pt>
                <c:pt idx="201">
                  <c:v>0.48185451681562097</c:v>
                </c:pt>
                <c:pt idx="202">
                  <c:v>0.48179632397126015</c:v>
                </c:pt>
                <c:pt idx="203">
                  <c:v>0.48174997789545149</c:v>
                </c:pt>
                <c:pt idx="204">
                  <c:v>0.48171628774986575</c:v>
                </c:pt>
                <c:pt idx="205">
                  <c:v>0.48169583804697053</c:v>
                </c:pt>
                <c:pt idx="206">
                  <c:v>0.48168898208158584</c:v>
                </c:pt>
                <c:pt idx="207">
                  <c:v>0.48169583804697053</c:v>
                </c:pt>
                <c:pt idx="208">
                  <c:v>0.48171628774986575</c:v>
                </c:pt>
                <c:pt idx="209">
                  <c:v>0.48174997789545149</c:v>
                </c:pt>
                <c:pt idx="210">
                  <c:v>0.48179632397126015</c:v>
                </c:pt>
                <c:pt idx="211">
                  <c:v>0.48185451681562097</c:v>
                </c:pt>
                <c:pt idx="212">
                  <c:v>0.4819235320078587</c:v>
                </c:pt>
                <c:pt idx="213">
                  <c:v>0.48200214226038318</c:v>
                </c:pt>
                <c:pt idx="214">
                  <c:v>0.48208893302227968</c:v>
                </c:pt>
                <c:pt idx="215">
                  <c:v>0.48218232151434703</c:v>
                </c:pt>
                <c:pt idx="216">
                  <c:v>0.48228057940008234</c:v>
                </c:pt>
                <c:pt idx="217">
                  <c:v>0.48238185924860733</c:v>
                </c:pt>
                <c:pt idx="218">
                  <c:v>0.48248422485683989</c:v>
                </c:pt>
                <c:pt idx="219">
                  <c:v>0.48258568536350577</c:v>
                </c:pt>
                <c:pt idx="220">
                  <c:v>0.48268423290400336</c:v>
                </c:pt>
                <c:pt idx="221">
                  <c:v>0.48277788332476246</c:v>
                </c:pt>
                <c:pt idx="222">
                  <c:v>0.48286471920761315</c:v>
                </c:pt>
                <c:pt idx="223">
                  <c:v>0.48294293416630663</c:v>
                </c:pt>
                <c:pt idx="224">
                  <c:v>0.48301087709511703</c:v>
                </c:pt>
                <c:pt idx="225">
                  <c:v>0.48306709480732041</c:v>
                </c:pt>
                <c:pt idx="226">
                  <c:v>0.48311037133717538</c:v>
                </c:pt>
                <c:pt idx="227">
                  <c:v>0.48313976212888843</c:v>
                </c:pt>
                <c:pt idx="228">
                  <c:v>0.48315462142712112</c:v>
                </c:pt>
                <c:pt idx="229">
                  <c:v>0.48315462142712112</c:v>
                </c:pt>
                <c:pt idx="230">
                  <c:v>0.48313976212888843</c:v>
                </c:pt>
                <c:pt idx="231">
                  <c:v>0.48311037133717538</c:v>
                </c:pt>
                <c:pt idx="232">
                  <c:v>0.48306709480732041</c:v>
                </c:pt>
                <c:pt idx="233">
                  <c:v>0.48301087709511703</c:v>
                </c:pt>
                <c:pt idx="234">
                  <c:v>0.48294293416630663</c:v>
                </c:pt>
                <c:pt idx="235">
                  <c:v>0.48286471920761309</c:v>
                </c:pt>
                <c:pt idx="236">
                  <c:v>0.48277788332476246</c:v>
                </c:pt>
                <c:pt idx="237">
                  <c:v>0.48268423290400336</c:v>
                </c:pt>
                <c:pt idx="238">
                  <c:v>0.48258568536350577</c:v>
                </c:pt>
                <c:pt idx="239">
                  <c:v>0.48248422485683989</c:v>
                </c:pt>
                <c:pt idx="240">
                  <c:v>0.48238185924860733</c:v>
                </c:pt>
                <c:pt idx="241">
                  <c:v>0.48228057940008234</c:v>
                </c:pt>
                <c:pt idx="242">
                  <c:v>0.48218232151434703</c:v>
                </c:pt>
                <c:pt idx="243">
                  <c:v>0.48208893302227968</c:v>
                </c:pt>
                <c:pt idx="244">
                  <c:v>0.48200214226038318</c:v>
                </c:pt>
                <c:pt idx="245">
                  <c:v>0.48192353200785865</c:v>
                </c:pt>
                <c:pt idx="246">
                  <c:v>0.48185451681562097</c:v>
                </c:pt>
                <c:pt idx="247">
                  <c:v>0.48179632397126015</c:v>
                </c:pt>
                <c:pt idx="248">
                  <c:v>0.48174997789545149</c:v>
                </c:pt>
                <c:pt idx="249">
                  <c:v>0.48171628774986575</c:v>
                </c:pt>
                <c:pt idx="250">
                  <c:v>0.48169583804697053</c:v>
                </c:pt>
                <c:pt idx="251">
                  <c:v>0.48168898208158584</c:v>
                </c:pt>
                <c:pt idx="252">
                  <c:v>0.48169583804697053</c:v>
                </c:pt>
                <c:pt idx="253">
                  <c:v>0.48171628774986575</c:v>
                </c:pt>
                <c:pt idx="254">
                  <c:v>0.48174997789545149</c:v>
                </c:pt>
                <c:pt idx="255">
                  <c:v>0.48179632397126015</c:v>
                </c:pt>
                <c:pt idx="256">
                  <c:v>0.48185451681562097</c:v>
                </c:pt>
                <c:pt idx="257">
                  <c:v>0.48192353200785865</c:v>
                </c:pt>
                <c:pt idx="258">
                  <c:v>0.48200214226038318</c:v>
                </c:pt>
                <c:pt idx="259">
                  <c:v>0.48208893302227968</c:v>
                </c:pt>
                <c:pt idx="260">
                  <c:v>0.48218232151434703</c:v>
                </c:pt>
                <c:pt idx="261">
                  <c:v>0.48228057940008234</c:v>
                </c:pt>
                <c:pt idx="262">
                  <c:v>0.48238185924860733</c:v>
                </c:pt>
                <c:pt idx="263">
                  <c:v>0.48248422485683989</c:v>
                </c:pt>
                <c:pt idx="264">
                  <c:v>0.48258568536350577</c:v>
                </c:pt>
                <c:pt idx="265">
                  <c:v>0.48268423290400336</c:v>
                </c:pt>
                <c:pt idx="266">
                  <c:v>0.48277788332476246</c:v>
                </c:pt>
                <c:pt idx="267">
                  <c:v>0.48286471920761315</c:v>
                </c:pt>
                <c:pt idx="268">
                  <c:v>0.48294293416630663</c:v>
                </c:pt>
                <c:pt idx="269">
                  <c:v>0.48301087709511703</c:v>
                </c:pt>
                <c:pt idx="270">
                  <c:v>0.48306709480732041</c:v>
                </c:pt>
                <c:pt idx="271">
                  <c:v>0.48311037133717538</c:v>
                </c:pt>
                <c:pt idx="272">
                  <c:v>0.48313976212888843</c:v>
                </c:pt>
                <c:pt idx="273">
                  <c:v>0.48315462142712112</c:v>
                </c:pt>
                <c:pt idx="274">
                  <c:v>0.48315462142712112</c:v>
                </c:pt>
                <c:pt idx="275">
                  <c:v>0.48313976212888843</c:v>
                </c:pt>
                <c:pt idx="276">
                  <c:v>0.48311037133717538</c:v>
                </c:pt>
                <c:pt idx="277">
                  <c:v>0.48306709480732041</c:v>
                </c:pt>
                <c:pt idx="278">
                  <c:v>0.48301087709511703</c:v>
                </c:pt>
                <c:pt idx="279">
                  <c:v>0.48294293416630663</c:v>
                </c:pt>
                <c:pt idx="280">
                  <c:v>0.48286471920761315</c:v>
                </c:pt>
                <c:pt idx="281">
                  <c:v>0.48277788332476246</c:v>
                </c:pt>
                <c:pt idx="282">
                  <c:v>0.48268423290400336</c:v>
                </c:pt>
                <c:pt idx="283">
                  <c:v>0.48258568536350577</c:v>
                </c:pt>
                <c:pt idx="284">
                  <c:v>0.48248422485683989</c:v>
                </c:pt>
                <c:pt idx="285">
                  <c:v>0.48238185924860733</c:v>
                </c:pt>
                <c:pt idx="286">
                  <c:v>0.48228057940008234</c:v>
                </c:pt>
                <c:pt idx="287">
                  <c:v>0.48218232151434703</c:v>
                </c:pt>
                <c:pt idx="288">
                  <c:v>0.48208893302227968</c:v>
                </c:pt>
                <c:pt idx="289">
                  <c:v>0.48200214226038318</c:v>
                </c:pt>
                <c:pt idx="290">
                  <c:v>0.4819235320078587</c:v>
                </c:pt>
                <c:pt idx="291">
                  <c:v>0.48185451681562097</c:v>
                </c:pt>
                <c:pt idx="292">
                  <c:v>0.48179632397126015</c:v>
                </c:pt>
                <c:pt idx="293">
                  <c:v>0.48174997789545149</c:v>
                </c:pt>
                <c:pt idx="294">
                  <c:v>0.48171628774986575</c:v>
                </c:pt>
                <c:pt idx="295">
                  <c:v>0.48169583804697053</c:v>
                </c:pt>
                <c:pt idx="296">
                  <c:v>0.48168898208158589</c:v>
                </c:pt>
                <c:pt idx="297">
                  <c:v>0.48169583804697053</c:v>
                </c:pt>
                <c:pt idx="298">
                  <c:v>0.48171628774986575</c:v>
                </c:pt>
                <c:pt idx="299">
                  <c:v>0.48174997789545149</c:v>
                </c:pt>
                <c:pt idx="300">
                  <c:v>0.48179632397126015</c:v>
                </c:pt>
                <c:pt idx="301">
                  <c:v>0.48185451681562097</c:v>
                </c:pt>
                <c:pt idx="302">
                  <c:v>0.4819235320078587</c:v>
                </c:pt>
                <c:pt idx="303">
                  <c:v>0.48200214226038318</c:v>
                </c:pt>
                <c:pt idx="304">
                  <c:v>0.48208893302227968</c:v>
                </c:pt>
                <c:pt idx="305">
                  <c:v>0.48218232151434703</c:v>
                </c:pt>
                <c:pt idx="306">
                  <c:v>0.48228057940008234</c:v>
                </c:pt>
                <c:pt idx="307">
                  <c:v>0.48238185924860733</c:v>
                </c:pt>
                <c:pt idx="308">
                  <c:v>0.48248422485683989</c:v>
                </c:pt>
                <c:pt idx="309">
                  <c:v>0.48258568536350577</c:v>
                </c:pt>
                <c:pt idx="310">
                  <c:v>0.48268423290400336</c:v>
                </c:pt>
                <c:pt idx="311">
                  <c:v>0.48277788332476246</c:v>
                </c:pt>
                <c:pt idx="312">
                  <c:v>0.48286471920761315</c:v>
                </c:pt>
                <c:pt idx="313">
                  <c:v>0.48294293416630663</c:v>
                </c:pt>
                <c:pt idx="314">
                  <c:v>0.48301087709511703</c:v>
                </c:pt>
                <c:pt idx="315">
                  <c:v>0.48306709480732041</c:v>
                </c:pt>
                <c:pt idx="316">
                  <c:v>0.48311037133717538</c:v>
                </c:pt>
                <c:pt idx="317">
                  <c:v>0.48313976212888843</c:v>
                </c:pt>
                <c:pt idx="318">
                  <c:v>0.48315462142712112</c:v>
                </c:pt>
                <c:pt idx="319">
                  <c:v>0.48315462142712112</c:v>
                </c:pt>
                <c:pt idx="320">
                  <c:v>0.48313976212888843</c:v>
                </c:pt>
                <c:pt idx="321">
                  <c:v>0.48311037133717538</c:v>
                </c:pt>
                <c:pt idx="322">
                  <c:v>0.48306709480732041</c:v>
                </c:pt>
                <c:pt idx="323">
                  <c:v>0.48301087709511703</c:v>
                </c:pt>
                <c:pt idx="324">
                  <c:v>0.48294293416630663</c:v>
                </c:pt>
                <c:pt idx="325">
                  <c:v>0.48286471920761315</c:v>
                </c:pt>
                <c:pt idx="326">
                  <c:v>0.48277788332476246</c:v>
                </c:pt>
                <c:pt idx="327">
                  <c:v>0.48268423290400336</c:v>
                </c:pt>
                <c:pt idx="328">
                  <c:v>0.48258568536350577</c:v>
                </c:pt>
                <c:pt idx="329">
                  <c:v>0.48248422485683989</c:v>
                </c:pt>
                <c:pt idx="330">
                  <c:v>0.48238185924860733</c:v>
                </c:pt>
                <c:pt idx="331">
                  <c:v>0.48228057940008234</c:v>
                </c:pt>
                <c:pt idx="332">
                  <c:v>0.48218232151434703</c:v>
                </c:pt>
                <c:pt idx="333">
                  <c:v>0.48208893302227968</c:v>
                </c:pt>
                <c:pt idx="334">
                  <c:v>0.48200214226038318</c:v>
                </c:pt>
                <c:pt idx="335">
                  <c:v>0.4819235320078587</c:v>
                </c:pt>
                <c:pt idx="336">
                  <c:v>0.48185451681562097</c:v>
                </c:pt>
                <c:pt idx="337">
                  <c:v>0.48179632397126015</c:v>
                </c:pt>
                <c:pt idx="338">
                  <c:v>0.48174997789545149</c:v>
                </c:pt>
                <c:pt idx="339">
                  <c:v>0.48171628774986575</c:v>
                </c:pt>
                <c:pt idx="340">
                  <c:v>0.48169583804697053</c:v>
                </c:pt>
                <c:pt idx="341">
                  <c:v>0.48168898208158584</c:v>
                </c:pt>
                <c:pt idx="342">
                  <c:v>0.48169583804697053</c:v>
                </c:pt>
                <c:pt idx="343">
                  <c:v>0.48171628774986575</c:v>
                </c:pt>
                <c:pt idx="344">
                  <c:v>0.48174997789545149</c:v>
                </c:pt>
                <c:pt idx="345">
                  <c:v>0.48179632397126015</c:v>
                </c:pt>
                <c:pt idx="346">
                  <c:v>0.48185451681562097</c:v>
                </c:pt>
                <c:pt idx="347">
                  <c:v>0.4819235320078587</c:v>
                </c:pt>
                <c:pt idx="348">
                  <c:v>0.48200214226038318</c:v>
                </c:pt>
                <c:pt idx="349">
                  <c:v>0.48208893302227968</c:v>
                </c:pt>
                <c:pt idx="350">
                  <c:v>0.48218232151434703</c:v>
                </c:pt>
                <c:pt idx="351">
                  <c:v>0.48228057940008234</c:v>
                </c:pt>
                <c:pt idx="352">
                  <c:v>0.48238185924860733</c:v>
                </c:pt>
                <c:pt idx="353">
                  <c:v>0.48248422485683989</c:v>
                </c:pt>
                <c:pt idx="354">
                  <c:v>0.48258568536350577</c:v>
                </c:pt>
                <c:pt idx="355">
                  <c:v>0.48268423290400336</c:v>
                </c:pt>
                <c:pt idx="356">
                  <c:v>0.48277788332476246</c:v>
                </c:pt>
                <c:pt idx="357">
                  <c:v>0.48286471920761315</c:v>
                </c:pt>
                <c:pt idx="358">
                  <c:v>0.48294293416630663</c:v>
                </c:pt>
                <c:pt idx="359">
                  <c:v>0.48301087709511703</c:v>
                </c:pt>
                <c:pt idx="360">
                  <c:v>0.48306709480732041</c:v>
                </c:pt>
                <c:pt idx="361">
                  <c:v>0.48311037133717538</c:v>
                </c:pt>
                <c:pt idx="362">
                  <c:v>0.48313976212888843</c:v>
                </c:pt>
                <c:pt idx="363">
                  <c:v>0.48315462142712112</c:v>
                </c:pt>
                <c:pt idx="364">
                  <c:v>0.48315462142712112</c:v>
                </c:pt>
                <c:pt idx="365">
                  <c:v>0.48313976212888843</c:v>
                </c:pt>
                <c:pt idx="366">
                  <c:v>0.48311037133717538</c:v>
                </c:pt>
                <c:pt idx="367">
                  <c:v>0.48306709480732041</c:v>
                </c:pt>
                <c:pt idx="368">
                  <c:v>0.48301087709511703</c:v>
                </c:pt>
                <c:pt idx="369">
                  <c:v>0.48294293416630663</c:v>
                </c:pt>
                <c:pt idx="370">
                  <c:v>0.48286471920761315</c:v>
                </c:pt>
                <c:pt idx="371">
                  <c:v>0.48277788332476246</c:v>
                </c:pt>
                <c:pt idx="372">
                  <c:v>0.48268423290400336</c:v>
                </c:pt>
                <c:pt idx="373">
                  <c:v>0.48258568536350577</c:v>
                </c:pt>
                <c:pt idx="374">
                  <c:v>0.48248422485683989</c:v>
                </c:pt>
                <c:pt idx="375">
                  <c:v>0.48238185924860733</c:v>
                </c:pt>
                <c:pt idx="376">
                  <c:v>0.48228057940008234</c:v>
                </c:pt>
                <c:pt idx="377">
                  <c:v>0.48218232151434703</c:v>
                </c:pt>
                <c:pt idx="378">
                  <c:v>0.48208893302227968</c:v>
                </c:pt>
                <c:pt idx="379">
                  <c:v>0.48200214226038318</c:v>
                </c:pt>
                <c:pt idx="380">
                  <c:v>0.4819235320078587</c:v>
                </c:pt>
                <c:pt idx="381">
                  <c:v>0.48185451681562097</c:v>
                </c:pt>
                <c:pt idx="382">
                  <c:v>0.48179632397126015</c:v>
                </c:pt>
                <c:pt idx="383">
                  <c:v>0.48174997789545149</c:v>
                </c:pt>
                <c:pt idx="384">
                  <c:v>0.48171628774986575</c:v>
                </c:pt>
                <c:pt idx="385">
                  <c:v>0.48169583804697053</c:v>
                </c:pt>
                <c:pt idx="386">
                  <c:v>0.48168898208158584</c:v>
                </c:pt>
                <c:pt idx="387">
                  <c:v>0.48169583804697053</c:v>
                </c:pt>
                <c:pt idx="388">
                  <c:v>0.48171628774986575</c:v>
                </c:pt>
                <c:pt idx="389">
                  <c:v>0.48174997789545149</c:v>
                </c:pt>
                <c:pt idx="390">
                  <c:v>0.48179632397126015</c:v>
                </c:pt>
                <c:pt idx="391">
                  <c:v>0.48185451681562097</c:v>
                </c:pt>
                <c:pt idx="392">
                  <c:v>0.4819235320078587</c:v>
                </c:pt>
                <c:pt idx="393">
                  <c:v>0.48200214226038318</c:v>
                </c:pt>
                <c:pt idx="394">
                  <c:v>0.48208893302227968</c:v>
                </c:pt>
                <c:pt idx="395">
                  <c:v>0.48218232151434703</c:v>
                </c:pt>
                <c:pt idx="396">
                  <c:v>0.48228057940008234</c:v>
                </c:pt>
                <c:pt idx="397">
                  <c:v>0.48238185924860733</c:v>
                </c:pt>
                <c:pt idx="398">
                  <c:v>0.48248422485683989</c:v>
                </c:pt>
                <c:pt idx="399">
                  <c:v>0.48258568536350577</c:v>
                </c:pt>
                <c:pt idx="400">
                  <c:v>0.48268423290400336</c:v>
                </c:pt>
                <c:pt idx="401">
                  <c:v>0.48277788332476246</c:v>
                </c:pt>
                <c:pt idx="402">
                  <c:v>0.48286471920761315</c:v>
                </c:pt>
                <c:pt idx="403">
                  <c:v>0.48294293416630663</c:v>
                </c:pt>
                <c:pt idx="404">
                  <c:v>0.48301087709511703</c:v>
                </c:pt>
                <c:pt idx="405">
                  <c:v>0.48306709480732041</c:v>
                </c:pt>
                <c:pt idx="406">
                  <c:v>0.48311037133717538</c:v>
                </c:pt>
                <c:pt idx="407">
                  <c:v>0.48313976212888843</c:v>
                </c:pt>
                <c:pt idx="408">
                  <c:v>0.48315462142712112</c:v>
                </c:pt>
                <c:pt idx="409">
                  <c:v>0.48315462142712112</c:v>
                </c:pt>
                <c:pt idx="410">
                  <c:v>0.48313976212888843</c:v>
                </c:pt>
                <c:pt idx="411">
                  <c:v>0.48311037133717538</c:v>
                </c:pt>
                <c:pt idx="412">
                  <c:v>0.48306709480732041</c:v>
                </c:pt>
                <c:pt idx="413">
                  <c:v>0.48301087709511703</c:v>
                </c:pt>
                <c:pt idx="414">
                  <c:v>0.48294293416630663</c:v>
                </c:pt>
                <c:pt idx="415">
                  <c:v>0.48286471920761315</c:v>
                </c:pt>
                <c:pt idx="416">
                  <c:v>0.48277788332476246</c:v>
                </c:pt>
                <c:pt idx="417">
                  <c:v>0.48268423290400336</c:v>
                </c:pt>
                <c:pt idx="418">
                  <c:v>0.48258568536350577</c:v>
                </c:pt>
                <c:pt idx="419">
                  <c:v>0.48248422485683989</c:v>
                </c:pt>
                <c:pt idx="420">
                  <c:v>0.48238185924860733</c:v>
                </c:pt>
                <c:pt idx="421">
                  <c:v>0.48228057940008234</c:v>
                </c:pt>
                <c:pt idx="422">
                  <c:v>0.48218232151434703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'Theorretical Data (2)'!$J$13</c:f>
              <c:strCache>
                <c:ptCount val="1"/>
                <c:pt idx="0">
                  <c:v>Upper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'Theorretical Data (2)'!$J$14:$J$436</c:f>
              <c:numCache>
                <c:formatCode>_("$"* #,##0.000_);_("$"* \(#,##0.000\);_("$"* "-"??_);_(@_)</c:formatCode>
                <c:ptCount val="423"/>
                <c:pt idx="99">
                  <c:v>0.51705706583369337</c:v>
                </c:pt>
                <c:pt idx="100">
                  <c:v>0.51713528079238691</c:v>
                </c:pt>
                <c:pt idx="101">
                  <c:v>0.51722211667523754</c:v>
                </c:pt>
                <c:pt idx="102">
                  <c:v>0.51731576709599669</c:v>
                </c:pt>
                <c:pt idx="103">
                  <c:v>0.51741431463649423</c:v>
                </c:pt>
                <c:pt idx="104">
                  <c:v>0.51751577514316016</c:v>
                </c:pt>
                <c:pt idx="105">
                  <c:v>0.51761814075139267</c:v>
                </c:pt>
                <c:pt idx="106">
                  <c:v>0.5177194205999176</c:v>
                </c:pt>
                <c:pt idx="107">
                  <c:v>0.51781767848565297</c:v>
                </c:pt>
                <c:pt idx="108">
                  <c:v>0.51791106697772027</c:v>
                </c:pt>
                <c:pt idx="109">
                  <c:v>0.51799785773961682</c:v>
                </c:pt>
                <c:pt idx="110">
                  <c:v>0.51807646799214135</c:v>
                </c:pt>
                <c:pt idx="111">
                  <c:v>0.51814548318437903</c:v>
                </c:pt>
                <c:pt idx="112">
                  <c:v>0.51820367602873985</c:v>
                </c:pt>
                <c:pt idx="113">
                  <c:v>0.51825002210454851</c:v>
                </c:pt>
                <c:pt idx="114">
                  <c:v>0.51828371225013425</c:v>
                </c:pt>
                <c:pt idx="115">
                  <c:v>0.51830416195302953</c:v>
                </c:pt>
                <c:pt idx="116">
                  <c:v>0.51831101791841416</c:v>
                </c:pt>
                <c:pt idx="117">
                  <c:v>0.51830416195302953</c:v>
                </c:pt>
                <c:pt idx="118">
                  <c:v>0.51828371225013425</c:v>
                </c:pt>
                <c:pt idx="119">
                  <c:v>0.51825002210454851</c:v>
                </c:pt>
                <c:pt idx="120">
                  <c:v>0.51820367602873985</c:v>
                </c:pt>
                <c:pt idx="121">
                  <c:v>0.51814548318437903</c:v>
                </c:pt>
                <c:pt idx="122">
                  <c:v>0.51807646799214135</c:v>
                </c:pt>
                <c:pt idx="123">
                  <c:v>0.51799785773961682</c:v>
                </c:pt>
                <c:pt idx="124">
                  <c:v>0.51791106697772027</c:v>
                </c:pt>
                <c:pt idx="125">
                  <c:v>0.51781767848565297</c:v>
                </c:pt>
                <c:pt idx="126">
                  <c:v>0.5177194205999176</c:v>
                </c:pt>
                <c:pt idx="127">
                  <c:v>0.51761814075139267</c:v>
                </c:pt>
                <c:pt idx="128">
                  <c:v>0.51751577514316016</c:v>
                </c:pt>
                <c:pt idx="129">
                  <c:v>0.51741431463649423</c:v>
                </c:pt>
                <c:pt idx="130">
                  <c:v>0.51731576709599669</c:v>
                </c:pt>
                <c:pt idx="131">
                  <c:v>0.51722211667523754</c:v>
                </c:pt>
                <c:pt idx="132">
                  <c:v>0.51713528079238691</c:v>
                </c:pt>
                <c:pt idx="133">
                  <c:v>0.51705706583369337</c:v>
                </c:pt>
                <c:pt idx="134">
                  <c:v>0.51698912290488297</c:v>
                </c:pt>
                <c:pt idx="135">
                  <c:v>0.51693290519267954</c:v>
                </c:pt>
                <c:pt idx="136">
                  <c:v>0.51688962866282462</c:v>
                </c:pt>
                <c:pt idx="137">
                  <c:v>0.51686023787111157</c:v>
                </c:pt>
                <c:pt idx="138">
                  <c:v>0.51684537857287893</c:v>
                </c:pt>
                <c:pt idx="139">
                  <c:v>0.51684537857287893</c:v>
                </c:pt>
                <c:pt idx="140">
                  <c:v>0.51686023787111157</c:v>
                </c:pt>
                <c:pt idx="141">
                  <c:v>0.51688962866282462</c:v>
                </c:pt>
                <c:pt idx="142">
                  <c:v>0.51693290519267954</c:v>
                </c:pt>
                <c:pt idx="143">
                  <c:v>0.51698912290488297</c:v>
                </c:pt>
                <c:pt idx="144">
                  <c:v>0.51705706583369337</c:v>
                </c:pt>
                <c:pt idx="145">
                  <c:v>0.51713528079238691</c:v>
                </c:pt>
                <c:pt idx="146">
                  <c:v>0.51722211667523754</c:v>
                </c:pt>
                <c:pt idx="147">
                  <c:v>0.51731576709599669</c:v>
                </c:pt>
                <c:pt idx="148">
                  <c:v>0.51741431463649423</c:v>
                </c:pt>
                <c:pt idx="149">
                  <c:v>0.51751577514316016</c:v>
                </c:pt>
                <c:pt idx="150">
                  <c:v>0.51761814075139267</c:v>
                </c:pt>
                <c:pt idx="151">
                  <c:v>0.5177194205999176</c:v>
                </c:pt>
                <c:pt idx="152">
                  <c:v>0.51781767848565297</c:v>
                </c:pt>
                <c:pt idx="153">
                  <c:v>0.51791106697772027</c:v>
                </c:pt>
                <c:pt idx="154">
                  <c:v>0.51799785773961682</c:v>
                </c:pt>
                <c:pt idx="155">
                  <c:v>0.51807646799214135</c:v>
                </c:pt>
                <c:pt idx="156">
                  <c:v>0.51814548318437903</c:v>
                </c:pt>
                <c:pt idx="157">
                  <c:v>0.51820367602873985</c:v>
                </c:pt>
                <c:pt idx="158">
                  <c:v>0.51825002210454851</c:v>
                </c:pt>
                <c:pt idx="159">
                  <c:v>0.51828371225013425</c:v>
                </c:pt>
                <c:pt idx="160">
                  <c:v>0.51830416195302953</c:v>
                </c:pt>
                <c:pt idx="161">
                  <c:v>0.51831101791841416</c:v>
                </c:pt>
                <c:pt idx="162">
                  <c:v>0.51830416195302953</c:v>
                </c:pt>
                <c:pt idx="163">
                  <c:v>0.51828371225013425</c:v>
                </c:pt>
                <c:pt idx="164">
                  <c:v>0.51825002210454851</c:v>
                </c:pt>
                <c:pt idx="165">
                  <c:v>0.51820367602873985</c:v>
                </c:pt>
                <c:pt idx="166">
                  <c:v>0.51814548318437903</c:v>
                </c:pt>
                <c:pt idx="167">
                  <c:v>0.51807646799214135</c:v>
                </c:pt>
                <c:pt idx="168">
                  <c:v>0.51799785773961682</c:v>
                </c:pt>
                <c:pt idx="169">
                  <c:v>0.51791106697772027</c:v>
                </c:pt>
                <c:pt idx="170">
                  <c:v>0.51781767848565297</c:v>
                </c:pt>
                <c:pt idx="171">
                  <c:v>0.5177194205999176</c:v>
                </c:pt>
                <c:pt idx="172">
                  <c:v>0.51761814075139267</c:v>
                </c:pt>
                <c:pt idx="173">
                  <c:v>0.51751577514316016</c:v>
                </c:pt>
                <c:pt idx="174">
                  <c:v>0.51741431463649423</c:v>
                </c:pt>
                <c:pt idx="175">
                  <c:v>0.51731576709599669</c:v>
                </c:pt>
                <c:pt idx="176">
                  <c:v>0.51722211667523754</c:v>
                </c:pt>
                <c:pt idx="177">
                  <c:v>0.51713528079238691</c:v>
                </c:pt>
                <c:pt idx="178">
                  <c:v>0.51705706583369337</c:v>
                </c:pt>
                <c:pt idx="179">
                  <c:v>0.51698912290488297</c:v>
                </c:pt>
                <c:pt idx="180">
                  <c:v>0.51693290519267954</c:v>
                </c:pt>
                <c:pt idx="181">
                  <c:v>0.51688962866282462</c:v>
                </c:pt>
                <c:pt idx="182">
                  <c:v>0.51686023787111157</c:v>
                </c:pt>
                <c:pt idx="183">
                  <c:v>0.51684537857287893</c:v>
                </c:pt>
                <c:pt idx="184">
                  <c:v>0.51684537857287893</c:v>
                </c:pt>
                <c:pt idx="185">
                  <c:v>0.51686023787111157</c:v>
                </c:pt>
                <c:pt idx="186">
                  <c:v>0.51688962866282462</c:v>
                </c:pt>
                <c:pt idx="187">
                  <c:v>0.51693290519267954</c:v>
                </c:pt>
                <c:pt idx="188">
                  <c:v>0.51698912290488297</c:v>
                </c:pt>
                <c:pt idx="189">
                  <c:v>0.51705706583369337</c:v>
                </c:pt>
                <c:pt idx="190">
                  <c:v>0.51713528079238691</c:v>
                </c:pt>
                <c:pt idx="191">
                  <c:v>0.51722211667523754</c:v>
                </c:pt>
                <c:pt idx="192">
                  <c:v>0.51731576709599669</c:v>
                </c:pt>
                <c:pt idx="193">
                  <c:v>0.51741431463649423</c:v>
                </c:pt>
                <c:pt idx="194">
                  <c:v>0.51751577514316016</c:v>
                </c:pt>
                <c:pt idx="195">
                  <c:v>0.51761814075139267</c:v>
                </c:pt>
                <c:pt idx="196">
                  <c:v>0.5177194205999176</c:v>
                </c:pt>
                <c:pt idx="197">
                  <c:v>0.51781767848565297</c:v>
                </c:pt>
                <c:pt idx="198">
                  <c:v>0.51791106697772027</c:v>
                </c:pt>
                <c:pt idx="199">
                  <c:v>0.51799785773961682</c:v>
                </c:pt>
                <c:pt idx="200">
                  <c:v>0.51807646799214135</c:v>
                </c:pt>
                <c:pt idx="201">
                  <c:v>0.51814548318437903</c:v>
                </c:pt>
                <c:pt idx="202">
                  <c:v>0.51820367602873985</c:v>
                </c:pt>
                <c:pt idx="203">
                  <c:v>0.51825002210454851</c:v>
                </c:pt>
                <c:pt idx="204">
                  <c:v>0.51828371225013425</c:v>
                </c:pt>
                <c:pt idx="205">
                  <c:v>0.51830416195302953</c:v>
                </c:pt>
                <c:pt idx="206">
                  <c:v>0.51831101791841416</c:v>
                </c:pt>
                <c:pt idx="207">
                  <c:v>0.51830416195302953</c:v>
                </c:pt>
                <c:pt idx="208">
                  <c:v>0.51828371225013425</c:v>
                </c:pt>
                <c:pt idx="209">
                  <c:v>0.51825002210454851</c:v>
                </c:pt>
                <c:pt idx="210">
                  <c:v>0.51820367602873985</c:v>
                </c:pt>
                <c:pt idx="211">
                  <c:v>0.51814548318437903</c:v>
                </c:pt>
                <c:pt idx="212">
                  <c:v>0.51807646799214135</c:v>
                </c:pt>
                <c:pt idx="213">
                  <c:v>0.51799785773961682</c:v>
                </c:pt>
                <c:pt idx="214">
                  <c:v>0.51791106697772027</c:v>
                </c:pt>
                <c:pt idx="215">
                  <c:v>0.51781767848565297</c:v>
                </c:pt>
                <c:pt idx="216">
                  <c:v>0.5177194205999176</c:v>
                </c:pt>
                <c:pt idx="217">
                  <c:v>0.51761814075139267</c:v>
                </c:pt>
                <c:pt idx="218">
                  <c:v>0.51751577514316016</c:v>
                </c:pt>
                <c:pt idx="219">
                  <c:v>0.51741431463649423</c:v>
                </c:pt>
                <c:pt idx="220">
                  <c:v>0.51731576709599669</c:v>
                </c:pt>
                <c:pt idx="221">
                  <c:v>0.51722211667523754</c:v>
                </c:pt>
                <c:pt idx="222">
                  <c:v>0.51713528079238691</c:v>
                </c:pt>
                <c:pt idx="223">
                  <c:v>0.51705706583369337</c:v>
                </c:pt>
                <c:pt idx="224">
                  <c:v>0.51698912290488297</c:v>
                </c:pt>
                <c:pt idx="225">
                  <c:v>0.51693290519267954</c:v>
                </c:pt>
                <c:pt idx="226">
                  <c:v>0.51688962866282462</c:v>
                </c:pt>
                <c:pt idx="227">
                  <c:v>0.51686023787111157</c:v>
                </c:pt>
                <c:pt idx="228">
                  <c:v>0.51684537857287893</c:v>
                </c:pt>
                <c:pt idx="229">
                  <c:v>0.51684537857287893</c:v>
                </c:pt>
                <c:pt idx="230">
                  <c:v>0.51686023787111157</c:v>
                </c:pt>
                <c:pt idx="231">
                  <c:v>0.51688962866282462</c:v>
                </c:pt>
                <c:pt idx="232">
                  <c:v>0.51693290519267954</c:v>
                </c:pt>
                <c:pt idx="233">
                  <c:v>0.51698912290488297</c:v>
                </c:pt>
                <c:pt idx="234">
                  <c:v>0.51705706583369337</c:v>
                </c:pt>
                <c:pt idx="235">
                  <c:v>0.51713528079238691</c:v>
                </c:pt>
                <c:pt idx="236">
                  <c:v>0.51722211667523754</c:v>
                </c:pt>
                <c:pt idx="237">
                  <c:v>0.51731576709599669</c:v>
                </c:pt>
                <c:pt idx="238">
                  <c:v>0.51741431463649423</c:v>
                </c:pt>
                <c:pt idx="239">
                  <c:v>0.51751577514316016</c:v>
                </c:pt>
                <c:pt idx="240">
                  <c:v>0.51761814075139267</c:v>
                </c:pt>
                <c:pt idx="241">
                  <c:v>0.5177194205999176</c:v>
                </c:pt>
                <c:pt idx="242">
                  <c:v>0.51781767848565297</c:v>
                </c:pt>
                <c:pt idx="243">
                  <c:v>0.51791106697772027</c:v>
                </c:pt>
                <c:pt idx="244">
                  <c:v>0.51799785773961682</c:v>
                </c:pt>
                <c:pt idx="245">
                  <c:v>0.51807646799214135</c:v>
                </c:pt>
                <c:pt idx="246">
                  <c:v>0.51814548318437903</c:v>
                </c:pt>
                <c:pt idx="247">
                  <c:v>0.51820367602873985</c:v>
                </c:pt>
                <c:pt idx="248">
                  <c:v>0.51825002210454851</c:v>
                </c:pt>
                <c:pt idx="249">
                  <c:v>0.51828371225013425</c:v>
                </c:pt>
                <c:pt idx="250">
                  <c:v>0.51830416195302953</c:v>
                </c:pt>
                <c:pt idx="251">
                  <c:v>0.51831101791841416</c:v>
                </c:pt>
                <c:pt idx="252">
                  <c:v>0.51830416195302953</c:v>
                </c:pt>
                <c:pt idx="253">
                  <c:v>0.51828371225013425</c:v>
                </c:pt>
                <c:pt idx="254">
                  <c:v>0.51825002210454851</c:v>
                </c:pt>
                <c:pt idx="255">
                  <c:v>0.51820367602873985</c:v>
                </c:pt>
                <c:pt idx="256">
                  <c:v>0.51814548318437903</c:v>
                </c:pt>
                <c:pt idx="257">
                  <c:v>0.51807646799214135</c:v>
                </c:pt>
                <c:pt idx="258">
                  <c:v>0.51799785773961682</c:v>
                </c:pt>
                <c:pt idx="259">
                  <c:v>0.51791106697772027</c:v>
                </c:pt>
                <c:pt idx="260">
                  <c:v>0.51781767848565297</c:v>
                </c:pt>
                <c:pt idx="261">
                  <c:v>0.5177194205999176</c:v>
                </c:pt>
                <c:pt idx="262">
                  <c:v>0.51761814075139267</c:v>
                </c:pt>
                <c:pt idx="263">
                  <c:v>0.51751577514316016</c:v>
                </c:pt>
                <c:pt idx="264">
                  <c:v>0.51741431463649423</c:v>
                </c:pt>
                <c:pt idx="265">
                  <c:v>0.51731576709599669</c:v>
                </c:pt>
                <c:pt idx="266">
                  <c:v>0.51722211667523754</c:v>
                </c:pt>
                <c:pt idx="267">
                  <c:v>0.51713528079238691</c:v>
                </c:pt>
                <c:pt idx="268">
                  <c:v>0.51705706583369337</c:v>
                </c:pt>
                <c:pt idx="269">
                  <c:v>0.51698912290488297</c:v>
                </c:pt>
                <c:pt idx="270">
                  <c:v>0.51693290519267954</c:v>
                </c:pt>
                <c:pt idx="271">
                  <c:v>0.51688962866282462</c:v>
                </c:pt>
                <c:pt idx="272">
                  <c:v>0.51686023787111157</c:v>
                </c:pt>
                <c:pt idx="273">
                  <c:v>0.51684537857287893</c:v>
                </c:pt>
                <c:pt idx="274">
                  <c:v>0.51684537857287893</c:v>
                </c:pt>
                <c:pt idx="275">
                  <c:v>0.51686023787111157</c:v>
                </c:pt>
                <c:pt idx="276">
                  <c:v>0.51688962866282462</c:v>
                </c:pt>
                <c:pt idx="277">
                  <c:v>0.51693290519267954</c:v>
                </c:pt>
                <c:pt idx="278">
                  <c:v>0.51698912290488297</c:v>
                </c:pt>
                <c:pt idx="279">
                  <c:v>0.51705706583369337</c:v>
                </c:pt>
                <c:pt idx="280">
                  <c:v>0.51713528079238691</c:v>
                </c:pt>
                <c:pt idx="281">
                  <c:v>0.51722211667523754</c:v>
                </c:pt>
                <c:pt idx="282">
                  <c:v>0.51731576709599669</c:v>
                </c:pt>
                <c:pt idx="283">
                  <c:v>0.51741431463649423</c:v>
                </c:pt>
                <c:pt idx="284">
                  <c:v>0.51751577514316016</c:v>
                </c:pt>
                <c:pt idx="285">
                  <c:v>0.51761814075139267</c:v>
                </c:pt>
                <c:pt idx="286">
                  <c:v>0.5177194205999176</c:v>
                </c:pt>
                <c:pt idx="287">
                  <c:v>0.51781767848565297</c:v>
                </c:pt>
                <c:pt idx="288">
                  <c:v>0.51791106697772027</c:v>
                </c:pt>
                <c:pt idx="289">
                  <c:v>0.51799785773961682</c:v>
                </c:pt>
                <c:pt idx="290">
                  <c:v>0.51807646799214135</c:v>
                </c:pt>
                <c:pt idx="291">
                  <c:v>0.51814548318437903</c:v>
                </c:pt>
                <c:pt idx="292">
                  <c:v>0.51820367602873985</c:v>
                </c:pt>
                <c:pt idx="293">
                  <c:v>0.51825002210454851</c:v>
                </c:pt>
                <c:pt idx="294">
                  <c:v>0.51828371225013425</c:v>
                </c:pt>
                <c:pt idx="295">
                  <c:v>0.51830416195302942</c:v>
                </c:pt>
                <c:pt idx="296">
                  <c:v>0.51831101791841416</c:v>
                </c:pt>
                <c:pt idx="297">
                  <c:v>0.51830416195302942</c:v>
                </c:pt>
                <c:pt idx="298">
                  <c:v>0.51828371225013425</c:v>
                </c:pt>
                <c:pt idx="299">
                  <c:v>0.51825002210454851</c:v>
                </c:pt>
                <c:pt idx="300">
                  <c:v>0.51820367602873985</c:v>
                </c:pt>
                <c:pt idx="301">
                  <c:v>0.51814548318437903</c:v>
                </c:pt>
                <c:pt idx="302">
                  <c:v>0.51807646799214135</c:v>
                </c:pt>
                <c:pt idx="303">
                  <c:v>0.51799785773961682</c:v>
                </c:pt>
                <c:pt idx="304">
                  <c:v>0.51791106697772027</c:v>
                </c:pt>
                <c:pt idx="305">
                  <c:v>0.51781767848565297</c:v>
                </c:pt>
                <c:pt idx="306">
                  <c:v>0.5177194205999176</c:v>
                </c:pt>
                <c:pt idx="307">
                  <c:v>0.51761814075139267</c:v>
                </c:pt>
                <c:pt idx="308">
                  <c:v>0.51751577514316016</c:v>
                </c:pt>
                <c:pt idx="309">
                  <c:v>0.51741431463649423</c:v>
                </c:pt>
                <c:pt idx="310">
                  <c:v>0.51731576709599669</c:v>
                </c:pt>
                <c:pt idx="311">
                  <c:v>0.51722211667523754</c:v>
                </c:pt>
                <c:pt idx="312">
                  <c:v>0.51713528079238691</c:v>
                </c:pt>
                <c:pt idx="313">
                  <c:v>0.51705706583369337</c:v>
                </c:pt>
                <c:pt idx="314">
                  <c:v>0.51698912290488297</c:v>
                </c:pt>
                <c:pt idx="315">
                  <c:v>0.51693290519267954</c:v>
                </c:pt>
                <c:pt idx="316">
                  <c:v>0.51688962866282462</c:v>
                </c:pt>
                <c:pt idx="317">
                  <c:v>0.51686023787111157</c:v>
                </c:pt>
                <c:pt idx="318">
                  <c:v>0.51684537857287893</c:v>
                </c:pt>
                <c:pt idx="319">
                  <c:v>0.51684537857287893</c:v>
                </c:pt>
                <c:pt idx="320">
                  <c:v>0.51686023787111157</c:v>
                </c:pt>
                <c:pt idx="321">
                  <c:v>0.51688962866282462</c:v>
                </c:pt>
                <c:pt idx="322">
                  <c:v>0.51693290519267954</c:v>
                </c:pt>
                <c:pt idx="323">
                  <c:v>0.51698912290488297</c:v>
                </c:pt>
                <c:pt idx="324">
                  <c:v>0.51705706583369337</c:v>
                </c:pt>
                <c:pt idx="325">
                  <c:v>0.51713528079238691</c:v>
                </c:pt>
                <c:pt idx="326">
                  <c:v>0.51722211667523754</c:v>
                </c:pt>
                <c:pt idx="327">
                  <c:v>0.51731576709599669</c:v>
                </c:pt>
                <c:pt idx="328">
                  <c:v>0.51741431463649423</c:v>
                </c:pt>
                <c:pt idx="329">
                  <c:v>0.51751577514316016</c:v>
                </c:pt>
                <c:pt idx="330">
                  <c:v>0.51761814075139267</c:v>
                </c:pt>
                <c:pt idx="331">
                  <c:v>0.5177194205999176</c:v>
                </c:pt>
                <c:pt idx="332">
                  <c:v>0.51781767848565297</c:v>
                </c:pt>
                <c:pt idx="333">
                  <c:v>0.51791106697772027</c:v>
                </c:pt>
                <c:pt idx="334">
                  <c:v>0.51799785773961682</c:v>
                </c:pt>
                <c:pt idx="335">
                  <c:v>0.51807646799214135</c:v>
                </c:pt>
                <c:pt idx="336">
                  <c:v>0.51814548318437903</c:v>
                </c:pt>
                <c:pt idx="337">
                  <c:v>0.51820367602873985</c:v>
                </c:pt>
                <c:pt idx="338">
                  <c:v>0.51825002210454851</c:v>
                </c:pt>
                <c:pt idx="339">
                  <c:v>0.51828371225013425</c:v>
                </c:pt>
                <c:pt idx="340">
                  <c:v>0.51830416195302953</c:v>
                </c:pt>
                <c:pt idx="341">
                  <c:v>0.51831101791841416</c:v>
                </c:pt>
                <c:pt idx="342">
                  <c:v>0.51830416195302942</c:v>
                </c:pt>
                <c:pt idx="343">
                  <c:v>0.51828371225013425</c:v>
                </c:pt>
                <c:pt idx="344">
                  <c:v>0.51825002210454851</c:v>
                </c:pt>
                <c:pt idx="345">
                  <c:v>0.51820367602873985</c:v>
                </c:pt>
                <c:pt idx="346">
                  <c:v>0.51814548318437903</c:v>
                </c:pt>
                <c:pt idx="347">
                  <c:v>0.51807646799214135</c:v>
                </c:pt>
                <c:pt idx="348">
                  <c:v>0.51799785773961682</c:v>
                </c:pt>
                <c:pt idx="349">
                  <c:v>0.51791106697772027</c:v>
                </c:pt>
                <c:pt idx="350">
                  <c:v>0.51781767848565297</c:v>
                </c:pt>
                <c:pt idx="351">
                  <c:v>0.5177194205999176</c:v>
                </c:pt>
                <c:pt idx="352">
                  <c:v>0.51761814075139267</c:v>
                </c:pt>
                <c:pt idx="353">
                  <c:v>0.51751577514316016</c:v>
                </c:pt>
                <c:pt idx="354">
                  <c:v>0.51741431463649423</c:v>
                </c:pt>
                <c:pt idx="355">
                  <c:v>0.51731576709599669</c:v>
                </c:pt>
                <c:pt idx="356">
                  <c:v>0.51722211667523754</c:v>
                </c:pt>
                <c:pt idx="357">
                  <c:v>0.51713528079238691</c:v>
                </c:pt>
                <c:pt idx="358">
                  <c:v>0.51705706583369337</c:v>
                </c:pt>
                <c:pt idx="359">
                  <c:v>0.51698912290488297</c:v>
                </c:pt>
                <c:pt idx="360">
                  <c:v>0.51693290519267954</c:v>
                </c:pt>
                <c:pt idx="361">
                  <c:v>0.51688962866282462</c:v>
                </c:pt>
                <c:pt idx="362">
                  <c:v>0.51686023787111157</c:v>
                </c:pt>
                <c:pt idx="363">
                  <c:v>0.51684537857287893</c:v>
                </c:pt>
                <c:pt idx="364">
                  <c:v>0.51684537857287893</c:v>
                </c:pt>
                <c:pt idx="365">
                  <c:v>0.51686023787111157</c:v>
                </c:pt>
                <c:pt idx="366">
                  <c:v>0.51688962866282462</c:v>
                </c:pt>
                <c:pt idx="367">
                  <c:v>0.51693290519267954</c:v>
                </c:pt>
                <c:pt idx="368">
                  <c:v>0.51698912290488297</c:v>
                </c:pt>
                <c:pt idx="369">
                  <c:v>0.51705706583369337</c:v>
                </c:pt>
                <c:pt idx="370">
                  <c:v>0.51713528079238691</c:v>
                </c:pt>
                <c:pt idx="371">
                  <c:v>0.51722211667523754</c:v>
                </c:pt>
                <c:pt idx="372">
                  <c:v>0.51731576709599669</c:v>
                </c:pt>
                <c:pt idx="373">
                  <c:v>0.51741431463649423</c:v>
                </c:pt>
                <c:pt idx="374">
                  <c:v>0.51751577514316016</c:v>
                </c:pt>
                <c:pt idx="375">
                  <c:v>0.51761814075139267</c:v>
                </c:pt>
                <c:pt idx="376">
                  <c:v>0.5177194205999176</c:v>
                </c:pt>
                <c:pt idx="377">
                  <c:v>0.51781767848565297</c:v>
                </c:pt>
                <c:pt idx="378">
                  <c:v>0.51791106697772027</c:v>
                </c:pt>
                <c:pt idx="379">
                  <c:v>0.51799785773961682</c:v>
                </c:pt>
                <c:pt idx="380">
                  <c:v>0.51807646799214135</c:v>
                </c:pt>
                <c:pt idx="381">
                  <c:v>0.51814548318437903</c:v>
                </c:pt>
                <c:pt idx="382">
                  <c:v>0.51820367602873985</c:v>
                </c:pt>
                <c:pt idx="383">
                  <c:v>0.51825002210454851</c:v>
                </c:pt>
                <c:pt idx="384">
                  <c:v>0.51828371225013425</c:v>
                </c:pt>
                <c:pt idx="385">
                  <c:v>0.51830416195302942</c:v>
                </c:pt>
                <c:pt idx="386">
                  <c:v>0.51831101791841416</c:v>
                </c:pt>
                <c:pt idx="387">
                  <c:v>0.51830416195302942</c:v>
                </c:pt>
                <c:pt idx="388">
                  <c:v>0.51828371225013425</c:v>
                </c:pt>
                <c:pt idx="389">
                  <c:v>0.51825002210454851</c:v>
                </c:pt>
                <c:pt idx="390">
                  <c:v>0.51820367602873985</c:v>
                </c:pt>
                <c:pt idx="391">
                  <c:v>0.51814548318437903</c:v>
                </c:pt>
                <c:pt idx="392">
                  <c:v>0.51807646799214135</c:v>
                </c:pt>
                <c:pt idx="393">
                  <c:v>0.51799785773961682</c:v>
                </c:pt>
                <c:pt idx="394">
                  <c:v>0.51791106697772027</c:v>
                </c:pt>
                <c:pt idx="395">
                  <c:v>0.51781767848565297</c:v>
                </c:pt>
                <c:pt idx="396">
                  <c:v>0.5177194205999176</c:v>
                </c:pt>
                <c:pt idx="397">
                  <c:v>0.51761814075139267</c:v>
                </c:pt>
                <c:pt idx="398">
                  <c:v>0.51751577514316016</c:v>
                </c:pt>
                <c:pt idx="399">
                  <c:v>0.51741431463649423</c:v>
                </c:pt>
                <c:pt idx="400">
                  <c:v>0.51731576709599669</c:v>
                </c:pt>
                <c:pt idx="401">
                  <c:v>0.51722211667523754</c:v>
                </c:pt>
                <c:pt idx="402">
                  <c:v>0.51713528079238691</c:v>
                </c:pt>
                <c:pt idx="403">
                  <c:v>0.51705706583369337</c:v>
                </c:pt>
                <c:pt idx="404">
                  <c:v>0.51698912290488297</c:v>
                </c:pt>
                <c:pt idx="405">
                  <c:v>0.51693290519267954</c:v>
                </c:pt>
                <c:pt idx="406">
                  <c:v>0.51688962866282462</c:v>
                </c:pt>
                <c:pt idx="407">
                  <c:v>0.51686023787111157</c:v>
                </c:pt>
                <c:pt idx="408">
                  <c:v>0.51684537857287893</c:v>
                </c:pt>
                <c:pt idx="409">
                  <c:v>0.51684537857287893</c:v>
                </c:pt>
                <c:pt idx="410">
                  <c:v>0.51686023787111157</c:v>
                </c:pt>
                <c:pt idx="411">
                  <c:v>0.51688962866282462</c:v>
                </c:pt>
                <c:pt idx="412">
                  <c:v>0.51693290519267954</c:v>
                </c:pt>
                <c:pt idx="413">
                  <c:v>0.51698912290488297</c:v>
                </c:pt>
                <c:pt idx="414">
                  <c:v>0.51705706583369337</c:v>
                </c:pt>
                <c:pt idx="415">
                  <c:v>0.51713528079238691</c:v>
                </c:pt>
                <c:pt idx="416">
                  <c:v>0.51722211667523754</c:v>
                </c:pt>
                <c:pt idx="417">
                  <c:v>0.51731576709599669</c:v>
                </c:pt>
                <c:pt idx="418">
                  <c:v>0.51741431463649423</c:v>
                </c:pt>
                <c:pt idx="419">
                  <c:v>0.51751577514316016</c:v>
                </c:pt>
                <c:pt idx="420">
                  <c:v>0.51761814075139267</c:v>
                </c:pt>
                <c:pt idx="421">
                  <c:v>0.5177194205999176</c:v>
                </c:pt>
                <c:pt idx="422">
                  <c:v>0.51781767848565297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646952"/>
        <c:axId val="5226473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'Theorretical Data (2)'!$B$13</c15:sqref>
                        </c15:formulaRef>
                      </c:ext>
                    </c:extLst>
                    <c:strCache>
                      <c:ptCount val="1"/>
                      <c:pt idx="0">
                        <c:v>Period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'Theorretical Data (2)'!$B$14:$B$436</c15:sqref>
                        </c15:formulaRef>
                      </c:ext>
                    </c:extLst>
                    <c:numCache>
                      <c:formatCode>General</c:formatCode>
                      <c:ptCount val="4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(2)'!$C$13</c15:sqref>
                        </c15:formulaRef>
                      </c:ext>
                    </c:extLst>
                    <c:strCache>
                      <c:ptCount val="1"/>
                      <c:pt idx="0">
                        <c:v>Base Price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(2)'!$C$14:$C$436</c15:sqref>
                        </c15:formulaRef>
                      </c:ext>
                    </c:extLst>
                    <c:numCache>
                      <c:formatCode>General</c:formatCode>
                      <c:ptCount val="423"/>
                      <c:pt idx="0" formatCode="&quot;$&quot;#,##0_);[Red]\(&quot;$&quot;#,##0\)">
                        <c:v>0.5</c:v>
                      </c:pt>
                      <c:pt idx="1">
                        <c:v>0.5</c:v>
                      </c:pt>
                      <c:pt idx="2">
                        <c:v>0.5</c:v>
                      </c:pt>
                      <c:pt idx="3">
                        <c:v>0.5</c:v>
                      </c:pt>
                      <c:pt idx="4">
                        <c:v>0.5</c:v>
                      </c:pt>
                      <c:pt idx="5">
                        <c:v>0.5</c:v>
                      </c:pt>
                      <c:pt idx="6">
                        <c:v>0.5</c:v>
                      </c:pt>
                      <c:pt idx="7">
                        <c:v>0.5</c:v>
                      </c:pt>
                      <c:pt idx="8">
                        <c:v>0.5</c:v>
                      </c:pt>
                      <c:pt idx="9">
                        <c:v>0.5</c:v>
                      </c:pt>
                      <c:pt idx="10">
                        <c:v>0.5</c:v>
                      </c:pt>
                      <c:pt idx="11">
                        <c:v>0.5</c:v>
                      </c:pt>
                      <c:pt idx="12">
                        <c:v>0.5</c:v>
                      </c:pt>
                      <c:pt idx="13">
                        <c:v>0.5</c:v>
                      </c:pt>
                      <c:pt idx="14">
                        <c:v>0.5</c:v>
                      </c:pt>
                      <c:pt idx="15">
                        <c:v>0.5</c:v>
                      </c:pt>
                      <c:pt idx="16">
                        <c:v>0.5</c:v>
                      </c:pt>
                      <c:pt idx="17">
                        <c:v>0.5</c:v>
                      </c:pt>
                      <c:pt idx="18">
                        <c:v>0.5</c:v>
                      </c:pt>
                      <c:pt idx="19">
                        <c:v>0.5</c:v>
                      </c:pt>
                      <c:pt idx="20">
                        <c:v>0.5</c:v>
                      </c:pt>
                      <c:pt idx="21">
                        <c:v>0.5</c:v>
                      </c:pt>
                      <c:pt idx="22">
                        <c:v>0.5</c:v>
                      </c:pt>
                      <c:pt idx="23">
                        <c:v>0.5</c:v>
                      </c:pt>
                      <c:pt idx="24">
                        <c:v>0.5</c:v>
                      </c:pt>
                      <c:pt idx="25">
                        <c:v>0.5</c:v>
                      </c:pt>
                      <c:pt idx="26">
                        <c:v>0.5</c:v>
                      </c:pt>
                      <c:pt idx="27">
                        <c:v>0.5</c:v>
                      </c:pt>
                      <c:pt idx="28">
                        <c:v>0.5</c:v>
                      </c:pt>
                      <c:pt idx="29">
                        <c:v>0.5</c:v>
                      </c:pt>
                      <c:pt idx="30">
                        <c:v>0.5</c:v>
                      </c:pt>
                      <c:pt idx="31">
                        <c:v>0.5</c:v>
                      </c:pt>
                      <c:pt idx="32">
                        <c:v>0.5</c:v>
                      </c:pt>
                      <c:pt idx="33">
                        <c:v>0.5</c:v>
                      </c:pt>
                      <c:pt idx="34">
                        <c:v>0.5</c:v>
                      </c:pt>
                      <c:pt idx="35">
                        <c:v>0.5</c:v>
                      </c:pt>
                      <c:pt idx="36">
                        <c:v>0.5</c:v>
                      </c:pt>
                      <c:pt idx="37">
                        <c:v>0.5</c:v>
                      </c:pt>
                      <c:pt idx="38">
                        <c:v>0.5</c:v>
                      </c:pt>
                      <c:pt idx="39">
                        <c:v>0.5</c:v>
                      </c:pt>
                      <c:pt idx="40">
                        <c:v>0.5</c:v>
                      </c:pt>
                      <c:pt idx="41">
                        <c:v>0.5</c:v>
                      </c:pt>
                      <c:pt idx="42">
                        <c:v>0.5</c:v>
                      </c:pt>
                      <c:pt idx="43">
                        <c:v>0.5</c:v>
                      </c:pt>
                      <c:pt idx="44">
                        <c:v>0.5</c:v>
                      </c:pt>
                      <c:pt idx="45">
                        <c:v>0.5</c:v>
                      </c:pt>
                      <c:pt idx="46">
                        <c:v>0.5</c:v>
                      </c:pt>
                      <c:pt idx="47">
                        <c:v>0.5</c:v>
                      </c:pt>
                      <c:pt idx="48">
                        <c:v>0.5</c:v>
                      </c:pt>
                      <c:pt idx="49">
                        <c:v>0.5</c:v>
                      </c:pt>
                      <c:pt idx="50">
                        <c:v>0.5</c:v>
                      </c:pt>
                      <c:pt idx="51">
                        <c:v>0.5</c:v>
                      </c:pt>
                      <c:pt idx="52">
                        <c:v>0.5</c:v>
                      </c:pt>
                      <c:pt idx="53">
                        <c:v>0.5</c:v>
                      </c:pt>
                      <c:pt idx="54">
                        <c:v>0.5</c:v>
                      </c:pt>
                      <c:pt idx="55">
                        <c:v>0.5</c:v>
                      </c:pt>
                      <c:pt idx="56">
                        <c:v>0.5</c:v>
                      </c:pt>
                      <c:pt idx="57">
                        <c:v>0.5</c:v>
                      </c:pt>
                      <c:pt idx="58">
                        <c:v>0.5</c:v>
                      </c:pt>
                      <c:pt idx="59">
                        <c:v>0.5</c:v>
                      </c:pt>
                      <c:pt idx="60">
                        <c:v>0.5</c:v>
                      </c:pt>
                      <c:pt idx="61">
                        <c:v>0.5</c:v>
                      </c:pt>
                      <c:pt idx="62">
                        <c:v>0.5</c:v>
                      </c:pt>
                      <c:pt idx="63">
                        <c:v>0.5</c:v>
                      </c:pt>
                      <c:pt idx="64">
                        <c:v>0.5</c:v>
                      </c:pt>
                      <c:pt idx="65">
                        <c:v>0.5</c:v>
                      </c:pt>
                      <c:pt idx="66">
                        <c:v>0.5</c:v>
                      </c:pt>
                      <c:pt idx="67">
                        <c:v>0.5</c:v>
                      </c:pt>
                      <c:pt idx="68">
                        <c:v>0.5</c:v>
                      </c:pt>
                      <c:pt idx="69">
                        <c:v>0.5</c:v>
                      </c:pt>
                      <c:pt idx="70">
                        <c:v>0.5</c:v>
                      </c:pt>
                      <c:pt idx="71">
                        <c:v>0.5</c:v>
                      </c:pt>
                      <c:pt idx="72">
                        <c:v>0.5</c:v>
                      </c:pt>
                      <c:pt idx="73">
                        <c:v>0.5</c:v>
                      </c:pt>
                      <c:pt idx="74">
                        <c:v>0.5</c:v>
                      </c:pt>
                      <c:pt idx="75">
                        <c:v>0.5</c:v>
                      </c:pt>
                      <c:pt idx="76">
                        <c:v>0.5</c:v>
                      </c:pt>
                      <c:pt idx="77">
                        <c:v>0.5</c:v>
                      </c:pt>
                      <c:pt idx="78">
                        <c:v>0.5</c:v>
                      </c:pt>
                      <c:pt idx="79">
                        <c:v>0.5</c:v>
                      </c:pt>
                      <c:pt idx="80">
                        <c:v>0.5</c:v>
                      </c:pt>
                      <c:pt idx="81">
                        <c:v>0.5</c:v>
                      </c:pt>
                      <c:pt idx="82">
                        <c:v>0.5</c:v>
                      </c:pt>
                      <c:pt idx="83">
                        <c:v>0.5</c:v>
                      </c:pt>
                      <c:pt idx="84">
                        <c:v>0.5</c:v>
                      </c:pt>
                      <c:pt idx="85">
                        <c:v>0.5</c:v>
                      </c:pt>
                      <c:pt idx="86">
                        <c:v>0.5</c:v>
                      </c:pt>
                      <c:pt idx="87">
                        <c:v>0.5</c:v>
                      </c:pt>
                      <c:pt idx="88">
                        <c:v>0.5</c:v>
                      </c:pt>
                      <c:pt idx="89">
                        <c:v>0.5</c:v>
                      </c:pt>
                      <c:pt idx="90">
                        <c:v>0.5</c:v>
                      </c:pt>
                      <c:pt idx="91">
                        <c:v>0.5</c:v>
                      </c:pt>
                      <c:pt idx="92">
                        <c:v>0.5</c:v>
                      </c:pt>
                      <c:pt idx="93">
                        <c:v>0.5</c:v>
                      </c:pt>
                      <c:pt idx="94">
                        <c:v>0.5</c:v>
                      </c:pt>
                      <c:pt idx="95">
                        <c:v>0.5</c:v>
                      </c:pt>
                      <c:pt idx="96">
                        <c:v>0.5</c:v>
                      </c:pt>
                      <c:pt idx="97">
                        <c:v>0.5</c:v>
                      </c:pt>
                      <c:pt idx="98">
                        <c:v>0.5</c:v>
                      </c:pt>
                      <c:pt idx="99">
                        <c:v>0.5</c:v>
                      </c:pt>
                      <c:pt idx="100">
                        <c:v>0.5</c:v>
                      </c:pt>
                      <c:pt idx="101">
                        <c:v>0.5</c:v>
                      </c:pt>
                      <c:pt idx="102">
                        <c:v>0.5</c:v>
                      </c:pt>
                      <c:pt idx="103">
                        <c:v>0.5</c:v>
                      </c:pt>
                      <c:pt idx="104">
                        <c:v>0.5</c:v>
                      </c:pt>
                      <c:pt idx="105">
                        <c:v>0.5</c:v>
                      </c:pt>
                      <c:pt idx="106">
                        <c:v>0.5</c:v>
                      </c:pt>
                      <c:pt idx="107">
                        <c:v>0.5</c:v>
                      </c:pt>
                      <c:pt idx="108">
                        <c:v>0.5</c:v>
                      </c:pt>
                      <c:pt idx="109">
                        <c:v>0.5</c:v>
                      </c:pt>
                      <c:pt idx="110">
                        <c:v>0.5</c:v>
                      </c:pt>
                      <c:pt idx="111">
                        <c:v>0.5</c:v>
                      </c:pt>
                      <c:pt idx="112">
                        <c:v>0.5</c:v>
                      </c:pt>
                      <c:pt idx="113">
                        <c:v>0.5</c:v>
                      </c:pt>
                      <c:pt idx="114">
                        <c:v>0.5</c:v>
                      </c:pt>
                      <c:pt idx="115">
                        <c:v>0.5</c:v>
                      </c:pt>
                      <c:pt idx="116">
                        <c:v>0.5</c:v>
                      </c:pt>
                      <c:pt idx="117">
                        <c:v>0.5</c:v>
                      </c:pt>
                      <c:pt idx="118">
                        <c:v>0.5</c:v>
                      </c:pt>
                      <c:pt idx="119">
                        <c:v>0.5</c:v>
                      </c:pt>
                      <c:pt idx="120">
                        <c:v>0.5</c:v>
                      </c:pt>
                      <c:pt idx="121">
                        <c:v>0.5</c:v>
                      </c:pt>
                      <c:pt idx="122">
                        <c:v>0.5</c:v>
                      </c:pt>
                      <c:pt idx="123">
                        <c:v>0.5</c:v>
                      </c:pt>
                      <c:pt idx="124">
                        <c:v>0.5</c:v>
                      </c:pt>
                      <c:pt idx="125">
                        <c:v>0.5</c:v>
                      </c:pt>
                      <c:pt idx="126">
                        <c:v>0.5</c:v>
                      </c:pt>
                      <c:pt idx="127">
                        <c:v>0.5</c:v>
                      </c:pt>
                      <c:pt idx="128">
                        <c:v>0.5</c:v>
                      </c:pt>
                      <c:pt idx="129">
                        <c:v>0.5</c:v>
                      </c:pt>
                      <c:pt idx="130">
                        <c:v>0.5</c:v>
                      </c:pt>
                      <c:pt idx="131">
                        <c:v>0.5</c:v>
                      </c:pt>
                      <c:pt idx="132">
                        <c:v>0.5</c:v>
                      </c:pt>
                      <c:pt idx="133">
                        <c:v>0.5</c:v>
                      </c:pt>
                      <c:pt idx="134">
                        <c:v>0.5</c:v>
                      </c:pt>
                      <c:pt idx="135">
                        <c:v>0.5</c:v>
                      </c:pt>
                      <c:pt idx="136">
                        <c:v>0.5</c:v>
                      </c:pt>
                      <c:pt idx="137">
                        <c:v>0.5</c:v>
                      </c:pt>
                      <c:pt idx="138">
                        <c:v>0.5</c:v>
                      </c:pt>
                      <c:pt idx="139">
                        <c:v>0.5</c:v>
                      </c:pt>
                      <c:pt idx="140">
                        <c:v>0.5</c:v>
                      </c:pt>
                      <c:pt idx="141">
                        <c:v>0.5</c:v>
                      </c:pt>
                      <c:pt idx="142">
                        <c:v>0.5</c:v>
                      </c:pt>
                      <c:pt idx="143">
                        <c:v>0.5</c:v>
                      </c:pt>
                      <c:pt idx="144">
                        <c:v>0.5</c:v>
                      </c:pt>
                      <c:pt idx="145">
                        <c:v>0.5</c:v>
                      </c:pt>
                      <c:pt idx="146">
                        <c:v>0.5</c:v>
                      </c:pt>
                      <c:pt idx="147">
                        <c:v>0.5</c:v>
                      </c:pt>
                      <c:pt idx="148">
                        <c:v>0.5</c:v>
                      </c:pt>
                      <c:pt idx="149">
                        <c:v>0.5</c:v>
                      </c:pt>
                      <c:pt idx="150">
                        <c:v>0.5</c:v>
                      </c:pt>
                      <c:pt idx="151">
                        <c:v>0.5</c:v>
                      </c:pt>
                      <c:pt idx="152">
                        <c:v>0.5</c:v>
                      </c:pt>
                      <c:pt idx="153">
                        <c:v>0.5</c:v>
                      </c:pt>
                      <c:pt idx="154">
                        <c:v>0.5</c:v>
                      </c:pt>
                      <c:pt idx="155">
                        <c:v>0.5</c:v>
                      </c:pt>
                      <c:pt idx="156">
                        <c:v>0.5</c:v>
                      </c:pt>
                      <c:pt idx="157">
                        <c:v>0.5</c:v>
                      </c:pt>
                      <c:pt idx="158">
                        <c:v>0.5</c:v>
                      </c:pt>
                      <c:pt idx="159">
                        <c:v>0.5</c:v>
                      </c:pt>
                      <c:pt idx="160">
                        <c:v>0.5</c:v>
                      </c:pt>
                      <c:pt idx="161">
                        <c:v>0.5</c:v>
                      </c:pt>
                      <c:pt idx="162">
                        <c:v>0.5</c:v>
                      </c:pt>
                      <c:pt idx="163">
                        <c:v>0.5</c:v>
                      </c:pt>
                      <c:pt idx="164">
                        <c:v>0.5</c:v>
                      </c:pt>
                      <c:pt idx="165">
                        <c:v>0.5</c:v>
                      </c:pt>
                      <c:pt idx="166">
                        <c:v>0.5</c:v>
                      </c:pt>
                      <c:pt idx="167">
                        <c:v>0.5</c:v>
                      </c:pt>
                      <c:pt idx="168">
                        <c:v>0.5</c:v>
                      </c:pt>
                      <c:pt idx="169">
                        <c:v>0.5</c:v>
                      </c:pt>
                      <c:pt idx="170">
                        <c:v>0.5</c:v>
                      </c:pt>
                      <c:pt idx="171">
                        <c:v>0.5</c:v>
                      </c:pt>
                      <c:pt idx="172">
                        <c:v>0.5</c:v>
                      </c:pt>
                      <c:pt idx="173">
                        <c:v>0.5</c:v>
                      </c:pt>
                      <c:pt idx="174">
                        <c:v>0.5</c:v>
                      </c:pt>
                      <c:pt idx="175">
                        <c:v>0.5</c:v>
                      </c:pt>
                      <c:pt idx="176">
                        <c:v>0.5</c:v>
                      </c:pt>
                      <c:pt idx="177">
                        <c:v>0.5</c:v>
                      </c:pt>
                      <c:pt idx="178">
                        <c:v>0.5</c:v>
                      </c:pt>
                      <c:pt idx="179">
                        <c:v>0.5</c:v>
                      </c:pt>
                      <c:pt idx="180">
                        <c:v>0.5</c:v>
                      </c:pt>
                      <c:pt idx="181">
                        <c:v>0.5</c:v>
                      </c:pt>
                      <c:pt idx="182">
                        <c:v>0.5</c:v>
                      </c:pt>
                      <c:pt idx="183">
                        <c:v>0.5</c:v>
                      </c:pt>
                      <c:pt idx="184">
                        <c:v>0.5</c:v>
                      </c:pt>
                      <c:pt idx="185">
                        <c:v>0.5</c:v>
                      </c:pt>
                      <c:pt idx="186">
                        <c:v>0.5</c:v>
                      </c:pt>
                      <c:pt idx="187">
                        <c:v>0.5</c:v>
                      </c:pt>
                      <c:pt idx="188">
                        <c:v>0.5</c:v>
                      </c:pt>
                      <c:pt idx="189">
                        <c:v>0.5</c:v>
                      </c:pt>
                      <c:pt idx="190">
                        <c:v>0.5</c:v>
                      </c:pt>
                      <c:pt idx="191">
                        <c:v>0.5</c:v>
                      </c:pt>
                      <c:pt idx="192">
                        <c:v>0.5</c:v>
                      </c:pt>
                      <c:pt idx="193">
                        <c:v>0.5</c:v>
                      </c:pt>
                      <c:pt idx="194">
                        <c:v>0.5</c:v>
                      </c:pt>
                      <c:pt idx="195">
                        <c:v>0.5</c:v>
                      </c:pt>
                      <c:pt idx="196">
                        <c:v>0.5</c:v>
                      </c:pt>
                      <c:pt idx="197">
                        <c:v>0.5</c:v>
                      </c:pt>
                      <c:pt idx="198">
                        <c:v>0.5</c:v>
                      </c:pt>
                      <c:pt idx="199">
                        <c:v>0.5</c:v>
                      </c:pt>
                      <c:pt idx="200">
                        <c:v>0.5</c:v>
                      </c:pt>
                      <c:pt idx="201">
                        <c:v>0.5</c:v>
                      </c:pt>
                      <c:pt idx="202">
                        <c:v>0.5</c:v>
                      </c:pt>
                      <c:pt idx="203">
                        <c:v>0.5</c:v>
                      </c:pt>
                      <c:pt idx="204">
                        <c:v>0.5</c:v>
                      </c:pt>
                      <c:pt idx="205">
                        <c:v>0.5</c:v>
                      </c:pt>
                      <c:pt idx="206">
                        <c:v>0.5</c:v>
                      </c:pt>
                      <c:pt idx="207">
                        <c:v>0.5</c:v>
                      </c:pt>
                      <c:pt idx="208">
                        <c:v>0.5</c:v>
                      </c:pt>
                      <c:pt idx="209">
                        <c:v>0.5</c:v>
                      </c:pt>
                      <c:pt idx="210">
                        <c:v>0.5</c:v>
                      </c:pt>
                      <c:pt idx="211">
                        <c:v>0.5</c:v>
                      </c:pt>
                      <c:pt idx="212">
                        <c:v>0.5</c:v>
                      </c:pt>
                      <c:pt idx="213">
                        <c:v>0.5</c:v>
                      </c:pt>
                      <c:pt idx="214">
                        <c:v>0.5</c:v>
                      </c:pt>
                      <c:pt idx="215">
                        <c:v>0.5</c:v>
                      </c:pt>
                      <c:pt idx="216">
                        <c:v>0.5</c:v>
                      </c:pt>
                      <c:pt idx="217">
                        <c:v>0.5</c:v>
                      </c:pt>
                      <c:pt idx="218">
                        <c:v>0.5</c:v>
                      </c:pt>
                      <c:pt idx="219">
                        <c:v>0.5</c:v>
                      </c:pt>
                      <c:pt idx="220">
                        <c:v>0.5</c:v>
                      </c:pt>
                      <c:pt idx="221">
                        <c:v>0.5</c:v>
                      </c:pt>
                      <c:pt idx="222">
                        <c:v>0.5</c:v>
                      </c:pt>
                      <c:pt idx="223">
                        <c:v>0.5</c:v>
                      </c:pt>
                      <c:pt idx="224">
                        <c:v>0.5</c:v>
                      </c:pt>
                      <c:pt idx="225">
                        <c:v>0.5</c:v>
                      </c:pt>
                      <c:pt idx="226">
                        <c:v>0.5</c:v>
                      </c:pt>
                      <c:pt idx="227">
                        <c:v>0.5</c:v>
                      </c:pt>
                      <c:pt idx="228">
                        <c:v>0.5</c:v>
                      </c:pt>
                      <c:pt idx="229">
                        <c:v>0.5</c:v>
                      </c:pt>
                      <c:pt idx="230">
                        <c:v>0.5</c:v>
                      </c:pt>
                      <c:pt idx="231">
                        <c:v>0.5</c:v>
                      </c:pt>
                      <c:pt idx="232">
                        <c:v>0.5</c:v>
                      </c:pt>
                      <c:pt idx="233">
                        <c:v>0.5</c:v>
                      </c:pt>
                      <c:pt idx="234">
                        <c:v>0.5</c:v>
                      </c:pt>
                      <c:pt idx="235">
                        <c:v>0.5</c:v>
                      </c:pt>
                      <c:pt idx="236">
                        <c:v>0.5</c:v>
                      </c:pt>
                      <c:pt idx="237">
                        <c:v>0.5</c:v>
                      </c:pt>
                      <c:pt idx="238">
                        <c:v>0.5</c:v>
                      </c:pt>
                      <c:pt idx="239">
                        <c:v>0.5</c:v>
                      </c:pt>
                      <c:pt idx="240">
                        <c:v>0.5</c:v>
                      </c:pt>
                      <c:pt idx="241">
                        <c:v>0.5</c:v>
                      </c:pt>
                      <c:pt idx="242">
                        <c:v>0.5</c:v>
                      </c:pt>
                      <c:pt idx="243">
                        <c:v>0.5</c:v>
                      </c:pt>
                      <c:pt idx="244">
                        <c:v>0.5</c:v>
                      </c:pt>
                      <c:pt idx="245">
                        <c:v>0.5</c:v>
                      </c:pt>
                      <c:pt idx="246">
                        <c:v>0.5</c:v>
                      </c:pt>
                      <c:pt idx="247">
                        <c:v>0.5</c:v>
                      </c:pt>
                      <c:pt idx="248">
                        <c:v>0.5</c:v>
                      </c:pt>
                      <c:pt idx="249">
                        <c:v>0.5</c:v>
                      </c:pt>
                      <c:pt idx="250">
                        <c:v>0.5</c:v>
                      </c:pt>
                      <c:pt idx="251">
                        <c:v>0.5</c:v>
                      </c:pt>
                      <c:pt idx="252">
                        <c:v>0.5</c:v>
                      </c:pt>
                      <c:pt idx="253">
                        <c:v>0.5</c:v>
                      </c:pt>
                      <c:pt idx="254">
                        <c:v>0.5</c:v>
                      </c:pt>
                      <c:pt idx="255">
                        <c:v>0.5</c:v>
                      </c:pt>
                      <c:pt idx="256">
                        <c:v>0.5</c:v>
                      </c:pt>
                      <c:pt idx="257">
                        <c:v>0.5</c:v>
                      </c:pt>
                      <c:pt idx="258">
                        <c:v>0.5</c:v>
                      </c:pt>
                      <c:pt idx="259">
                        <c:v>0.5</c:v>
                      </c:pt>
                      <c:pt idx="260">
                        <c:v>0.5</c:v>
                      </c:pt>
                      <c:pt idx="261">
                        <c:v>0.5</c:v>
                      </c:pt>
                      <c:pt idx="262">
                        <c:v>0.5</c:v>
                      </c:pt>
                      <c:pt idx="263">
                        <c:v>0.5</c:v>
                      </c:pt>
                      <c:pt idx="264">
                        <c:v>0.5</c:v>
                      </c:pt>
                      <c:pt idx="265">
                        <c:v>0.5</c:v>
                      </c:pt>
                      <c:pt idx="266">
                        <c:v>0.5</c:v>
                      </c:pt>
                      <c:pt idx="267">
                        <c:v>0.5</c:v>
                      </c:pt>
                      <c:pt idx="268">
                        <c:v>0.5</c:v>
                      </c:pt>
                      <c:pt idx="269">
                        <c:v>0.5</c:v>
                      </c:pt>
                      <c:pt idx="270">
                        <c:v>0.5</c:v>
                      </c:pt>
                      <c:pt idx="271">
                        <c:v>0.5</c:v>
                      </c:pt>
                      <c:pt idx="272">
                        <c:v>0.5</c:v>
                      </c:pt>
                      <c:pt idx="273">
                        <c:v>0.5</c:v>
                      </c:pt>
                      <c:pt idx="274">
                        <c:v>0.5</c:v>
                      </c:pt>
                      <c:pt idx="275">
                        <c:v>0.5</c:v>
                      </c:pt>
                      <c:pt idx="276">
                        <c:v>0.5</c:v>
                      </c:pt>
                      <c:pt idx="277">
                        <c:v>0.5</c:v>
                      </c:pt>
                      <c:pt idx="278">
                        <c:v>0.5</c:v>
                      </c:pt>
                      <c:pt idx="279">
                        <c:v>0.5</c:v>
                      </c:pt>
                      <c:pt idx="280">
                        <c:v>0.5</c:v>
                      </c:pt>
                      <c:pt idx="281">
                        <c:v>0.5</c:v>
                      </c:pt>
                      <c:pt idx="282">
                        <c:v>0.5</c:v>
                      </c:pt>
                      <c:pt idx="283">
                        <c:v>0.5</c:v>
                      </c:pt>
                      <c:pt idx="284">
                        <c:v>0.5</c:v>
                      </c:pt>
                      <c:pt idx="285">
                        <c:v>0.5</c:v>
                      </c:pt>
                      <c:pt idx="286">
                        <c:v>0.5</c:v>
                      </c:pt>
                      <c:pt idx="287">
                        <c:v>0.5</c:v>
                      </c:pt>
                      <c:pt idx="288">
                        <c:v>0.5</c:v>
                      </c:pt>
                      <c:pt idx="289">
                        <c:v>0.5</c:v>
                      </c:pt>
                      <c:pt idx="290">
                        <c:v>0.5</c:v>
                      </c:pt>
                      <c:pt idx="291">
                        <c:v>0.5</c:v>
                      </c:pt>
                      <c:pt idx="292">
                        <c:v>0.5</c:v>
                      </c:pt>
                      <c:pt idx="293">
                        <c:v>0.5</c:v>
                      </c:pt>
                      <c:pt idx="294">
                        <c:v>0.5</c:v>
                      </c:pt>
                      <c:pt idx="295">
                        <c:v>0.5</c:v>
                      </c:pt>
                      <c:pt idx="296">
                        <c:v>0.5</c:v>
                      </c:pt>
                      <c:pt idx="297">
                        <c:v>0.5</c:v>
                      </c:pt>
                      <c:pt idx="298">
                        <c:v>0.5</c:v>
                      </c:pt>
                      <c:pt idx="299">
                        <c:v>0.5</c:v>
                      </c:pt>
                      <c:pt idx="300">
                        <c:v>0.5</c:v>
                      </c:pt>
                      <c:pt idx="301">
                        <c:v>0.5</c:v>
                      </c:pt>
                      <c:pt idx="302">
                        <c:v>0.5</c:v>
                      </c:pt>
                      <c:pt idx="303">
                        <c:v>0.5</c:v>
                      </c:pt>
                      <c:pt idx="304">
                        <c:v>0.5</c:v>
                      </c:pt>
                      <c:pt idx="305">
                        <c:v>0.5</c:v>
                      </c:pt>
                      <c:pt idx="306">
                        <c:v>0.5</c:v>
                      </c:pt>
                      <c:pt idx="307">
                        <c:v>0.5</c:v>
                      </c:pt>
                      <c:pt idx="308">
                        <c:v>0.5</c:v>
                      </c:pt>
                      <c:pt idx="309">
                        <c:v>0.5</c:v>
                      </c:pt>
                      <c:pt idx="310">
                        <c:v>0.5</c:v>
                      </c:pt>
                      <c:pt idx="311">
                        <c:v>0.5</c:v>
                      </c:pt>
                      <c:pt idx="312">
                        <c:v>0.5</c:v>
                      </c:pt>
                      <c:pt idx="313">
                        <c:v>0.5</c:v>
                      </c:pt>
                      <c:pt idx="314">
                        <c:v>0.5</c:v>
                      </c:pt>
                      <c:pt idx="315">
                        <c:v>0.5</c:v>
                      </c:pt>
                      <c:pt idx="316">
                        <c:v>0.5</c:v>
                      </c:pt>
                      <c:pt idx="317">
                        <c:v>0.5</c:v>
                      </c:pt>
                      <c:pt idx="318">
                        <c:v>0.5</c:v>
                      </c:pt>
                      <c:pt idx="319">
                        <c:v>0.5</c:v>
                      </c:pt>
                      <c:pt idx="320">
                        <c:v>0.5</c:v>
                      </c:pt>
                      <c:pt idx="321">
                        <c:v>0.5</c:v>
                      </c:pt>
                      <c:pt idx="322">
                        <c:v>0.5</c:v>
                      </c:pt>
                      <c:pt idx="323">
                        <c:v>0.5</c:v>
                      </c:pt>
                      <c:pt idx="324">
                        <c:v>0.5</c:v>
                      </c:pt>
                      <c:pt idx="325">
                        <c:v>0.5</c:v>
                      </c:pt>
                      <c:pt idx="326">
                        <c:v>0.5</c:v>
                      </c:pt>
                      <c:pt idx="327">
                        <c:v>0.5</c:v>
                      </c:pt>
                      <c:pt idx="328">
                        <c:v>0.5</c:v>
                      </c:pt>
                      <c:pt idx="329">
                        <c:v>0.5</c:v>
                      </c:pt>
                      <c:pt idx="330">
                        <c:v>0.5</c:v>
                      </c:pt>
                      <c:pt idx="331">
                        <c:v>0.5</c:v>
                      </c:pt>
                      <c:pt idx="332">
                        <c:v>0.5</c:v>
                      </c:pt>
                      <c:pt idx="333">
                        <c:v>0.5</c:v>
                      </c:pt>
                      <c:pt idx="334">
                        <c:v>0.5</c:v>
                      </c:pt>
                      <c:pt idx="335">
                        <c:v>0.5</c:v>
                      </c:pt>
                      <c:pt idx="336">
                        <c:v>0.5</c:v>
                      </c:pt>
                      <c:pt idx="337">
                        <c:v>0.5</c:v>
                      </c:pt>
                      <c:pt idx="338">
                        <c:v>0.5</c:v>
                      </c:pt>
                      <c:pt idx="339">
                        <c:v>0.5</c:v>
                      </c:pt>
                      <c:pt idx="340">
                        <c:v>0.5</c:v>
                      </c:pt>
                      <c:pt idx="341">
                        <c:v>0.5</c:v>
                      </c:pt>
                      <c:pt idx="342">
                        <c:v>0.5</c:v>
                      </c:pt>
                      <c:pt idx="343">
                        <c:v>0.5</c:v>
                      </c:pt>
                      <c:pt idx="344">
                        <c:v>0.5</c:v>
                      </c:pt>
                      <c:pt idx="345">
                        <c:v>0.5</c:v>
                      </c:pt>
                      <c:pt idx="346">
                        <c:v>0.5</c:v>
                      </c:pt>
                      <c:pt idx="347">
                        <c:v>0.5</c:v>
                      </c:pt>
                      <c:pt idx="348">
                        <c:v>0.5</c:v>
                      </c:pt>
                      <c:pt idx="349">
                        <c:v>0.5</c:v>
                      </c:pt>
                      <c:pt idx="350">
                        <c:v>0.5</c:v>
                      </c:pt>
                      <c:pt idx="351">
                        <c:v>0.5</c:v>
                      </c:pt>
                      <c:pt idx="352">
                        <c:v>0.5</c:v>
                      </c:pt>
                      <c:pt idx="353">
                        <c:v>0.5</c:v>
                      </c:pt>
                      <c:pt idx="354">
                        <c:v>0.5</c:v>
                      </c:pt>
                      <c:pt idx="355">
                        <c:v>0.5</c:v>
                      </c:pt>
                      <c:pt idx="356">
                        <c:v>0.5</c:v>
                      </c:pt>
                      <c:pt idx="357">
                        <c:v>0.5</c:v>
                      </c:pt>
                      <c:pt idx="358">
                        <c:v>0.5</c:v>
                      </c:pt>
                      <c:pt idx="359">
                        <c:v>0.5</c:v>
                      </c:pt>
                      <c:pt idx="360">
                        <c:v>0.5</c:v>
                      </c:pt>
                      <c:pt idx="361">
                        <c:v>0.5</c:v>
                      </c:pt>
                      <c:pt idx="362">
                        <c:v>0.5</c:v>
                      </c:pt>
                      <c:pt idx="363">
                        <c:v>0.5</c:v>
                      </c:pt>
                      <c:pt idx="364">
                        <c:v>0.5</c:v>
                      </c:pt>
                      <c:pt idx="365">
                        <c:v>0.5</c:v>
                      </c:pt>
                      <c:pt idx="366">
                        <c:v>0.5</c:v>
                      </c:pt>
                      <c:pt idx="367">
                        <c:v>0.5</c:v>
                      </c:pt>
                      <c:pt idx="368">
                        <c:v>0.5</c:v>
                      </c:pt>
                      <c:pt idx="369">
                        <c:v>0.5</c:v>
                      </c:pt>
                      <c:pt idx="370">
                        <c:v>0.5</c:v>
                      </c:pt>
                      <c:pt idx="371">
                        <c:v>0.5</c:v>
                      </c:pt>
                      <c:pt idx="372">
                        <c:v>0.5</c:v>
                      </c:pt>
                      <c:pt idx="373">
                        <c:v>0.5</c:v>
                      </c:pt>
                      <c:pt idx="374">
                        <c:v>0.5</c:v>
                      </c:pt>
                      <c:pt idx="375">
                        <c:v>0.5</c:v>
                      </c:pt>
                      <c:pt idx="376">
                        <c:v>0.5</c:v>
                      </c:pt>
                      <c:pt idx="377">
                        <c:v>0.5</c:v>
                      </c:pt>
                      <c:pt idx="378">
                        <c:v>0.5</c:v>
                      </c:pt>
                      <c:pt idx="379">
                        <c:v>0.5</c:v>
                      </c:pt>
                      <c:pt idx="380">
                        <c:v>0.5</c:v>
                      </c:pt>
                      <c:pt idx="381">
                        <c:v>0.5</c:v>
                      </c:pt>
                      <c:pt idx="382">
                        <c:v>0.5</c:v>
                      </c:pt>
                      <c:pt idx="383">
                        <c:v>0.5</c:v>
                      </c:pt>
                      <c:pt idx="384">
                        <c:v>0.5</c:v>
                      </c:pt>
                      <c:pt idx="385">
                        <c:v>0.5</c:v>
                      </c:pt>
                      <c:pt idx="386">
                        <c:v>0.5</c:v>
                      </c:pt>
                      <c:pt idx="387">
                        <c:v>0.5</c:v>
                      </c:pt>
                      <c:pt idx="388">
                        <c:v>0.5</c:v>
                      </c:pt>
                      <c:pt idx="389">
                        <c:v>0.5</c:v>
                      </c:pt>
                      <c:pt idx="390">
                        <c:v>0.5</c:v>
                      </c:pt>
                      <c:pt idx="391">
                        <c:v>0.5</c:v>
                      </c:pt>
                      <c:pt idx="392">
                        <c:v>0.5</c:v>
                      </c:pt>
                      <c:pt idx="393">
                        <c:v>0.5</c:v>
                      </c:pt>
                      <c:pt idx="394">
                        <c:v>0.5</c:v>
                      </c:pt>
                      <c:pt idx="395">
                        <c:v>0.5</c:v>
                      </c:pt>
                      <c:pt idx="396">
                        <c:v>0.5</c:v>
                      </c:pt>
                      <c:pt idx="397">
                        <c:v>0.5</c:v>
                      </c:pt>
                      <c:pt idx="398">
                        <c:v>0.5</c:v>
                      </c:pt>
                      <c:pt idx="399">
                        <c:v>0.5</c:v>
                      </c:pt>
                      <c:pt idx="400">
                        <c:v>0.5</c:v>
                      </c:pt>
                      <c:pt idx="401">
                        <c:v>0.5</c:v>
                      </c:pt>
                      <c:pt idx="402">
                        <c:v>0.5</c:v>
                      </c:pt>
                      <c:pt idx="403">
                        <c:v>0.5</c:v>
                      </c:pt>
                      <c:pt idx="404">
                        <c:v>0.5</c:v>
                      </c:pt>
                      <c:pt idx="405">
                        <c:v>0.5</c:v>
                      </c:pt>
                      <c:pt idx="406">
                        <c:v>0.5</c:v>
                      </c:pt>
                      <c:pt idx="407">
                        <c:v>0.5</c:v>
                      </c:pt>
                      <c:pt idx="408">
                        <c:v>0.5</c:v>
                      </c:pt>
                      <c:pt idx="409">
                        <c:v>0.5</c:v>
                      </c:pt>
                      <c:pt idx="410">
                        <c:v>0.5</c:v>
                      </c:pt>
                      <c:pt idx="411">
                        <c:v>0.5</c:v>
                      </c:pt>
                      <c:pt idx="412">
                        <c:v>0.5</c:v>
                      </c:pt>
                      <c:pt idx="413">
                        <c:v>0.5</c:v>
                      </c:pt>
                      <c:pt idx="414">
                        <c:v>0.5</c:v>
                      </c:pt>
                      <c:pt idx="415">
                        <c:v>0.5</c:v>
                      </c:pt>
                      <c:pt idx="416">
                        <c:v>0.5</c:v>
                      </c:pt>
                      <c:pt idx="417">
                        <c:v>0.5</c:v>
                      </c:pt>
                      <c:pt idx="418">
                        <c:v>0.5</c:v>
                      </c:pt>
                      <c:pt idx="419">
                        <c:v>0.5</c:v>
                      </c:pt>
                      <c:pt idx="420">
                        <c:v>0.5</c:v>
                      </c:pt>
                      <c:pt idx="421">
                        <c:v>0.5</c:v>
                      </c:pt>
                      <c:pt idx="422">
                        <c:v>0.5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(2)'!$D$13</c15:sqref>
                        </c15:formulaRef>
                      </c:ext>
                    </c:extLst>
                    <c:strCache>
                      <c:ptCount val="1"/>
                      <c:pt idx="0">
                        <c:v>Qtrly Growth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(2)'!$D$14:$D$436</c15:sqref>
                        </c15:formulaRef>
                      </c:ext>
                    </c:extLst>
                    <c:numCache>
                      <c:formatCode>General</c:formatCode>
                      <c:ptCount val="4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(2)'!$E$13</c15:sqref>
                        </c15:formulaRef>
                      </c:ext>
                    </c:extLst>
                    <c:strCache>
                      <c:ptCount val="1"/>
                      <c:pt idx="0">
                        <c:v>Volailte Growth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(2)'!$E$14:$E$436</c15:sqref>
                        </c15:formulaRef>
                      </c:ext>
                    </c:extLst>
                    <c:numCache>
                      <c:formatCode>"$"#,##0.000;[Red]\-"$"#,##0.000</c:formatCode>
                      <c:ptCount val="423"/>
                      <c:pt idx="0">
                        <c:v>3.4878236872062651E-3</c:v>
                      </c:pt>
                      <c:pt idx="1">
                        <c:v>6.9586550480032726E-3</c:v>
                      </c:pt>
                      <c:pt idx="2">
                        <c:v>1.0395584540887966E-2</c:v>
                      </c:pt>
                      <c:pt idx="3">
                        <c:v>1.3781867790849958E-2</c:v>
                      </c:pt>
                      <c:pt idx="4">
                        <c:v>1.7101007166283436E-2</c:v>
                      </c:pt>
                      <c:pt idx="5">
                        <c:v>2.0336832153790008E-2</c:v>
                      </c:pt>
                      <c:pt idx="6">
                        <c:v>2.3473578139294543E-2</c:v>
                      </c:pt>
                      <c:pt idx="7">
                        <c:v>2.6495963211660246E-2</c:v>
                      </c:pt>
                      <c:pt idx="8">
                        <c:v>2.9389262614623657E-2</c:v>
                      </c:pt>
                      <c:pt idx="9">
                        <c:v>3.2139380484326963E-2</c:v>
                      </c:pt>
                      <c:pt idx="10">
                        <c:v>3.4732918522949865E-2</c:v>
                      </c:pt>
                      <c:pt idx="11">
                        <c:v>3.7157241273869705E-2</c:v>
                      </c:pt>
                      <c:pt idx="12">
                        <c:v>3.9400537680336106E-2</c:v>
                      </c:pt>
                      <c:pt idx="13">
                        <c:v>4.1451878627752091E-2</c:v>
                      </c:pt>
                      <c:pt idx="14">
                        <c:v>4.3301270189221933E-2</c:v>
                      </c:pt>
                      <c:pt idx="15">
                        <c:v>4.4939702314958356E-2</c:v>
                      </c:pt>
                      <c:pt idx="16">
                        <c:v>4.6359192728339375E-2</c:v>
                      </c:pt>
                      <c:pt idx="17">
                        <c:v>4.7552825814757678E-2</c:v>
                      </c:pt>
                      <c:pt idx="18">
                        <c:v>4.8514786313799824E-2</c:v>
                      </c:pt>
                      <c:pt idx="19">
                        <c:v>4.9240387650610402E-2</c:v>
                      </c:pt>
                      <c:pt idx="20">
                        <c:v>4.9726094768413664E-2</c:v>
                      </c:pt>
                      <c:pt idx="21">
                        <c:v>4.9969541350954792E-2</c:v>
                      </c:pt>
                      <c:pt idx="22">
                        <c:v>4.9969541350954792E-2</c:v>
                      </c:pt>
                      <c:pt idx="23">
                        <c:v>4.9726094768413671E-2</c:v>
                      </c:pt>
                      <c:pt idx="24">
                        <c:v>4.9240387650610402E-2</c:v>
                      </c:pt>
                      <c:pt idx="25">
                        <c:v>4.8514786313799824E-2</c:v>
                      </c:pt>
                      <c:pt idx="26">
                        <c:v>4.7552825814757685E-2</c:v>
                      </c:pt>
                      <c:pt idx="27">
                        <c:v>4.6359192728339375E-2</c:v>
                      </c:pt>
                      <c:pt idx="28">
                        <c:v>4.4939702314958349E-2</c:v>
                      </c:pt>
                      <c:pt idx="29">
                        <c:v>4.330127018922194E-2</c:v>
                      </c:pt>
                      <c:pt idx="30">
                        <c:v>4.1451878627752091E-2</c:v>
                      </c:pt>
                      <c:pt idx="31">
                        <c:v>3.9400537680336106E-2</c:v>
                      </c:pt>
                      <c:pt idx="32">
                        <c:v>3.7157241273869712E-2</c:v>
                      </c:pt>
                      <c:pt idx="33">
                        <c:v>3.4732918522949859E-2</c:v>
                      </c:pt>
                      <c:pt idx="34">
                        <c:v>3.2139380484326976E-2</c:v>
                      </c:pt>
                      <c:pt idx="35">
                        <c:v>2.9389262614623664E-2</c:v>
                      </c:pt>
                      <c:pt idx="36">
                        <c:v>2.6495963211660246E-2</c:v>
                      </c:pt>
                      <c:pt idx="37">
                        <c:v>2.3473578139294557E-2</c:v>
                      </c:pt>
                      <c:pt idx="38">
                        <c:v>2.0336832153790022E-2</c:v>
                      </c:pt>
                      <c:pt idx="39">
                        <c:v>1.7101007166283443E-2</c:v>
                      </c:pt>
                      <c:pt idx="40">
                        <c:v>1.3781867790849984E-2</c:v>
                      </c:pt>
                      <c:pt idx="41">
                        <c:v>1.0395584540887966E-2</c:v>
                      </c:pt>
                      <c:pt idx="42">
                        <c:v>6.9586550480032873E-3</c:v>
                      </c:pt>
                      <c:pt idx="43">
                        <c:v>3.4878236872062764E-3</c:v>
                      </c:pt>
                      <c:pt idx="44">
                        <c:v>6.1257422745431001E-18</c:v>
                      </c:pt>
                      <c:pt idx="45">
                        <c:v>-3.4878236872062417E-3</c:v>
                      </c:pt>
                      <c:pt idx="46">
                        <c:v>-6.9586550480032761E-3</c:v>
                      </c:pt>
                      <c:pt idx="47">
                        <c:v>-1.0395584540887954E-2</c:v>
                      </c:pt>
                      <c:pt idx="48">
                        <c:v>-1.3781867790849951E-2</c:v>
                      </c:pt>
                      <c:pt idx="49">
                        <c:v>-1.7101007166283433E-2</c:v>
                      </c:pt>
                      <c:pt idx="50">
                        <c:v>-2.0336832153789994E-2</c:v>
                      </c:pt>
                      <c:pt idx="51">
                        <c:v>-2.3473578139294543E-2</c:v>
                      </c:pt>
                      <c:pt idx="52">
                        <c:v>-2.6495963211660242E-2</c:v>
                      </c:pt>
                      <c:pt idx="53">
                        <c:v>-2.9389262614623653E-2</c:v>
                      </c:pt>
                      <c:pt idx="54">
                        <c:v>-3.2139380484326963E-2</c:v>
                      </c:pt>
                      <c:pt idx="55">
                        <c:v>-3.4732918522949872E-2</c:v>
                      </c:pt>
                      <c:pt idx="56">
                        <c:v>-3.7157241273869705E-2</c:v>
                      </c:pt>
                      <c:pt idx="57">
                        <c:v>-3.9400537680336106E-2</c:v>
                      </c:pt>
                      <c:pt idx="58">
                        <c:v>-4.145187862775207E-2</c:v>
                      </c:pt>
                      <c:pt idx="59">
                        <c:v>-4.3301270189221919E-2</c:v>
                      </c:pt>
                      <c:pt idx="60">
                        <c:v>-4.4939702314958342E-2</c:v>
                      </c:pt>
                      <c:pt idx="61">
                        <c:v>-4.6359192728339368E-2</c:v>
                      </c:pt>
                      <c:pt idx="62">
                        <c:v>-4.7552825814757678E-2</c:v>
                      </c:pt>
                      <c:pt idx="63">
                        <c:v>-4.8514786313799824E-2</c:v>
                      </c:pt>
                      <c:pt idx="64">
                        <c:v>-4.9240387650610402E-2</c:v>
                      </c:pt>
                      <c:pt idx="65">
                        <c:v>-4.9726094768413671E-2</c:v>
                      </c:pt>
                      <c:pt idx="66">
                        <c:v>-4.9969541350954785E-2</c:v>
                      </c:pt>
                      <c:pt idx="67">
                        <c:v>-4.9969541350954792E-2</c:v>
                      </c:pt>
                      <c:pt idx="68">
                        <c:v>-4.9726094768413671E-2</c:v>
                      </c:pt>
                      <c:pt idx="69">
                        <c:v>-4.9240387650610409E-2</c:v>
                      </c:pt>
                      <c:pt idx="70">
                        <c:v>-4.8514786313799831E-2</c:v>
                      </c:pt>
                      <c:pt idx="71">
                        <c:v>-4.7552825814757685E-2</c:v>
                      </c:pt>
                      <c:pt idx="72">
                        <c:v>-4.6359192728339375E-2</c:v>
                      </c:pt>
                      <c:pt idx="73">
                        <c:v>-4.4939702314958356E-2</c:v>
                      </c:pt>
                      <c:pt idx="74">
                        <c:v>-4.3301270189221933E-2</c:v>
                      </c:pt>
                      <c:pt idx="75">
                        <c:v>-4.1451878627752105E-2</c:v>
                      </c:pt>
                      <c:pt idx="76">
                        <c:v>-3.9400537680336092E-2</c:v>
                      </c:pt>
                      <c:pt idx="77">
                        <c:v>-3.7157241273869733E-2</c:v>
                      </c:pt>
                      <c:pt idx="78">
                        <c:v>-3.4732918522949879E-2</c:v>
                      </c:pt>
                      <c:pt idx="79">
                        <c:v>-3.2139380484326983E-2</c:v>
                      </c:pt>
                      <c:pt idx="80">
                        <c:v>-2.9389262614623671E-2</c:v>
                      </c:pt>
                      <c:pt idx="81">
                        <c:v>-2.6495963211660291E-2</c:v>
                      </c:pt>
                      <c:pt idx="82">
                        <c:v>-2.3473578139294543E-2</c:v>
                      </c:pt>
                      <c:pt idx="83">
                        <c:v>-2.0336832153790008E-2</c:v>
                      </c:pt>
                      <c:pt idx="84">
                        <c:v>-1.7101007166283429E-2</c:v>
                      </c:pt>
                      <c:pt idx="85">
                        <c:v>-1.3781867790849989E-2</c:v>
                      </c:pt>
                      <c:pt idx="86">
                        <c:v>-1.0395584540887993E-2</c:v>
                      </c:pt>
                      <c:pt idx="87">
                        <c:v>-6.9586550480032943E-3</c:v>
                      </c:pt>
                      <c:pt idx="88">
                        <c:v>-3.4878236872062382E-3</c:v>
                      </c:pt>
                      <c:pt idx="89">
                        <c:v>-1.22514845490862E-17</c:v>
                      </c:pt>
                      <c:pt idx="90">
                        <c:v>3.4878236872062577E-3</c:v>
                      </c:pt>
                      <c:pt idx="91">
                        <c:v>6.9586550480032266E-3</c:v>
                      </c:pt>
                      <c:pt idx="92">
                        <c:v>1.0395584540887926E-2</c:v>
                      </c:pt>
                      <c:pt idx="93">
                        <c:v>1.3781867790849967E-2</c:v>
                      </c:pt>
                      <c:pt idx="94">
                        <c:v>1.7101007166283447E-2</c:v>
                      </c:pt>
                      <c:pt idx="95">
                        <c:v>2.0336832153789987E-2</c:v>
                      </c:pt>
                      <c:pt idx="96">
                        <c:v>2.3473578139294519E-2</c:v>
                      </c:pt>
                      <c:pt idx="97">
                        <c:v>2.6495963211660235E-2</c:v>
                      </c:pt>
                      <c:pt idx="98">
                        <c:v>2.9389262614623681E-2</c:v>
                      </c:pt>
                      <c:pt idx="99">
                        <c:v>3.2139380484326956E-2</c:v>
                      </c:pt>
                      <c:pt idx="100">
                        <c:v>3.4732918522949865E-2</c:v>
                      </c:pt>
                      <c:pt idx="101">
                        <c:v>3.7157241273869684E-2</c:v>
                      </c:pt>
                      <c:pt idx="102">
                        <c:v>3.9400537680336079E-2</c:v>
                      </c:pt>
                      <c:pt idx="103">
                        <c:v>4.1451878627752098E-2</c:v>
                      </c:pt>
                      <c:pt idx="104">
                        <c:v>4.3301270189221946E-2</c:v>
                      </c:pt>
                      <c:pt idx="105">
                        <c:v>4.4939702314958342E-2</c:v>
                      </c:pt>
                      <c:pt idx="106">
                        <c:v>4.6359192728339362E-2</c:v>
                      </c:pt>
                      <c:pt idx="107">
                        <c:v>4.7552825814757678E-2</c:v>
                      </c:pt>
                      <c:pt idx="108">
                        <c:v>4.8514786313799817E-2</c:v>
                      </c:pt>
                      <c:pt idx="109">
                        <c:v>4.9240387650610402E-2</c:v>
                      </c:pt>
                      <c:pt idx="110">
                        <c:v>4.9726094768413664E-2</c:v>
                      </c:pt>
                      <c:pt idx="111">
                        <c:v>4.9969541350954792E-2</c:v>
                      </c:pt>
                      <c:pt idx="112">
                        <c:v>4.9969541350954792E-2</c:v>
                      </c:pt>
                      <c:pt idx="113">
                        <c:v>4.9726094768413671E-2</c:v>
                      </c:pt>
                      <c:pt idx="114">
                        <c:v>4.9240387650610409E-2</c:v>
                      </c:pt>
                      <c:pt idx="115">
                        <c:v>4.8514786313799824E-2</c:v>
                      </c:pt>
                      <c:pt idx="116">
                        <c:v>4.7552825814757685E-2</c:v>
                      </c:pt>
                      <c:pt idx="117">
                        <c:v>4.6359192728339396E-2</c:v>
                      </c:pt>
                      <c:pt idx="118">
                        <c:v>4.4939702314958356E-2</c:v>
                      </c:pt>
                      <c:pt idx="119">
                        <c:v>4.330127018922196E-2</c:v>
                      </c:pt>
                      <c:pt idx="120">
                        <c:v>4.1451878627752084E-2</c:v>
                      </c:pt>
                      <c:pt idx="121">
                        <c:v>3.9400537680336127E-2</c:v>
                      </c:pt>
                      <c:pt idx="122">
                        <c:v>3.7157241273869705E-2</c:v>
                      </c:pt>
                      <c:pt idx="123">
                        <c:v>3.4732918522949886E-2</c:v>
                      </c:pt>
                      <c:pt idx="124">
                        <c:v>3.2139380484327018E-2</c:v>
                      </c:pt>
                      <c:pt idx="125">
                        <c:v>2.9389262614623671E-2</c:v>
                      </c:pt>
                      <c:pt idx="126">
                        <c:v>2.6495963211660225E-2</c:v>
                      </c:pt>
                      <c:pt idx="127">
                        <c:v>2.3473578139294547E-2</c:v>
                      </c:pt>
                      <c:pt idx="128">
                        <c:v>2.0336832153790056E-2</c:v>
                      </c:pt>
                      <c:pt idx="129">
                        <c:v>1.7101007166283436E-2</c:v>
                      </c:pt>
                      <c:pt idx="130">
                        <c:v>1.3781867790849911E-2</c:v>
                      </c:pt>
                      <c:pt idx="131">
                        <c:v>1.0395584540887957E-2</c:v>
                      </c:pt>
                      <c:pt idx="132">
                        <c:v>6.9586550480033003E-3</c:v>
                      </c:pt>
                      <c:pt idx="133">
                        <c:v>3.4878236872063328E-3</c:v>
                      </c:pt>
                      <c:pt idx="134">
                        <c:v>1.83772268236293E-17</c:v>
                      </c:pt>
                      <c:pt idx="135">
                        <c:v>-3.4878236872062959E-3</c:v>
                      </c:pt>
                      <c:pt idx="136">
                        <c:v>-6.9586550480032639E-3</c:v>
                      </c:pt>
                      <c:pt idx="137">
                        <c:v>-1.0395584540887921E-2</c:v>
                      </c:pt>
                      <c:pt idx="138">
                        <c:v>-1.3781867790849962E-2</c:v>
                      </c:pt>
                      <c:pt idx="139">
                        <c:v>-1.7101007166283402E-2</c:v>
                      </c:pt>
                      <c:pt idx="140">
                        <c:v>-2.0336832153789938E-2</c:v>
                      </c:pt>
                      <c:pt idx="141">
                        <c:v>-2.3473578139294515E-2</c:v>
                      </c:pt>
                      <c:pt idx="142">
                        <c:v>-2.649596321166027E-2</c:v>
                      </c:pt>
                      <c:pt idx="143">
                        <c:v>-2.9389262614623643E-2</c:v>
                      </c:pt>
                      <c:pt idx="144">
                        <c:v>-3.2139380484326921E-2</c:v>
                      </c:pt>
                      <c:pt idx="145">
                        <c:v>-3.4732918522949859E-2</c:v>
                      </c:pt>
                      <c:pt idx="146">
                        <c:v>-3.715724127386974E-2</c:v>
                      </c:pt>
                      <c:pt idx="147">
                        <c:v>-3.9400537680336099E-2</c:v>
                      </c:pt>
                      <c:pt idx="148">
                        <c:v>-4.145187862775207E-2</c:v>
                      </c:pt>
                      <c:pt idx="149">
                        <c:v>-4.330127018922194E-2</c:v>
                      </c:pt>
                      <c:pt idx="150">
                        <c:v>-4.4939702314958335E-2</c:v>
                      </c:pt>
                      <c:pt idx="151">
                        <c:v>-4.6359192728339348E-2</c:v>
                      </c:pt>
                      <c:pt idx="152">
                        <c:v>-4.7552825814757671E-2</c:v>
                      </c:pt>
                      <c:pt idx="153">
                        <c:v>-4.8514786313799831E-2</c:v>
                      </c:pt>
                      <c:pt idx="154">
                        <c:v>-4.9240387650610402E-2</c:v>
                      </c:pt>
                      <c:pt idx="155">
                        <c:v>-4.9726094768413664E-2</c:v>
                      </c:pt>
                      <c:pt idx="156">
                        <c:v>-4.9969541350954785E-2</c:v>
                      </c:pt>
                      <c:pt idx="157">
                        <c:v>-4.9969541350954792E-2</c:v>
                      </c:pt>
                      <c:pt idx="158">
                        <c:v>-4.9726094768413664E-2</c:v>
                      </c:pt>
                      <c:pt idx="159">
                        <c:v>-4.9240387650610409E-2</c:v>
                      </c:pt>
                      <c:pt idx="160">
                        <c:v>-4.8514786313799844E-2</c:v>
                      </c:pt>
                      <c:pt idx="161">
                        <c:v>-4.7552825814757692E-2</c:v>
                      </c:pt>
                      <c:pt idx="162">
                        <c:v>-4.6359192728339396E-2</c:v>
                      </c:pt>
                      <c:pt idx="163">
                        <c:v>-4.4939702314958398E-2</c:v>
                      </c:pt>
                      <c:pt idx="164">
                        <c:v>-4.330127018922196E-2</c:v>
                      </c:pt>
                      <c:pt idx="165">
                        <c:v>-4.1451878627752091E-2</c:v>
                      </c:pt>
                      <c:pt idx="166">
                        <c:v>-3.9400537680336072E-2</c:v>
                      </c:pt>
                      <c:pt idx="167">
                        <c:v>-3.7157241273869705E-2</c:v>
                      </c:pt>
                      <c:pt idx="168">
                        <c:v>-3.4732918522949893E-2</c:v>
                      </c:pt>
                      <c:pt idx="169">
                        <c:v>-3.2139380484326956E-2</c:v>
                      </c:pt>
                      <c:pt idx="170">
                        <c:v>-2.9389262614623674E-2</c:v>
                      </c:pt>
                      <c:pt idx="171">
                        <c:v>-2.6495963211660301E-2</c:v>
                      </c:pt>
                      <c:pt idx="172">
                        <c:v>-2.3473578139294553E-2</c:v>
                      </c:pt>
                      <c:pt idx="173">
                        <c:v>-2.0336832153790063E-2</c:v>
                      </c:pt>
                      <c:pt idx="174">
                        <c:v>-1.7101007166283527E-2</c:v>
                      </c:pt>
                      <c:pt idx="175">
                        <c:v>-1.3781867790850003E-2</c:v>
                      </c:pt>
                      <c:pt idx="176">
                        <c:v>-1.0395584540887962E-2</c:v>
                      </c:pt>
                      <c:pt idx="177">
                        <c:v>-6.9586550480032179E-3</c:v>
                      </c:pt>
                      <c:pt idx="178">
                        <c:v>-3.4878236872062499E-3</c:v>
                      </c:pt>
                      <c:pt idx="179">
                        <c:v>-2.45029690981724E-17</c:v>
                      </c:pt>
                      <c:pt idx="180">
                        <c:v>3.4878236872062014E-3</c:v>
                      </c:pt>
                      <c:pt idx="181">
                        <c:v>6.9586550480032587E-3</c:v>
                      </c:pt>
                      <c:pt idx="182">
                        <c:v>1.0395584540887914E-2</c:v>
                      </c:pt>
                      <c:pt idx="183">
                        <c:v>1.378186779084987E-2</c:v>
                      </c:pt>
                      <c:pt idx="184">
                        <c:v>1.7101007166283395E-2</c:v>
                      </c:pt>
                      <c:pt idx="185">
                        <c:v>2.0336832153789935E-2</c:v>
                      </c:pt>
                      <c:pt idx="186">
                        <c:v>2.3473578139294585E-2</c:v>
                      </c:pt>
                      <c:pt idx="187">
                        <c:v>2.6495963211660263E-2</c:v>
                      </c:pt>
                      <c:pt idx="188">
                        <c:v>2.9389262614623636E-2</c:v>
                      </c:pt>
                      <c:pt idx="189">
                        <c:v>3.2139380484326983E-2</c:v>
                      </c:pt>
                      <c:pt idx="190">
                        <c:v>3.4732918522949852E-2</c:v>
                      </c:pt>
                      <c:pt idx="191">
                        <c:v>3.7157241273869678E-2</c:v>
                      </c:pt>
                      <c:pt idx="192">
                        <c:v>3.9400537680336099E-2</c:v>
                      </c:pt>
                      <c:pt idx="193">
                        <c:v>4.1451878627752063E-2</c:v>
                      </c:pt>
                      <c:pt idx="194">
                        <c:v>4.3301270189221891E-2</c:v>
                      </c:pt>
                      <c:pt idx="195">
                        <c:v>4.4939702314958335E-2</c:v>
                      </c:pt>
                      <c:pt idx="196">
                        <c:v>4.6359192728339348E-2</c:v>
                      </c:pt>
                      <c:pt idx="197">
                        <c:v>4.7552825814757699E-2</c:v>
                      </c:pt>
                      <c:pt idx="198">
                        <c:v>4.8514786313799831E-2</c:v>
                      </c:pt>
                      <c:pt idx="199">
                        <c:v>4.9240387650610402E-2</c:v>
                      </c:pt>
                      <c:pt idx="200">
                        <c:v>4.9726094768413671E-2</c:v>
                      </c:pt>
                      <c:pt idx="201">
                        <c:v>4.9969541350954792E-2</c:v>
                      </c:pt>
                      <c:pt idx="202">
                        <c:v>4.9969541350954792E-2</c:v>
                      </c:pt>
                      <c:pt idx="203">
                        <c:v>4.9726094768413678E-2</c:v>
                      </c:pt>
                      <c:pt idx="204">
                        <c:v>4.9240387650610416E-2</c:v>
                      </c:pt>
                      <c:pt idx="205">
                        <c:v>4.8514786313799844E-2</c:v>
                      </c:pt>
                      <c:pt idx="206">
                        <c:v>4.755282581475772E-2</c:v>
                      </c:pt>
                      <c:pt idx="207">
                        <c:v>4.6359192728339362E-2</c:v>
                      </c:pt>
                      <c:pt idx="208">
                        <c:v>4.4939702314958363E-2</c:v>
                      </c:pt>
                      <c:pt idx="209">
                        <c:v>4.3301270189221919E-2</c:v>
                      </c:pt>
                      <c:pt idx="210">
                        <c:v>4.1451878627752098E-2</c:v>
                      </c:pt>
                      <c:pt idx="211">
                        <c:v>3.9400537680336134E-2</c:v>
                      </c:pt>
                      <c:pt idx="212">
                        <c:v>3.7157241273869712E-2</c:v>
                      </c:pt>
                      <c:pt idx="213">
                        <c:v>3.4732918522949893E-2</c:v>
                      </c:pt>
                      <c:pt idx="214">
                        <c:v>3.2139380484327032E-2</c:v>
                      </c:pt>
                      <c:pt idx="215">
                        <c:v>2.9389262614623681E-2</c:v>
                      </c:pt>
                      <c:pt idx="216">
                        <c:v>2.6495963211660308E-2</c:v>
                      </c:pt>
                      <c:pt idx="217">
                        <c:v>2.3473578139294637E-2</c:v>
                      </c:pt>
                      <c:pt idx="218">
                        <c:v>2.0336832153789983E-2</c:v>
                      </c:pt>
                      <c:pt idx="219">
                        <c:v>1.7101007166283447E-2</c:v>
                      </c:pt>
                      <c:pt idx="220">
                        <c:v>1.3781867790849923E-2</c:v>
                      </c:pt>
                      <c:pt idx="221">
                        <c:v>1.0395584540887967E-2</c:v>
                      </c:pt>
                      <c:pt idx="222">
                        <c:v>6.9586550480033125E-3</c:v>
                      </c:pt>
                      <c:pt idx="223">
                        <c:v>3.4878236872062564E-3</c:v>
                      </c:pt>
                      <c:pt idx="224">
                        <c:v>3.06287113727155E-17</c:v>
                      </c:pt>
                      <c:pt idx="225">
                        <c:v>-3.4878236872061953E-3</c:v>
                      </c:pt>
                      <c:pt idx="226">
                        <c:v>-6.9586550480031642E-3</c:v>
                      </c:pt>
                      <c:pt idx="227">
                        <c:v>-1.0395584540887908E-2</c:v>
                      </c:pt>
                      <c:pt idx="228">
                        <c:v>-1.3781867790849864E-2</c:v>
                      </c:pt>
                      <c:pt idx="229">
                        <c:v>-1.7101007166283388E-2</c:v>
                      </c:pt>
                      <c:pt idx="230">
                        <c:v>-2.0336832153790091E-2</c:v>
                      </c:pt>
                      <c:pt idx="231">
                        <c:v>-2.3473578139294585E-2</c:v>
                      </c:pt>
                      <c:pt idx="232">
                        <c:v>-2.6495963211660256E-2</c:v>
                      </c:pt>
                      <c:pt idx="233">
                        <c:v>-2.9389262614623629E-2</c:v>
                      </c:pt>
                      <c:pt idx="234">
                        <c:v>-3.2139380484326914E-2</c:v>
                      </c:pt>
                      <c:pt idx="235">
                        <c:v>-3.4732918522949789E-2</c:v>
                      </c:pt>
                      <c:pt idx="236">
                        <c:v>-3.7157241273869733E-2</c:v>
                      </c:pt>
                      <c:pt idx="237">
                        <c:v>-3.9400537680336092E-2</c:v>
                      </c:pt>
                      <c:pt idx="238">
                        <c:v>-4.1451878627752056E-2</c:v>
                      </c:pt>
                      <c:pt idx="239">
                        <c:v>-4.3301270189221891E-2</c:v>
                      </c:pt>
                      <c:pt idx="240">
                        <c:v>-4.493970231495837E-2</c:v>
                      </c:pt>
                      <c:pt idx="241">
                        <c:v>-4.6359192728339375E-2</c:v>
                      </c:pt>
                      <c:pt idx="242">
                        <c:v>-4.7552825814757671E-2</c:v>
                      </c:pt>
                      <c:pt idx="243">
                        <c:v>-4.851478631379981E-2</c:v>
                      </c:pt>
                      <c:pt idx="244">
                        <c:v>-4.9240387650610389E-2</c:v>
                      </c:pt>
                      <c:pt idx="245">
                        <c:v>-4.9726094768413671E-2</c:v>
                      </c:pt>
                      <c:pt idx="246">
                        <c:v>-4.9969541350954792E-2</c:v>
                      </c:pt>
                      <c:pt idx="247">
                        <c:v>-4.9969541350954792E-2</c:v>
                      </c:pt>
                      <c:pt idx="248">
                        <c:v>-4.9726094768413678E-2</c:v>
                      </c:pt>
                      <c:pt idx="249">
                        <c:v>-4.924038765061043E-2</c:v>
                      </c:pt>
                      <c:pt idx="250">
                        <c:v>-4.8514786313799824E-2</c:v>
                      </c:pt>
                      <c:pt idx="251">
                        <c:v>-4.7552825814757692E-2</c:v>
                      </c:pt>
                      <c:pt idx="252">
                        <c:v>-4.6359192728339403E-2</c:v>
                      </c:pt>
                      <c:pt idx="253">
                        <c:v>-4.4939702314958328E-2</c:v>
                      </c:pt>
                      <c:pt idx="254">
                        <c:v>-4.3301270189221919E-2</c:v>
                      </c:pt>
                      <c:pt idx="255">
                        <c:v>-4.1451878627752098E-2</c:v>
                      </c:pt>
                      <c:pt idx="256">
                        <c:v>-3.9400537680336134E-2</c:v>
                      </c:pt>
                      <c:pt idx="257">
                        <c:v>-3.7157241273869775E-2</c:v>
                      </c:pt>
                      <c:pt idx="258">
                        <c:v>-3.4732918522949963E-2</c:v>
                      </c:pt>
                      <c:pt idx="259">
                        <c:v>-3.2139380484326963E-2</c:v>
                      </c:pt>
                      <c:pt idx="260">
                        <c:v>-2.9389262614623685E-2</c:v>
                      </c:pt>
                      <c:pt idx="261">
                        <c:v>-2.6495963211660162E-2</c:v>
                      </c:pt>
                      <c:pt idx="262">
                        <c:v>-2.3473578139294484E-2</c:v>
                      </c:pt>
                      <c:pt idx="263">
                        <c:v>-2.033683215378999E-2</c:v>
                      </c:pt>
                      <c:pt idx="264">
                        <c:v>-1.7101007166283454E-2</c:v>
                      </c:pt>
                      <c:pt idx="265">
                        <c:v>-1.3781867790850014E-2</c:v>
                      </c:pt>
                      <c:pt idx="266">
                        <c:v>-1.0395584540888061E-2</c:v>
                      </c:pt>
                      <c:pt idx="267">
                        <c:v>-6.958655048003407E-3</c:v>
                      </c:pt>
                      <c:pt idx="268">
                        <c:v>-3.4878236872062625E-3</c:v>
                      </c:pt>
                      <c:pt idx="269">
                        <c:v>-3.67544536472586E-17</c:v>
                      </c:pt>
                      <c:pt idx="270">
                        <c:v>3.4878236872061888E-3</c:v>
                      </c:pt>
                      <c:pt idx="271">
                        <c:v>6.9586550480033333E-3</c:v>
                      </c:pt>
                      <c:pt idx="272">
                        <c:v>1.0395584540887988E-2</c:v>
                      </c:pt>
                      <c:pt idx="273">
                        <c:v>1.3781867790849943E-2</c:v>
                      </c:pt>
                      <c:pt idx="274">
                        <c:v>1.7101007166283384E-2</c:v>
                      </c:pt>
                      <c:pt idx="275">
                        <c:v>2.0336832153789924E-2</c:v>
                      </c:pt>
                      <c:pt idx="276">
                        <c:v>2.3473578139294578E-2</c:v>
                      </c:pt>
                      <c:pt idx="277">
                        <c:v>2.6495963211660253E-2</c:v>
                      </c:pt>
                      <c:pt idx="278">
                        <c:v>2.9389262614623626E-2</c:v>
                      </c:pt>
                      <c:pt idx="279">
                        <c:v>3.2139380484326907E-2</c:v>
                      </c:pt>
                      <c:pt idx="280">
                        <c:v>3.4732918522949782E-2</c:v>
                      </c:pt>
                      <c:pt idx="281">
                        <c:v>3.7157241273869608E-2</c:v>
                      </c:pt>
                      <c:pt idx="282">
                        <c:v>3.9400537680336085E-2</c:v>
                      </c:pt>
                      <c:pt idx="283">
                        <c:v>4.1451878627752056E-2</c:v>
                      </c:pt>
                      <c:pt idx="284">
                        <c:v>4.3301270189221974E-2</c:v>
                      </c:pt>
                      <c:pt idx="285">
                        <c:v>4.493970231495837E-2</c:v>
                      </c:pt>
                      <c:pt idx="286">
                        <c:v>4.6359192728339375E-2</c:v>
                      </c:pt>
                      <c:pt idx="287">
                        <c:v>4.7552825814757671E-2</c:v>
                      </c:pt>
                      <c:pt idx="288">
                        <c:v>4.851478631379981E-2</c:v>
                      </c:pt>
                      <c:pt idx="289">
                        <c:v>4.9240387650610389E-2</c:v>
                      </c:pt>
                      <c:pt idx="290">
                        <c:v>4.9726094768413651E-2</c:v>
                      </c:pt>
                      <c:pt idx="291">
                        <c:v>4.9969541350954792E-2</c:v>
                      </c:pt>
                      <c:pt idx="292">
                        <c:v>4.9969541350954792E-2</c:v>
                      </c:pt>
                      <c:pt idx="293">
                        <c:v>4.9726094768413664E-2</c:v>
                      </c:pt>
                      <c:pt idx="294">
                        <c:v>4.9240387650610395E-2</c:v>
                      </c:pt>
                      <c:pt idx="295">
                        <c:v>4.8514786313799824E-2</c:v>
                      </c:pt>
                      <c:pt idx="296">
                        <c:v>4.7552825814757699E-2</c:v>
                      </c:pt>
                      <c:pt idx="297">
                        <c:v>4.6359192728339403E-2</c:v>
                      </c:pt>
                      <c:pt idx="298">
                        <c:v>4.4939702314958405E-2</c:v>
                      </c:pt>
                      <c:pt idx="299">
                        <c:v>4.3301270189221926E-2</c:v>
                      </c:pt>
                      <c:pt idx="300">
                        <c:v>4.1451878627752098E-2</c:v>
                      </c:pt>
                      <c:pt idx="301">
                        <c:v>3.9400537680336134E-2</c:v>
                      </c:pt>
                      <c:pt idx="302">
                        <c:v>3.7157241273869782E-2</c:v>
                      </c:pt>
                      <c:pt idx="303">
                        <c:v>3.4732918522949963E-2</c:v>
                      </c:pt>
                      <c:pt idx="304">
                        <c:v>3.213938048432697E-2</c:v>
                      </c:pt>
                      <c:pt idx="305">
                        <c:v>2.9389262614623692E-2</c:v>
                      </c:pt>
                      <c:pt idx="306">
                        <c:v>2.6495963211660319E-2</c:v>
                      </c:pt>
                      <c:pt idx="307">
                        <c:v>2.3473578139294488E-2</c:v>
                      </c:pt>
                      <c:pt idx="308">
                        <c:v>2.0336832153789994E-2</c:v>
                      </c:pt>
                      <c:pt idx="309">
                        <c:v>1.7101007166283457E-2</c:v>
                      </c:pt>
                      <c:pt idx="310">
                        <c:v>1.3781867790850021E-2</c:v>
                      </c:pt>
                      <c:pt idx="311">
                        <c:v>1.0395584540888066E-2</c:v>
                      </c:pt>
                      <c:pt idx="312">
                        <c:v>6.9586550480034122E-3</c:v>
                      </c:pt>
                      <c:pt idx="313">
                        <c:v>3.4878236872064455E-3</c:v>
                      </c:pt>
                      <c:pt idx="314">
                        <c:v>4.28801959218017E-17</c:v>
                      </c:pt>
                      <c:pt idx="315">
                        <c:v>-3.4878236872061827E-3</c:v>
                      </c:pt>
                      <c:pt idx="316">
                        <c:v>-6.9586550480033281E-3</c:v>
                      </c:pt>
                      <c:pt idx="317">
                        <c:v>-1.0395584540887983E-2</c:v>
                      </c:pt>
                      <c:pt idx="318">
                        <c:v>-1.3781867790849937E-2</c:v>
                      </c:pt>
                      <c:pt idx="319">
                        <c:v>-1.7101007166283377E-2</c:v>
                      </c:pt>
                      <c:pt idx="320">
                        <c:v>-2.0336832153789917E-2</c:v>
                      </c:pt>
                      <c:pt idx="321">
                        <c:v>-2.3473578139294415E-2</c:v>
                      </c:pt>
                      <c:pt idx="322">
                        <c:v>-2.6495963211660246E-2</c:v>
                      </c:pt>
                      <c:pt idx="323">
                        <c:v>-2.9389262614623626E-2</c:v>
                      </c:pt>
                      <c:pt idx="324">
                        <c:v>-3.21393804843269E-2</c:v>
                      </c:pt>
                      <c:pt idx="325">
                        <c:v>-3.4732918522949775E-2</c:v>
                      </c:pt>
                      <c:pt idx="326">
                        <c:v>-3.7157241273869726E-2</c:v>
                      </c:pt>
                      <c:pt idx="327">
                        <c:v>-3.9400537680335974E-2</c:v>
                      </c:pt>
                      <c:pt idx="328">
                        <c:v>-4.1451878627752049E-2</c:v>
                      </c:pt>
                      <c:pt idx="329">
                        <c:v>-4.3301270189221884E-2</c:v>
                      </c:pt>
                      <c:pt idx="330">
                        <c:v>-4.4939702314958363E-2</c:v>
                      </c:pt>
                      <c:pt idx="331">
                        <c:v>-4.6359192728339368E-2</c:v>
                      </c:pt>
                      <c:pt idx="332">
                        <c:v>-4.7552825814757671E-2</c:v>
                      </c:pt>
                      <c:pt idx="333">
                        <c:v>-4.8514786313799851E-2</c:v>
                      </c:pt>
                      <c:pt idx="334">
                        <c:v>-4.9240387650610382E-2</c:v>
                      </c:pt>
                      <c:pt idx="335">
                        <c:v>-4.9726094768413671E-2</c:v>
                      </c:pt>
                      <c:pt idx="336">
                        <c:v>-4.9969541350954778E-2</c:v>
                      </c:pt>
                      <c:pt idx="337">
                        <c:v>-4.9969541350954792E-2</c:v>
                      </c:pt>
                      <c:pt idx="338">
                        <c:v>-4.9726094768413678E-2</c:v>
                      </c:pt>
                      <c:pt idx="339">
                        <c:v>-4.9240387650610395E-2</c:v>
                      </c:pt>
                      <c:pt idx="340">
                        <c:v>-4.8514786313799872E-2</c:v>
                      </c:pt>
                      <c:pt idx="341">
                        <c:v>-4.7552825814757699E-2</c:v>
                      </c:pt>
                      <c:pt idx="342">
                        <c:v>-4.6359192728339341E-2</c:v>
                      </c:pt>
                      <c:pt idx="343">
                        <c:v>-4.4939702314958412E-2</c:v>
                      </c:pt>
                      <c:pt idx="344">
                        <c:v>-4.3301270189221926E-2</c:v>
                      </c:pt>
                      <c:pt idx="345">
                        <c:v>-4.1451878627752098E-2</c:v>
                      </c:pt>
                      <c:pt idx="346">
                        <c:v>-3.9400537680336141E-2</c:v>
                      </c:pt>
                      <c:pt idx="347">
                        <c:v>-3.7157241273869789E-2</c:v>
                      </c:pt>
                      <c:pt idx="348">
                        <c:v>-3.4732918522949845E-2</c:v>
                      </c:pt>
                      <c:pt idx="349">
                        <c:v>-3.2139380484327108E-2</c:v>
                      </c:pt>
                      <c:pt idx="350">
                        <c:v>-2.9389262614623698E-2</c:v>
                      </c:pt>
                      <c:pt idx="351">
                        <c:v>-2.6495963211660326E-2</c:v>
                      </c:pt>
                      <c:pt idx="352">
                        <c:v>-2.3473578139294654E-2</c:v>
                      </c:pt>
                      <c:pt idx="353">
                        <c:v>-2.0336832153790001E-2</c:v>
                      </c:pt>
                      <c:pt idx="354">
                        <c:v>-1.7101007166283464E-2</c:v>
                      </c:pt>
                      <c:pt idx="355">
                        <c:v>-1.3781867790849856E-2</c:v>
                      </c:pt>
                      <c:pt idx="356">
                        <c:v>-1.0395584540888073E-2</c:v>
                      </c:pt>
                      <c:pt idx="357">
                        <c:v>-6.9586550480032431E-3</c:v>
                      </c:pt>
                      <c:pt idx="358">
                        <c:v>-3.487823687206452E-3</c:v>
                      </c:pt>
                      <c:pt idx="359">
                        <c:v>-4.90059381963448E-17</c:v>
                      </c:pt>
                      <c:pt idx="360">
                        <c:v>3.4878236872061767E-3</c:v>
                      </c:pt>
                      <c:pt idx="361">
                        <c:v>6.958655048003146E-3</c:v>
                      </c:pt>
                      <c:pt idx="362">
                        <c:v>1.0395584540887978E-2</c:v>
                      </c:pt>
                      <c:pt idx="363">
                        <c:v>1.378186779084993E-2</c:v>
                      </c:pt>
                      <c:pt idx="364">
                        <c:v>1.710100716628354E-2</c:v>
                      </c:pt>
                      <c:pt idx="365">
                        <c:v>2.033683215378991E-2</c:v>
                      </c:pt>
                      <c:pt idx="366">
                        <c:v>2.3473578139294567E-2</c:v>
                      </c:pt>
                      <c:pt idx="367">
                        <c:v>2.649596321166009E-2</c:v>
                      </c:pt>
                      <c:pt idx="368">
                        <c:v>2.9389262614623619E-2</c:v>
                      </c:pt>
                      <c:pt idx="369">
                        <c:v>3.21393804843269E-2</c:v>
                      </c:pt>
                      <c:pt idx="370">
                        <c:v>3.47329185229499E-2</c:v>
                      </c:pt>
                      <c:pt idx="371">
                        <c:v>3.7157241273869601E-2</c:v>
                      </c:pt>
                      <c:pt idx="372">
                        <c:v>3.9400537680336079E-2</c:v>
                      </c:pt>
                      <c:pt idx="373">
                        <c:v>4.1451878627752146E-2</c:v>
                      </c:pt>
                      <c:pt idx="374">
                        <c:v>4.3301270189221884E-2</c:v>
                      </c:pt>
                      <c:pt idx="375">
                        <c:v>4.4939702314958363E-2</c:v>
                      </c:pt>
                      <c:pt idx="376">
                        <c:v>4.6359192728339368E-2</c:v>
                      </c:pt>
                      <c:pt idx="377">
                        <c:v>4.7552825814757671E-2</c:v>
                      </c:pt>
                      <c:pt idx="378">
                        <c:v>4.8514786313799803E-2</c:v>
                      </c:pt>
                      <c:pt idx="379">
                        <c:v>4.9240387650610416E-2</c:v>
                      </c:pt>
                      <c:pt idx="380">
                        <c:v>4.9726094768413651E-2</c:v>
                      </c:pt>
                      <c:pt idx="381">
                        <c:v>4.9969541350954792E-2</c:v>
                      </c:pt>
                      <c:pt idx="382">
                        <c:v>4.9969541350954799E-2</c:v>
                      </c:pt>
                      <c:pt idx="383">
                        <c:v>4.9726094768413685E-2</c:v>
                      </c:pt>
                      <c:pt idx="384">
                        <c:v>4.9240387650610402E-2</c:v>
                      </c:pt>
                      <c:pt idx="385">
                        <c:v>4.8514786313799831E-2</c:v>
                      </c:pt>
                      <c:pt idx="386">
                        <c:v>4.7552825814757643E-2</c:v>
                      </c:pt>
                      <c:pt idx="387">
                        <c:v>4.635919272833941E-2</c:v>
                      </c:pt>
                      <c:pt idx="388">
                        <c:v>4.4939702314958335E-2</c:v>
                      </c:pt>
                      <c:pt idx="389">
                        <c:v>4.3301270189222023E-2</c:v>
                      </c:pt>
                      <c:pt idx="390">
                        <c:v>4.1451878627752105E-2</c:v>
                      </c:pt>
                      <c:pt idx="391">
                        <c:v>3.9400537680336148E-2</c:v>
                      </c:pt>
                      <c:pt idx="392">
                        <c:v>3.7157241273869789E-2</c:v>
                      </c:pt>
                      <c:pt idx="393">
                        <c:v>3.4732918522949977E-2</c:v>
                      </c:pt>
                      <c:pt idx="394">
                        <c:v>3.2139380484326983E-2</c:v>
                      </c:pt>
                      <c:pt idx="395">
                        <c:v>2.938926261462356E-2</c:v>
                      </c:pt>
                      <c:pt idx="396">
                        <c:v>2.6495963211660329E-2</c:v>
                      </c:pt>
                      <c:pt idx="397">
                        <c:v>2.3473578139294501E-2</c:v>
                      </c:pt>
                      <c:pt idx="398">
                        <c:v>2.0336832153790171E-2</c:v>
                      </c:pt>
                      <c:pt idx="399">
                        <c:v>1.7101007166283471E-2</c:v>
                      </c:pt>
                      <c:pt idx="400">
                        <c:v>1.3781867790850031E-2</c:v>
                      </c:pt>
                      <c:pt idx="401">
                        <c:v>1.0395584540887905E-2</c:v>
                      </c:pt>
                      <c:pt idx="402">
                        <c:v>6.9586550480034252E-3</c:v>
                      </c:pt>
                      <c:pt idx="403">
                        <c:v>3.4878236872062807E-3</c:v>
                      </c:pt>
                      <c:pt idx="404">
                        <c:v>2.3276736441091296E-16</c:v>
                      </c:pt>
                      <c:pt idx="405">
                        <c:v>-3.487823687206171E-3</c:v>
                      </c:pt>
                      <c:pt idx="406">
                        <c:v>-6.9586550480033151E-3</c:v>
                      </c:pt>
                      <c:pt idx="407">
                        <c:v>-1.0395584540887797E-2</c:v>
                      </c:pt>
                      <c:pt idx="408">
                        <c:v>-1.3781867790849925E-2</c:v>
                      </c:pt>
                      <c:pt idx="409">
                        <c:v>-1.7101007166283367E-2</c:v>
                      </c:pt>
                      <c:pt idx="410">
                        <c:v>-2.033683215379007E-2</c:v>
                      </c:pt>
                      <c:pt idx="411">
                        <c:v>-2.3473578139294404E-2</c:v>
                      </c:pt>
                      <c:pt idx="412">
                        <c:v>-2.6495963211660235E-2</c:v>
                      </c:pt>
                      <c:pt idx="413">
                        <c:v>-2.938926261462347E-2</c:v>
                      </c:pt>
                      <c:pt idx="414">
                        <c:v>-3.2139380484326893E-2</c:v>
                      </c:pt>
                      <c:pt idx="415">
                        <c:v>-3.47329185229499E-2</c:v>
                      </c:pt>
                      <c:pt idx="416">
                        <c:v>-3.7157241273869712E-2</c:v>
                      </c:pt>
                      <c:pt idx="417">
                        <c:v>-3.9400537680336079E-2</c:v>
                      </c:pt>
                      <c:pt idx="418">
                        <c:v>-4.1451878627752042E-2</c:v>
                      </c:pt>
                      <c:pt idx="419">
                        <c:v>-4.3301270189221967E-2</c:v>
                      </c:pt>
                      <c:pt idx="420">
                        <c:v>-4.493970231495828E-2</c:v>
                      </c:pt>
                      <c:pt idx="421">
                        <c:v>-4.6359192728339368E-2</c:v>
                      </c:pt>
                      <c:pt idx="422">
                        <c:v>-4.7552825814757664E-2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(2)'!$G$13</c15:sqref>
                        </c15:formulaRef>
                      </c:ext>
                    </c:extLst>
                    <c:strCache>
                      <c:ptCount val="1"/>
                      <c:pt idx="0">
                        <c:v>SD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(2)'!$G$14:$G$436</c15:sqref>
                        </c15:formulaRef>
                      </c:ext>
                    </c:extLst>
                    <c:numCache>
                      <c:formatCode>General</c:formatCode>
                      <c:ptCount val="423"/>
                      <c:pt idx="99">
                        <c:v>3.4114131667386714E-2</c:v>
                      </c:pt>
                      <c:pt idx="100">
                        <c:v>3.4270561584773741E-2</c:v>
                      </c:pt>
                      <c:pt idx="101">
                        <c:v>3.4444233350475119E-2</c:v>
                      </c:pt>
                      <c:pt idx="102">
                        <c:v>3.4631534191993316E-2</c:v>
                      </c:pt>
                      <c:pt idx="103">
                        <c:v>3.4828629272988451E-2</c:v>
                      </c:pt>
                      <c:pt idx="104">
                        <c:v>3.5031550286320261E-2</c:v>
                      </c:pt>
                      <c:pt idx="105">
                        <c:v>3.5236281502785329E-2</c:v>
                      </c:pt>
                      <c:pt idx="106">
                        <c:v>3.5438841199835307E-2</c:v>
                      </c:pt>
                      <c:pt idx="107">
                        <c:v>3.5635356971305945E-2</c:v>
                      </c:pt>
                      <c:pt idx="108">
                        <c:v>3.5822133955440635E-2</c:v>
                      </c:pt>
                      <c:pt idx="109">
                        <c:v>3.5995715479233588E-2</c:v>
                      </c:pt>
                      <c:pt idx="110">
                        <c:v>3.6152935984282659E-2</c:v>
                      </c:pt>
                      <c:pt idx="111">
                        <c:v>3.6290966368758087E-2</c:v>
                      </c:pt>
                      <c:pt idx="112">
                        <c:v>3.6407352057479664E-2</c:v>
                      </c:pt>
                      <c:pt idx="113">
                        <c:v>3.6500044209096999E-2</c:v>
                      </c:pt>
                      <c:pt idx="114">
                        <c:v>3.6567424500268474E-2</c:v>
                      </c:pt>
                      <c:pt idx="115">
                        <c:v>3.6608323906058948E-2</c:v>
                      </c:pt>
                      <c:pt idx="116">
                        <c:v>3.6622035836828278E-2</c:v>
                      </c:pt>
                      <c:pt idx="117">
                        <c:v>3.6608323906058955E-2</c:v>
                      </c:pt>
                      <c:pt idx="118">
                        <c:v>3.6567424500268481E-2</c:v>
                      </c:pt>
                      <c:pt idx="119">
                        <c:v>3.6500044209096999E-2</c:v>
                      </c:pt>
                      <c:pt idx="120">
                        <c:v>3.6407352057479657E-2</c:v>
                      </c:pt>
                      <c:pt idx="121">
                        <c:v>3.6290966368758087E-2</c:v>
                      </c:pt>
                      <c:pt idx="122">
                        <c:v>3.6152935984282646E-2</c:v>
                      </c:pt>
                      <c:pt idx="123">
                        <c:v>3.5995715479233588E-2</c:v>
                      </c:pt>
                      <c:pt idx="124">
                        <c:v>3.5822133955440642E-2</c:v>
                      </c:pt>
                      <c:pt idx="125">
                        <c:v>3.5635356971305945E-2</c:v>
                      </c:pt>
                      <c:pt idx="126">
                        <c:v>3.5438841199835307E-2</c:v>
                      </c:pt>
                      <c:pt idx="127">
                        <c:v>3.5236281502785335E-2</c:v>
                      </c:pt>
                      <c:pt idx="128">
                        <c:v>3.5031550286320268E-2</c:v>
                      </c:pt>
                      <c:pt idx="129">
                        <c:v>3.4828629272988465E-2</c:v>
                      </c:pt>
                      <c:pt idx="130">
                        <c:v>3.4631534191993323E-2</c:v>
                      </c:pt>
                      <c:pt idx="131">
                        <c:v>3.4444233350475119E-2</c:v>
                      </c:pt>
                      <c:pt idx="132">
                        <c:v>3.4270561584773748E-2</c:v>
                      </c:pt>
                      <c:pt idx="133">
                        <c:v>3.4114131667386707E-2</c:v>
                      </c:pt>
                      <c:pt idx="134">
                        <c:v>3.3978245809765988E-2</c:v>
                      </c:pt>
                      <c:pt idx="135">
                        <c:v>3.3865810385359144E-2</c:v>
                      </c:pt>
                      <c:pt idx="136">
                        <c:v>3.3779257325649209E-2</c:v>
                      </c:pt>
                      <c:pt idx="137">
                        <c:v>3.3720475742223116E-2</c:v>
                      </c:pt>
                      <c:pt idx="138">
                        <c:v>3.3690757145757803E-2</c:v>
                      </c:pt>
                      <c:pt idx="139">
                        <c:v>3.3690757145757796E-2</c:v>
                      </c:pt>
                      <c:pt idx="140">
                        <c:v>3.3720475742223116E-2</c:v>
                      </c:pt>
                      <c:pt idx="141">
                        <c:v>3.3779257325649202E-2</c:v>
                      </c:pt>
                      <c:pt idx="142">
                        <c:v>3.3865810385359144E-2</c:v>
                      </c:pt>
                      <c:pt idx="143">
                        <c:v>3.3978245809765988E-2</c:v>
                      </c:pt>
                      <c:pt idx="144">
                        <c:v>3.4114131667386707E-2</c:v>
                      </c:pt>
                      <c:pt idx="145">
                        <c:v>3.4270561584773762E-2</c:v>
                      </c:pt>
                      <c:pt idx="146">
                        <c:v>3.4444233350475112E-2</c:v>
                      </c:pt>
                      <c:pt idx="147">
                        <c:v>3.4631534191993316E-2</c:v>
                      </c:pt>
                      <c:pt idx="148">
                        <c:v>3.4828629272988458E-2</c:v>
                      </c:pt>
                      <c:pt idx="149">
                        <c:v>3.5031550286320268E-2</c:v>
                      </c:pt>
                      <c:pt idx="150">
                        <c:v>3.5236281502785329E-2</c:v>
                      </c:pt>
                      <c:pt idx="151">
                        <c:v>3.5438841199835307E-2</c:v>
                      </c:pt>
                      <c:pt idx="152">
                        <c:v>3.5635356971305938E-2</c:v>
                      </c:pt>
                      <c:pt idx="153">
                        <c:v>3.5822133955440642E-2</c:v>
                      </c:pt>
                      <c:pt idx="154">
                        <c:v>3.5995715479233595E-2</c:v>
                      </c:pt>
                      <c:pt idx="155">
                        <c:v>3.6152935984282646E-2</c:v>
                      </c:pt>
                      <c:pt idx="156">
                        <c:v>3.6290966368758087E-2</c:v>
                      </c:pt>
                      <c:pt idx="157">
                        <c:v>3.6407352057479664E-2</c:v>
                      </c:pt>
                      <c:pt idx="158">
                        <c:v>3.6500044209096992E-2</c:v>
                      </c:pt>
                      <c:pt idx="159">
                        <c:v>3.6567424500268474E-2</c:v>
                      </c:pt>
                      <c:pt idx="160">
                        <c:v>3.6608323906058955E-2</c:v>
                      </c:pt>
                      <c:pt idx="161">
                        <c:v>3.6622035836828278E-2</c:v>
                      </c:pt>
                      <c:pt idx="162">
                        <c:v>3.6608323906058948E-2</c:v>
                      </c:pt>
                      <c:pt idx="163">
                        <c:v>3.6567424500268481E-2</c:v>
                      </c:pt>
                      <c:pt idx="164">
                        <c:v>3.6500044209096992E-2</c:v>
                      </c:pt>
                      <c:pt idx="165">
                        <c:v>3.6407352057479657E-2</c:v>
                      </c:pt>
                      <c:pt idx="166">
                        <c:v>3.6290966368758087E-2</c:v>
                      </c:pt>
                      <c:pt idx="167">
                        <c:v>3.6152935984282653E-2</c:v>
                      </c:pt>
                      <c:pt idx="168">
                        <c:v>3.5995715479233602E-2</c:v>
                      </c:pt>
                      <c:pt idx="169">
                        <c:v>3.5822133955440635E-2</c:v>
                      </c:pt>
                      <c:pt idx="170">
                        <c:v>3.5635356971305938E-2</c:v>
                      </c:pt>
                      <c:pt idx="171">
                        <c:v>3.5438841199835314E-2</c:v>
                      </c:pt>
                      <c:pt idx="172">
                        <c:v>3.5236281502785335E-2</c:v>
                      </c:pt>
                      <c:pt idx="173">
                        <c:v>3.5031550286320261E-2</c:v>
                      </c:pt>
                      <c:pt idx="174">
                        <c:v>3.4828629272988451E-2</c:v>
                      </c:pt>
                      <c:pt idx="175">
                        <c:v>3.4631534191993323E-2</c:v>
                      </c:pt>
                      <c:pt idx="176">
                        <c:v>3.4444233350475119E-2</c:v>
                      </c:pt>
                      <c:pt idx="177">
                        <c:v>3.4270561584773748E-2</c:v>
                      </c:pt>
                      <c:pt idx="178">
                        <c:v>3.4114131667386714E-2</c:v>
                      </c:pt>
                      <c:pt idx="179">
                        <c:v>3.3978245809765988E-2</c:v>
                      </c:pt>
                      <c:pt idx="180">
                        <c:v>3.3865810385359144E-2</c:v>
                      </c:pt>
                      <c:pt idx="181">
                        <c:v>3.3779257325649202E-2</c:v>
                      </c:pt>
                      <c:pt idx="182">
                        <c:v>3.3720475742223116E-2</c:v>
                      </c:pt>
                      <c:pt idx="183">
                        <c:v>3.3690757145757796E-2</c:v>
                      </c:pt>
                      <c:pt idx="184">
                        <c:v>3.3690757145757796E-2</c:v>
                      </c:pt>
                      <c:pt idx="185">
                        <c:v>3.3720475742223102E-2</c:v>
                      </c:pt>
                      <c:pt idx="186">
                        <c:v>3.3779257325649202E-2</c:v>
                      </c:pt>
                      <c:pt idx="187">
                        <c:v>3.3865810385359151E-2</c:v>
                      </c:pt>
                      <c:pt idx="188">
                        <c:v>3.3978245809765974E-2</c:v>
                      </c:pt>
                      <c:pt idx="189">
                        <c:v>3.4114131667386707E-2</c:v>
                      </c:pt>
                      <c:pt idx="190">
                        <c:v>3.4270561584773741E-2</c:v>
                      </c:pt>
                      <c:pt idx="191">
                        <c:v>3.4444233350475119E-2</c:v>
                      </c:pt>
                      <c:pt idx="192">
                        <c:v>3.4631534191993323E-2</c:v>
                      </c:pt>
                      <c:pt idx="193">
                        <c:v>3.4828629272988451E-2</c:v>
                      </c:pt>
                      <c:pt idx="194">
                        <c:v>3.5031550286320261E-2</c:v>
                      </c:pt>
                      <c:pt idx="195">
                        <c:v>3.5236281502785329E-2</c:v>
                      </c:pt>
                      <c:pt idx="196">
                        <c:v>3.5438841199835307E-2</c:v>
                      </c:pt>
                      <c:pt idx="197">
                        <c:v>3.5635356971305945E-2</c:v>
                      </c:pt>
                      <c:pt idx="198">
                        <c:v>3.5822133955440635E-2</c:v>
                      </c:pt>
                      <c:pt idx="199">
                        <c:v>3.5995715479233588E-2</c:v>
                      </c:pt>
                      <c:pt idx="200">
                        <c:v>3.6152935984282653E-2</c:v>
                      </c:pt>
                      <c:pt idx="201">
                        <c:v>3.6290966368758081E-2</c:v>
                      </c:pt>
                      <c:pt idx="202">
                        <c:v>3.6407352057479664E-2</c:v>
                      </c:pt>
                      <c:pt idx="203">
                        <c:v>3.6500044209096999E-2</c:v>
                      </c:pt>
                      <c:pt idx="204">
                        <c:v>3.6567424500268474E-2</c:v>
                      </c:pt>
                      <c:pt idx="205">
                        <c:v>3.6608323906058955E-2</c:v>
                      </c:pt>
                      <c:pt idx="206">
                        <c:v>3.6622035836828271E-2</c:v>
                      </c:pt>
                      <c:pt idx="207">
                        <c:v>3.6608323906058948E-2</c:v>
                      </c:pt>
                      <c:pt idx="208">
                        <c:v>3.6567424500268488E-2</c:v>
                      </c:pt>
                      <c:pt idx="209">
                        <c:v>3.6500044209096999E-2</c:v>
                      </c:pt>
                      <c:pt idx="210">
                        <c:v>3.6407352057479657E-2</c:v>
                      </c:pt>
                      <c:pt idx="211">
                        <c:v>3.6290966368758087E-2</c:v>
                      </c:pt>
                      <c:pt idx="212">
                        <c:v>3.6152935984282646E-2</c:v>
                      </c:pt>
                      <c:pt idx="213">
                        <c:v>3.5995715479233588E-2</c:v>
                      </c:pt>
                      <c:pt idx="214">
                        <c:v>3.5822133955440635E-2</c:v>
                      </c:pt>
                      <c:pt idx="215">
                        <c:v>3.5635356971305945E-2</c:v>
                      </c:pt>
                      <c:pt idx="216">
                        <c:v>3.5438841199835307E-2</c:v>
                      </c:pt>
                      <c:pt idx="217">
                        <c:v>3.5236281502785349E-2</c:v>
                      </c:pt>
                      <c:pt idx="218">
                        <c:v>3.5031550286320261E-2</c:v>
                      </c:pt>
                      <c:pt idx="219">
                        <c:v>3.4828629272988458E-2</c:v>
                      </c:pt>
                      <c:pt idx="220">
                        <c:v>3.4631534191993316E-2</c:v>
                      </c:pt>
                      <c:pt idx="221">
                        <c:v>3.4444233350475119E-2</c:v>
                      </c:pt>
                      <c:pt idx="222">
                        <c:v>3.4270561584773741E-2</c:v>
                      </c:pt>
                      <c:pt idx="223">
                        <c:v>3.41141316673867E-2</c:v>
                      </c:pt>
                      <c:pt idx="224">
                        <c:v>3.3978245809765981E-2</c:v>
                      </c:pt>
                      <c:pt idx="225">
                        <c:v>3.3865810385359137E-2</c:v>
                      </c:pt>
                      <c:pt idx="226">
                        <c:v>3.3779257325649209E-2</c:v>
                      </c:pt>
                      <c:pt idx="227">
                        <c:v>3.3720475742223102E-2</c:v>
                      </c:pt>
                      <c:pt idx="228">
                        <c:v>3.369075714575779E-2</c:v>
                      </c:pt>
                      <c:pt idx="229">
                        <c:v>3.369075714575779E-2</c:v>
                      </c:pt>
                      <c:pt idx="230">
                        <c:v>3.3720475742223109E-2</c:v>
                      </c:pt>
                      <c:pt idx="231">
                        <c:v>3.3779257325649202E-2</c:v>
                      </c:pt>
                      <c:pt idx="232">
                        <c:v>3.3865810385359137E-2</c:v>
                      </c:pt>
                      <c:pt idx="233">
                        <c:v>3.3978245809765981E-2</c:v>
                      </c:pt>
                      <c:pt idx="234">
                        <c:v>3.41141316673867E-2</c:v>
                      </c:pt>
                      <c:pt idx="235">
                        <c:v>3.4270561584773762E-2</c:v>
                      </c:pt>
                      <c:pt idx="236">
                        <c:v>3.4444233350475112E-2</c:v>
                      </c:pt>
                      <c:pt idx="237">
                        <c:v>3.4631534191993316E-2</c:v>
                      </c:pt>
                      <c:pt idx="238">
                        <c:v>3.4828629272988451E-2</c:v>
                      </c:pt>
                      <c:pt idx="239">
                        <c:v>3.5031550286320261E-2</c:v>
                      </c:pt>
                      <c:pt idx="240">
                        <c:v>3.5236281502785329E-2</c:v>
                      </c:pt>
                      <c:pt idx="241">
                        <c:v>3.5438841199835307E-2</c:v>
                      </c:pt>
                      <c:pt idx="242">
                        <c:v>3.5635356971305945E-2</c:v>
                      </c:pt>
                      <c:pt idx="243">
                        <c:v>3.5822133955440635E-2</c:v>
                      </c:pt>
                      <c:pt idx="244">
                        <c:v>3.5995715479233595E-2</c:v>
                      </c:pt>
                      <c:pt idx="245">
                        <c:v>3.6152935984282653E-2</c:v>
                      </c:pt>
                      <c:pt idx="246">
                        <c:v>3.6290966368758081E-2</c:v>
                      </c:pt>
                      <c:pt idx="247">
                        <c:v>3.6407352057479664E-2</c:v>
                      </c:pt>
                      <c:pt idx="248">
                        <c:v>3.6500044209096992E-2</c:v>
                      </c:pt>
                      <c:pt idx="249">
                        <c:v>3.6567424500268474E-2</c:v>
                      </c:pt>
                      <c:pt idx="250">
                        <c:v>3.6608323906058948E-2</c:v>
                      </c:pt>
                      <c:pt idx="251">
                        <c:v>3.6622035836828278E-2</c:v>
                      </c:pt>
                      <c:pt idx="252">
                        <c:v>3.6608323906058955E-2</c:v>
                      </c:pt>
                      <c:pt idx="253">
                        <c:v>3.6567424500268474E-2</c:v>
                      </c:pt>
                      <c:pt idx="254">
                        <c:v>3.6500044209096992E-2</c:v>
                      </c:pt>
                      <c:pt idx="255">
                        <c:v>3.6407352057479657E-2</c:v>
                      </c:pt>
                      <c:pt idx="256">
                        <c:v>3.6290966368758081E-2</c:v>
                      </c:pt>
                      <c:pt idx="257">
                        <c:v>3.6152935984282653E-2</c:v>
                      </c:pt>
                      <c:pt idx="258">
                        <c:v>3.5995715479233588E-2</c:v>
                      </c:pt>
                      <c:pt idx="259">
                        <c:v>3.5822133955440635E-2</c:v>
                      </c:pt>
                      <c:pt idx="260">
                        <c:v>3.5635356971305945E-2</c:v>
                      </c:pt>
                      <c:pt idx="261">
                        <c:v>3.54388411998353E-2</c:v>
                      </c:pt>
                      <c:pt idx="262">
                        <c:v>3.5236281502785342E-2</c:v>
                      </c:pt>
                      <c:pt idx="263">
                        <c:v>3.5031550286320261E-2</c:v>
                      </c:pt>
                      <c:pt idx="264">
                        <c:v>3.4828629272988451E-2</c:v>
                      </c:pt>
                      <c:pt idx="265">
                        <c:v>3.4631534191993309E-2</c:v>
                      </c:pt>
                      <c:pt idx="266">
                        <c:v>3.4444233350475112E-2</c:v>
                      </c:pt>
                      <c:pt idx="267">
                        <c:v>3.4270561584773755E-2</c:v>
                      </c:pt>
                      <c:pt idx="268">
                        <c:v>3.4114131667386707E-2</c:v>
                      </c:pt>
                      <c:pt idx="269">
                        <c:v>3.3978245809765988E-2</c:v>
                      </c:pt>
                      <c:pt idx="270">
                        <c:v>3.3865810385359144E-2</c:v>
                      </c:pt>
                      <c:pt idx="271">
                        <c:v>3.3779257325649202E-2</c:v>
                      </c:pt>
                      <c:pt idx="272">
                        <c:v>3.3720475742223102E-2</c:v>
                      </c:pt>
                      <c:pt idx="273">
                        <c:v>3.3690757145757796E-2</c:v>
                      </c:pt>
                      <c:pt idx="274">
                        <c:v>3.3690757145757796E-2</c:v>
                      </c:pt>
                      <c:pt idx="275">
                        <c:v>3.3720475742223102E-2</c:v>
                      </c:pt>
                      <c:pt idx="276">
                        <c:v>3.3779257325649202E-2</c:v>
                      </c:pt>
                      <c:pt idx="277">
                        <c:v>3.3865810385359144E-2</c:v>
                      </c:pt>
                      <c:pt idx="278">
                        <c:v>3.3978245809765974E-2</c:v>
                      </c:pt>
                      <c:pt idx="279">
                        <c:v>3.41141316673867E-2</c:v>
                      </c:pt>
                      <c:pt idx="280">
                        <c:v>3.4270561584773734E-2</c:v>
                      </c:pt>
                      <c:pt idx="281">
                        <c:v>3.4444233350475112E-2</c:v>
                      </c:pt>
                      <c:pt idx="282">
                        <c:v>3.4631534191993309E-2</c:v>
                      </c:pt>
                      <c:pt idx="283">
                        <c:v>3.4828629272988444E-2</c:v>
                      </c:pt>
                      <c:pt idx="284">
                        <c:v>3.5031550286320254E-2</c:v>
                      </c:pt>
                      <c:pt idx="285">
                        <c:v>3.5236281502785329E-2</c:v>
                      </c:pt>
                      <c:pt idx="286">
                        <c:v>3.54388411998353E-2</c:v>
                      </c:pt>
                      <c:pt idx="287">
                        <c:v>3.5635356971305938E-2</c:v>
                      </c:pt>
                      <c:pt idx="288">
                        <c:v>3.5822133955440635E-2</c:v>
                      </c:pt>
                      <c:pt idx="289">
                        <c:v>3.5995715479233581E-2</c:v>
                      </c:pt>
                      <c:pt idx="290">
                        <c:v>3.6152935984282646E-2</c:v>
                      </c:pt>
                      <c:pt idx="291">
                        <c:v>3.6290966368758081E-2</c:v>
                      </c:pt>
                      <c:pt idx="292">
                        <c:v>3.6407352057479657E-2</c:v>
                      </c:pt>
                      <c:pt idx="293">
                        <c:v>3.6500044209096985E-2</c:v>
                      </c:pt>
                      <c:pt idx="294">
                        <c:v>3.6567424500268467E-2</c:v>
                      </c:pt>
                      <c:pt idx="295">
                        <c:v>3.6608323906058934E-2</c:v>
                      </c:pt>
                      <c:pt idx="296">
                        <c:v>3.6622035836828264E-2</c:v>
                      </c:pt>
                      <c:pt idx="297">
                        <c:v>3.6608323906058941E-2</c:v>
                      </c:pt>
                      <c:pt idx="298">
                        <c:v>3.6567424500268474E-2</c:v>
                      </c:pt>
                      <c:pt idx="299">
                        <c:v>3.6500044209096992E-2</c:v>
                      </c:pt>
                      <c:pt idx="300">
                        <c:v>3.640735205747965E-2</c:v>
                      </c:pt>
                      <c:pt idx="301">
                        <c:v>3.6290966368758081E-2</c:v>
                      </c:pt>
                      <c:pt idx="302">
                        <c:v>3.6152935984282632E-2</c:v>
                      </c:pt>
                      <c:pt idx="303">
                        <c:v>3.5995715479233581E-2</c:v>
                      </c:pt>
                      <c:pt idx="304">
                        <c:v>3.5822133955440622E-2</c:v>
                      </c:pt>
                      <c:pt idx="305">
                        <c:v>3.5635356971305938E-2</c:v>
                      </c:pt>
                      <c:pt idx="306">
                        <c:v>3.54388411998353E-2</c:v>
                      </c:pt>
                      <c:pt idx="307">
                        <c:v>3.5236281502785335E-2</c:v>
                      </c:pt>
                      <c:pt idx="308">
                        <c:v>3.5031550286320261E-2</c:v>
                      </c:pt>
                      <c:pt idx="309">
                        <c:v>3.4828629272988451E-2</c:v>
                      </c:pt>
                      <c:pt idx="310">
                        <c:v>3.4631534191993316E-2</c:v>
                      </c:pt>
                      <c:pt idx="311">
                        <c:v>3.4444233350475112E-2</c:v>
                      </c:pt>
                      <c:pt idx="312">
                        <c:v>3.4270561584773741E-2</c:v>
                      </c:pt>
                      <c:pt idx="313">
                        <c:v>3.41141316673867E-2</c:v>
                      </c:pt>
                      <c:pt idx="314">
                        <c:v>3.3978245809765974E-2</c:v>
                      </c:pt>
                      <c:pt idx="315">
                        <c:v>3.3865810385359137E-2</c:v>
                      </c:pt>
                      <c:pt idx="316">
                        <c:v>3.3779257325649202E-2</c:v>
                      </c:pt>
                      <c:pt idx="317">
                        <c:v>3.3720475742223102E-2</c:v>
                      </c:pt>
                      <c:pt idx="318">
                        <c:v>3.369075714575779E-2</c:v>
                      </c:pt>
                      <c:pt idx="319">
                        <c:v>3.369075714575779E-2</c:v>
                      </c:pt>
                      <c:pt idx="320">
                        <c:v>3.3720475742223095E-2</c:v>
                      </c:pt>
                      <c:pt idx="321">
                        <c:v>3.3779257325649195E-2</c:v>
                      </c:pt>
                      <c:pt idx="322">
                        <c:v>3.3865810385359137E-2</c:v>
                      </c:pt>
                      <c:pt idx="323">
                        <c:v>3.3978245809765974E-2</c:v>
                      </c:pt>
                      <c:pt idx="324">
                        <c:v>3.4114131667386693E-2</c:v>
                      </c:pt>
                      <c:pt idx="325">
                        <c:v>3.4270561584773748E-2</c:v>
                      </c:pt>
                      <c:pt idx="326">
                        <c:v>3.4444233350475112E-2</c:v>
                      </c:pt>
                      <c:pt idx="327">
                        <c:v>3.4631534191993302E-2</c:v>
                      </c:pt>
                      <c:pt idx="328">
                        <c:v>3.4828629272988451E-2</c:v>
                      </c:pt>
                      <c:pt idx="329">
                        <c:v>3.5031550286320254E-2</c:v>
                      </c:pt>
                      <c:pt idx="330">
                        <c:v>3.5236281502785322E-2</c:v>
                      </c:pt>
                      <c:pt idx="331">
                        <c:v>3.54388411998353E-2</c:v>
                      </c:pt>
                      <c:pt idx="332">
                        <c:v>3.5635356971305938E-2</c:v>
                      </c:pt>
                      <c:pt idx="333">
                        <c:v>3.5822133955440622E-2</c:v>
                      </c:pt>
                      <c:pt idx="334">
                        <c:v>3.5995715479233588E-2</c:v>
                      </c:pt>
                      <c:pt idx="335">
                        <c:v>3.6152935984282646E-2</c:v>
                      </c:pt>
                      <c:pt idx="336">
                        <c:v>3.6290966368758081E-2</c:v>
                      </c:pt>
                      <c:pt idx="337">
                        <c:v>3.6407352057479657E-2</c:v>
                      </c:pt>
                      <c:pt idx="338">
                        <c:v>3.6500044209096985E-2</c:v>
                      </c:pt>
                      <c:pt idx="339">
                        <c:v>3.6567424500268467E-2</c:v>
                      </c:pt>
                      <c:pt idx="340">
                        <c:v>3.6608323906058948E-2</c:v>
                      </c:pt>
                      <c:pt idx="341">
                        <c:v>3.6622035836828271E-2</c:v>
                      </c:pt>
                      <c:pt idx="342">
                        <c:v>3.6608323906058941E-2</c:v>
                      </c:pt>
                      <c:pt idx="343">
                        <c:v>3.6567424500268474E-2</c:v>
                      </c:pt>
                      <c:pt idx="344">
                        <c:v>3.6500044209096992E-2</c:v>
                      </c:pt>
                      <c:pt idx="345">
                        <c:v>3.6407352057479657E-2</c:v>
                      </c:pt>
                      <c:pt idx="346">
                        <c:v>3.6290966368758074E-2</c:v>
                      </c:pt>
                      <c:pt idx="347">
                        <c:v>3.6152935984282646E-2</c:v>
                      </c:pt>
                      <c:pt idx="348">
                        <c:v>3.5995715479233588E-2</c:v>
                      </c:pt>
                      <c:pt idx="349">
                        <c:v>3.5822133955440622E-2</c:v>
                      </c:pt>
                      <c:pt idx="350">
                        <c:v>3.5635356971305938E-2</c:v>
                      </c:pt>
                      <c:pt idx="351">
                        <c:v>3.5438841199835307E-2</c:v>
                      </c:pt>
                      <c:pt idx="352">
                        <c:v>3.5236281502785335E-2</c:v>
                      </c:pt>
                      <c:pt idx="353">
                        <c:v>3.5031550286320254E-2</c:v>
                      </c:pt>
                      <c:pt idx="354">
                        <c:v>3.4828629272988451E-2</c:v>
                      </c:pt>
                      <c:pt idx="355">
                        <c:v>3.4631534191993309E-2</c:v>
                      </c:pt>
                      <c:pt idx="356">
                        <c:v>3.4444233350475119E-2</c:v>
                      </c:pt>
                      <c:pt idx="357">
                        <c:v>3.4270561584773748E-2</c:v>
                      </c:pt>
                      <c:pt idx="358">
                        <c:v>3.4114131667386707E-2</c:v>
                      </c:pt>
                      <c:pt idx="359">
                        <c:v>3.3978245809765981E-2</c:v>
                      </c:pt>
                      <c:pt idx="360">
                        <c:v>3.3865810385359137E-2</c:v>
                      </c:pt>
                      <c:pt idx="361">
                        <c:v>3.3779257325649195E-2</c:v>
                      </c:pt>
                      <c:pt idx="362">
                        <c:v>3.3720475742223102E-2</c:v>
                      </c:pt>
                      <c:pt idx="363">
                        <c:v>3.369075714575779E-2</c:v>
                      </c:pt>
                      <c:pt idx="364">
                        <c:v>3.369075714575779E-2</c:v>
                      </c:pt>
                      <c:pt idx="365">
                        <c:v>3.3720475742223095E-2</c:v>
                      </c:pt>
                      <c:pt idx="366">
                        <c:v>3.3779257325649195E-2</c:v>
                      </c:pt>
                      <c:pt idx="367">
                        <c:v>3.3865810385359137E-2</c:v>
                      </c:pt>
                      <c:pt idx="368">
                        <c:v>3.3978245809765967E-2</c:v>
                      </c:pt>
                      <c:pt idx="369">
                        <c:v>3.41141316673867E-2</c:v>
                      </c:pt>
                      <c:pt idx="370">
                        <c:v>3.4270561584773741E-2</c:v>
                      </c:pt>
                      <c:pt idx="371">
                        <c:v>3.4444233350475112E-2</c:v>
                      </c:pt>
                      <c:pt idx="372">
                        <c:v>3.4631534191993309E-2</c:v>
                      </c:pt>
                      <c:pt idx="373">
                        <c:v>3.4828629272988444E-2</c:v>
                      </c:pt>
                      <c:pt idx="374">
                        <c:v>3.5031550286320254E-2</c:v>
                      </c:pt>
                      <c:pt idx="375">
                        <c:v>3.5236281502785329E-2</c:v>
                      </c:pt>
                      <c:pt idx="376">
                        <c:v>3.54388411998353E-2</c:v>
                      </c:pt>
                      <c:pt idx="377">
                        <c:v>3.5635356971305938E-2</c:v>
                      </c:pt>
                      <c:pt idx="378">
                        <c:v>3.5822133955440635E-2</c:v>
                      </c:pt>
                      <c:pt idx="379">
                        <c:v>3.5995715479233581E-2</c:v>
                      </c:pt>
                      <c:pt idx="380">
                        <c:v>3.6152935984282646E-2</c:v>
                      </c:pt>
                      <c:pt idx="381">
                        <c:v>3.6290966368758081E-2</c:v>
                      </c:pt>
                      <c:pt idx="382">
                        <c:v>3.6407352057479657E-2</c:v>
                      </c:pt>
                      <c:pt idx="383">
                        <c:v>3.6500044209096992E-2</c:v>
                      </c:pt>
                      <c:pt idx="384">
                        <c:v>3.6567424500268474E-2</c:v>
                      </c:pt>
                      <c:pt idx="385">
                        <c:v>3.6608323906058941E-2</c:v>
                      </c:pt>
                      <c:pt idx="386">
                        <c:v>3.6622035836828271E-2</c:v>
                      </c:pt>
                      <c:pt idx="387">
                        <c:v>3.6608323906058941E-2</c:v>
                      </c:pt>
                      <c:pt idx="388">
                        <c:v>3.6567424500268474E-2</c:v>
                      </c:pt>
                      <c:pt idx="389">
                        <c:v>3.6500044209096985E-2</c:v>
                      </c:pt>
                      <c:pt idx="390">
                        <c:v>3.6407352057479657E-2</c:v>
                      </c:pt>
                      <c:pt idx="391">
                        <c:v>3.6290966368758081E-2</c:v>
                      </c:pt>
                      <c:pt idx="392">
                        <c:v>3.6152935984282639E-2</c:v>
                      </c:pt>
                      <c:pt idx="393">
                        <c:v>3.5995715479233588E-2</c:v>
                      </c:pt>
                      <c:pt idx="394">
                        <c:v>3.5822133955440635E-2</c:v>
                      </c:pt>
                      <c:pt idx="395">
                        <c:v>3.5635356971305938E-2</c:v>
                      </c:pt>
                      <c:pt idx="396">
                        <c:v>3.54388411998353E-2</c:v>
                      </c:pt>
                      <c:pt idx="397">
                        <c:v>3.5236281502785342E-2</c:v>
                      </c:pt>
                      <c:pt idx="398">
                        <c:v>3.5031550286320261E-2</c:v>
                      </c:pt>
                      <c:pt idx="399">
                        <c:v>3.4828629272988458E-2</c:v>
                      </c:pt>
                      <c:pt idx="400">
                        <c:v>3.4631534191993316E-2</c:v>
                      </c:pt>
                      <c:pt idx="401">
                        <c:v>3.4444233350475119E-2</c:v>
                      </c:pt>
                      <c:pt idx="402">
                        <c:v>3.4270561584773741E-2</c:v>
                      </c:pt>
                      <c:pt idx="403">
                        <c:v>3.4114131667386707E-2</c:v>
                      </c:pt>
                      <c:pt idx="404">
                        <c:v>3.3978245809765981E-2</c:v>
                      </c:pt>
                      <c:pt idx="405">
                        <c:v>3.3865810385359144E-2</c:v>
                      </c:pt>
                      <c:pt idx="406">
                        <c:v>3.3779257325649202E-2</c:v>
                      </c:pt>
                      <c:pt idx="407">
                        <c:v>3.3720475742223102E-2</c:v>
                      </c:pt>
                      <c:pt idx="408">
                        <c:v>3.369075714575779E-2</c:v>
                      </c:pt>
                      <c:pt idx="409">
                        <c:v>3.369075714575779E-2</c:v>
                      </c:pt>
                      <c:pt idx="410">
                        <c:v>3.3720475742223109E-2</c:v>
                      </c:pt>
                      <c:pt idx="411">
                        <c:v>3.3779257325649195E-2</c:v>
                      </c:pt>
                      <c:pt idx="412">
                        <c:v>3.3865810385359144E-2</c:v>
                      </c:pt>
                      <c:pt idx="413">
                        <c:v>3.3978245809765981E-2</c:v>
                      </c:pt>
                      <c:pt idx="414">
                        <c:v>3.41141316673867E-2</c:v>
                      </c:pt>
                      <c:pt idx="415">
                        <c:v>3.4270561584773748E-2</c:v>
                      </c:pt>
                      <c:pt idx="416">
                        <c:v>3.4444233350475112E-2</c:v>
                      </c:pt>
                      <c:pt idx="417">
                        <c:v>3.4631534191993309E-2</c:v>
                      </c:pt>
                      <c:pt idx="418">
                        <c:v>3.4828629272988451E-2</c:v>
                      </c:pt>
                      <c:pt idx="419">
                        <c:v>3.5031550286320261E-2</c:v>
                      </c:pt>
                      <c:pt idx="420">
                        <c:v>3.5236281502785322E-2</c:v>
                      </c:pt>
                      <c:pt idx="421">
                        <c:v>3.54388411998353E-2</c:v>
                      </c:pt>
                      <c:pt idx="422">
                        <c:v>3.5635356971305938E-2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(2)'!$H$13</c15:sqref>
                        </c15:formulaRef>
                      </c:ext>
                    </c:extLst>
                    <c:strCache>
                      <c:ptCount val="1"/>
                      <c:pt idx="0">
                        <c:v>XSD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(2)'!$H$14:$H$436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423"/>
                      <c:pt idx="99">
                        <c:v>1.7057065833693357E-2</c:v>
                      </c:pt>
                      <c:pt idx="100">
                        <c:v>1.7135280792386871E-2</c:v>
                      </c:pt>
                      <c:pt idx="101">
                        <c:v>1.7222116675237559E-2</c:v>
                      </c:pt>
                      <c:pt idx="102">
                        <c:v>1.7315767095996658E-2</c:v>
                      </c:pt>
                      <c:pt idx="103">
                        <c:v>1.7414314636494226E-2</c:v>
                      </c:pt>
                      <c:pt idx="104">
                        <c:v>1.751577514316013E-2</c:v>
                      </c:pt>
                      <c:pt idx="105">
                        <c:v>1.7618140751392664E-2</c:v>
                      </c:pt>
                      <c:pt idx="106">
                        <c:v>1.7719420599917653E-2</c:v>
                      </c:pt>
                      <c:pt idx="107">
                        <c:v>1.7817678485652973E-2</c:v>
                      </c:pt>
                      <c:pt idx="108">
                        <c:v>1.7911066977720318E-2</c:v>
                      </c:pt>
                      <c:pt idx="109">
                        <c:v>1.7997857739616794E-2</c:v>
                      </c:pt>
                      <c:pt idx="110">
                        <c:v>1.807646799214133E-2</c:v>
                      </c:pt>
                      <c:pt idx="111">
                        <c:v>1.8145483184379044E-2</c:v>
                      </c:pt>
                      <c:pt idx="112">
                        <c:v>1.8203676028739832E-2</c:v>
                      </c:pt>
                      <c:pt idx="113">
                        <c:v>1.8250022104548499E-2</c:v>
                      </c:pt>
                      <c:pt idx="114">
                        <c:v>1.8283712250134237E-2</c:v>
                      </c:pt>
                      <c:pt idx="115">
                        <c:v>1.8304161953029474E-2</c:v>
                      </c:pt>
                      <c:pt idx="116">
                        <c:v>1.8311017918414139E-2</c:v>
                      </c:pt>
                      <c:pt idx="117">
                        <c:v>1.8304161953029478E-2</c:v>
                      </c:pt>
                      <c:pt idx="118">
                        <c:v>1.828371225013424E-2</c:v>
                      </c:pt>
                      <c:pt idx="119">
                        <c:v>1.8250022104548499E-2</c:v>
                      </c:pt>
                      <c:pt idx="120">
                        <c:v>1.8203676028739828E-2</c:v>
                      </c:pt>
                      <c:pt idx="121">
                        <c:v>1.8145483184379044E-2</c:v>
                      </c:pt>
                      <c:pt idx="122">
                        <c:v>1.8076467992141323E-2</c:v>
                      </c:pt>
                      <c:pt idx="123">
                        <c:v>1.7997857739616794E-2</c:v>
                      </c:pt>
                      <c:pt idx="124">
                        <c:v>1.7911066977720321E-2</c:v>
                      </c:pt>
                      <c:pt idx="125">
                        <c:v>1.7817678485652973E-2</c:v>
                      </c:pt>
                      <c:pt idx="126">
                        <c:v>1.7719420599917653E-2</c:v>
                      </c:pt>
                      <c:pt idx="127">
                        <c:v>1.7618140751392668E-2</c:v>
                      </c:pt>
                      <c:pt idx="128">
                        <c:v>1.7515775143160134E-2</c:v>
                      </c:pt>
                      <c:pt idx="129">
                        <c:v>1.7414314636494233E-2</c:v>
                      </c:pt>
                      <c:pt idx="130">
                        <c:v>1.7315767095996661E-2</c:v>
                      </c:pt>
                      <c:pt idx="131">
                        <c:v>1.7222116675237559E-2</c:v>
                      </c:pt>
                      <c:pt idx="132">
                        <c:v>1.7135280792386874E-2</c:v>
                      </c:pt>
                      <c:pt idx="133">
                        <c:v>1.7057065833693354E-2</c:v>
                      </c:pt>
                      <c:pt idx="134">
                        <c:v>1.6989122904882994E-2</c:v>
                      </c:pt>
                      <c:pt idx="135">
                        <c:v>1.6932905192679572E-2</c:v>
                      </c:pt>
                      <c:pt idx="136">
                        <c:v>1.6889628662824605E-2</c:v>
                      </c:pt>
                      <c:pt idx="137">
                        <c:v>1.6860237871111558E-2</c:v>
                      </c:pt>
                      <c:pt idx="138">
                        <c:v>1.6845378572878902E-2</c:v>
                      </c:pt>
                      <c:pt idx="139">
                        <c:v>1.6845378572878898E-2</c:v>
                      </c:pt>
                      <c:pt idx="140">
                        <c:v>1.6860237871111558E-2</c:v>
                      </c:pt>
                      <c:pt idx="141">
                        <c:v>1.6889628662824601E-2</c:v>
                      </c:pt>
                      <c:pt idx="142">
                        <c:v>1.6932905192679572E-2</c:v>
                      </c:pt>
                      <c:pt idx="143">
                        <c:v>1.6989122904882994E-2</c:v>
                      </c:pt>
                      <c:pt idx="144">
                        <c:v>1.7057065833693354E-2</c:v>
                      </c:pt>
                      <c:pt idx="145">
                        <c:v>1.7135280792386881E-2</c:v>
                      </c:pt>
                      <c:pt idx="146">
                        <c:v>1.7222116675237556E-2</c:v>
                      </c:pt>
                      <c:pt idx="147">
                        <c:v>1.7315767095996658E-2</c:v>
                      </c:pt>
                      <c:pt idx="148">
                        <c:v>1.7414314636494229E-2</c:v>
                      </c:pt>
                      <c:pt idx="149">
                        <c:v>1.7515775143160134E-2</c:v>
                      </c:pt>
                      <c:pt idx="150">
                        <c:v>1.7618140751392664E-2</c:v>
                      </c:pt>
                      <c:pt idx="151">
                        <c:v>1.7719420599917653E-2</c:v>
                      </c:pt>
                      <c:pt idx="152">
                        <c:v>1.7817678485652969E-2</c:v>
                      </c:pt>
                      <c:pt idx="153">
                        <c:v>1.7911066977720321E-2</c:v>
                      </c:pt>
                      <c:pt idx="154">
                        <c:v>1.7997857739616797E-2</c:v>
                      </c:pt>
                      <c:pt idx="155">
                        <c:v>1.8076467992141323E-2</c:v>
                      </c:pt>
                      <c:pt idx="156">
                        <c:v>1.8145483184379044E-2</c:v>
                      </c:pt>
                      <c:pt idx="157">
                        <c:v>1.8203676028739832E-2</c:v>
                      </c:pt>
                      <c:pt idx="158">
                        <c:v>1.8250022104548496E-2</c:v>
                      </c:pt>
                      <c:pt idx="159">
                        <c:v>1.8283712250134237E-2</c:v>
                      </c:pt>
                      <c:pt idx="160">
                        <c:v>1.8304161953029478E-2</c:v>
                      </c:pt>
                      <c:pt idx="161">
                        <c:v>1.8311017918414139E-2</c:v>
                      </c:pt>
                      <c:pt idx="162">
                        <c:v>1.8304161953029474E-2</c:v>
                      </c:pt>
                      <c:pt idx="163">
                        <c:v>1.828371225013424E-2</c:v>
                      </c:pt>
                      <c:pt idx="164">
                        <c:v>1.8250022104548496E-2</c:v>
                      </c:pt>
                      <c:pt idx="165">
                        <c:v>1.8203676028739828E-2</c:v>
                      </c:pt>
                      <c:pt idx="166">
                        <c:v>1.8145483184379044E-2</c:v>
                      </c:pt>
                      <c:pt idx="167">
                        <c:v>1.8076467992141326E-2</c:v>
                      </c:pt>
                      <c:pt idx="168">
                        <c:v>1.7997857739616801E-2</c:v>
                      </c:pt>
                      <c:pt idx="169">
                        <c:v>1.7911066977720318E-2</c:v>
                      </c:pt>
                      <c:pt idx="170">
                        <c:v>1.7817678485652969E-2</c:v>
                      </c:pt>
                      <c:pt idx="171">
                        <c:v>1.7719420599917657E-2</c:v>
                      </c:pt>
                      <c:pt idx="172">
                        <c:v>1.7618140751392668E-2</c:v>
                      </c:pt>
                      <c:pt idx="173">
                        <c:v>1.751577514316013E-2</c:v>
                      </c:pt>
                      <c:pt idx="174">
                        <c:v>1.7414314636494226E-2</c:v>
                      </c:pt>
                      <c:pt idx="175">
                        <c:v>1.7315767095996661E-2</c:v>
                      </c:pt>
                      <c:pt idx="176">
                        <c:v>1.7222116675237559E-2</c:v>
                      </c:pt>
                      <c:pt idx="177">
                        <c:v>1.7135280792386874E-2</c:v>
                      </c:pt>
                      <c:pt idx="178">
                        <c:v>1.7057065833693357E-2</c:v>
                      </c:pt>
                      <c:pt idx="179">
                        <c:v>1.6989122904882994E-2</c:v>
                      </c:pt>
                      <c:pt idx="180">
                        <c:v>1.6932905192679572E-2</c:v>
                      </c:pt>
                      <c:pt idx="181">
                        <c:v>1.6889628662824601E-2</c:v>
                      </c:pt>
                      <c:pt idx="182">
                        <c:v>1.6860237871111558E-2</c:v>
                      </c:pt>
                      <c:pt idx="183">
                        <c:v>1.6845378572878898E-2</c:v>
                      </c:pt>
                      <c:pt idx="184">
                        <c:v>1.6845378572878898E-2</c:v>
                      </c:pt>
                      <c:pt idx="185">
                        <c:v>1.6860237871111551E-2</c:v>
                      </c:pt>
                      <c:pt idx="186">
                        <c:v>1.6889628662824601E-2</c:v>
                      </c:pt>
                      <c:pt idx="187">
                        <c:v>1.6932905192679575E-2</c:v>
                      </c:pt>
                      <c:pt idx="188">
                        <c:v>1.6989122904882987E-2</c:v>
                      </c:pt>
                      <c:pt idx="189">
                        <c:v>1.7057065833693354E-2</c:v>
                      </c:pt>
                      <c:pt idx="190">
                        <c:v>1.7135280792386871E-2</c:v>
                      </c:pt>
                      <c:pt idx="191">
                        <c:v>1.7222116675237559E-2</c:v>
                      </c:pt>
                      <c:pt idx="192">
                        <c:v>1.7315767095996661E-2</c:v>
                      </c:pt>
                      <c:pt idx="193">
                        <c:v>1.7414314636494226E-2</c:v>
                      </c:pt>
                      <c:pt idx="194">
                        <c:v>1.751577514316013E-2</c:v>
                      </c:pt>
                      <c:pt idx="195">
                        <c:v>1.7618140751392664E-2</c:v>
                      </c:pt>
                      <c:pt idx="196">
                        <c:v>1.7719420599917653E-2</c:v>
                      </c:pt>
                      <c:pt idx="197">
                        <c:v>1.7817678485652973E-2</c:v>
                      </c:pt>
                      <c:pt idx="198">
                        <c:v>1.7911066977720318E-2</c:v>
                      </c:pt>
                      <c:pt idx="199">
                        <c:v>1.7997857739616794E-2</c:v>
                      </c:pt>
                      <c:pt idx="200">
                        <c:v>1.8076467992141326E-2</c:v>
                      </c:pt>
                      <c:pt idx="201">
                        <c:v>1.814548318437904E-2</c:v>
                      </c:pt>
                      <c:pt idx="202">
                        <c:v>1.8203676028739832E-2</c:v>
                      </c:pt>
                      <c:pt idx="203">
                        <c:v>1.8250022104548499E-2</c:v>
                      </c:pt>
                      <c:pt idx="204">
                        <c:v>1.8283712250134237E-2</c:v>
                      </c:pt>
                      <c:pt idx="205">
                        <c:v>1.8304161953029478E-2</c:v>
                      </c:pt>
                      <c:pt idx="206">
                        <c:v>1.8311017918414135E-2</c:v>
                      </c:pt>
                      <c:pt idx="207">
                        <c:v>1.8304161953029474E-2</c:v>
                      </c:pt>
                      <c:pt idx="208">
                        <c:v>1.8283712250134244E-2</c:v>
                      </c:pt>
                      <c:pt idx="209">
                        <c:v>1.8250022104548499E-2</c:v>
                      </c:pt>
                      <c:pt idx="210">
                        <c:v>1.8203676028739828E-2</c:v>
                      </c:pt>
                      <c:pt idx="211">
                        <c:v>1.8145483184379044E-2</c:v>
                      </c:pt>
                      <c:pt idx="212">
                        <c:v>1.8076467992141323E-2</c:v>
                      </c:pt>
                      <c:pt idx="213">
                        <c:v>1.7997857739616794E-2</c:v>
                      </c:pt>
                      <c:pt idx="214">
                        <c:v>1.7911066977720318E-2</c:v>
                      </c:pt>
                      <c:pt idx="215">
                        <c:v>1.7817678485652973E-2</c:v>
                      </c:pt>
                      <c:pt idx="216">
                        <c:v>1.7719420599917653E-2</c:v>
                      </c:pt>
                      <c:pt idx="217">
                        <c:v>1.7618140751392675E-2</c:v>
                      </c:pt>
                      <c:pt idx="218">
                        <c:v>1.751577514316013E-2</c:v>
                      </c:pt>
                      <c:pt idx="219">
                        <c:v>1.7414314636494229E-2</c:v>
                      </c:pt>
                      <c:pt idx="220">
                        <c:v>1.7315767095996658E-2</c:v>
                      </c:pt>
                      <c:pt idx="221">
                        <c:v>1.7222116675237559E-2</c:v>
                      </c:pt>
                      <c:pt idx="222">
                        <c:v>1.7135280792386871E-2</c:v>
                      </c:pt>
                      <c:pt idx="223">
                        <c:v>1.705706583369335E-2</c:v>
                      </c:pt>
                      <c:pt idx="224">
                        <c:v>1.698912290488299E-2</c:v>
                      </c:pt>
                      <c:pt idx="225">
                        <c:v>1.6932905192679568E-2</c:v>
                      </c:pt>
                      <c:pt idx="226">
                        <c:v>1.6889628662824605E-2</c:v>
                      </c:pt>
                      <c:pt idx="227">
                        <c:v>1.6860237871111551E-2</c:v>
                      </c:pt>
                      <c:pt idx="228">
                        <c:v>1.6845378572878895E-2</c:v>
                      </c:pt>
                      <c:pt idx="229">
                        <c:v>1.6845378572878895E-2</c:v>
                      </c:pt>
                      <c:pt idx="230">
                        <c:v>1.6860237871111555E-2</c:v>
                      </c:pt>
                      <c:pt idx="231">
                        <c:v>1.6889628662824601E-2</c:v>
                      </c:pt>
                      <c:pt idx="232">
                        <c:v>1.6932905192679568E-2</c:v>
                      </c:pt>
                      <c:pt idx="233">
                        <c:v>1.698912290488299E-2</c:v>
                      </c:pt>
                      <c:pt idx="234">
                        <c:v>1.705706583369335E-2</c:v>
                      </c:pt>
                      <c:pt idx="235">
                        <c:v>1.7135280792386881E-2</c:v>
                      </c:pt>
                      <c:pt idx="236">
                        <c:v>1.7222116675237556E-2</c:v>
                      </c:pt>
                      <c:pt idx="237">
                        <c:v>1.7315767095996658E-2</c:v>
                      </c:pt>
                      <c:pt idx="238">
                        <c:v>1.7414314636494226E-2</c:v>
                      </c:pt>
                      <c:pt idx="239">
                        <c:v>1.751577514316013E-2</c:v>
                      </c:pt>
                      <c:pt idx="240">
                        <c:v>1.7618140751392664E-2</c:v>
                      </c:pt>
                      <c:pt idx="241">
                        <c:v>1.7719420599917653E-2</c:v>
                      </c:pt>
                      <c:pt idx="242">
                        <c:v>1.7817678485652973E-2</c:v>
                      </c:pt>
                      <c:pt idx="243">
                        <c:v>1.7911066977720318E-2</c:v>
                      </c:pt>
                      <c:pt idx="244">
                        <c:v>1.7997857739616797E-2</c:v>
                      </c:pt>
                      <c:pt idx="245">
                        <c:v>1.8076467992141326E-2</c:v>
                      </c:pt>
                      <c:pt idx="246">
                        <c:v>1.814548318437904E-2</c:v>
                      </c:pt>
                      <c:pt idx="247">
                        <c:v>1.8203676028739832E-2</c:v>
                      </c:pt>
                      <c:pt idx="248">
                        <c:v>1.8250022104548496E-2</c:v>
                      </c:pt>
                      <c:pt idx="249">
                        <c:v>1.8283712250134237E-2</c:v>
                      </c:pt>
                      <c:pt idx="250">
                        <c:v>1.8304161953029474E-2</c:v>
                      </c:pt>
                      <c:pt idx="251">
                        <c:v>1.8311017918414139E-2</c:v>
                      </c:pt>
                      <c:pt idx="252">
                        <c:v>1.8304161953029478E-2</c:v>
                      </c:pt>
                      <c:pt idx="253">
                        <c:v>1.8283712250134237E-2</c:v>
                      </c:pt>
                      <c:pt idx="254">
                        <c:v>1.8250022104548496E-2</c:v>
                      </c:pt>
                      <c:pt idx="255">
                        <c:v>1.8203676028739828E-2</c:v>
                      </c:pt>
                      <c:pt idx="256">
                        <c:v>1.814548318437904E-2</c:v>
                      </c:pt>
                      <c:pt idx="257">
                        <c:v>1.8076467992141326E-2</c:v>
                      </c:pt>
                      <c:pt idx="258">
                        <c:v>1.7997857739616794E-2</c:v>
                      </c:pt>
                      <c:pt idx="259">
                        <c:v>1.7911066977720318E-2</c:v>
                      </c:pt>
                      <c:pt idx="260">
                        <c:v>1.7817678485652973E-2</c:v>
                      </c:pt>
                      <c:pt idx="261">
                        <c:v>1.771942059991765E-2</c:v>
                      </c:pt>
                      <c:pt idx="262">
                        <c:v>1.7618140751392671E-2</c:v>
                      </c:pt>
                      <c:pt idx="263">
                        <c:v>1.751577514316013E-2</c:v>
                      </c:pt>
                      <c:pt idx="264">
                        <c:v>1.7414314636494226E-2</c:v>
                      </c:pt>
                      <c:pt idx="265">
                        <c:v>1.7315767095996654E-2</c:v>
                      </c:pt>
                      <c:pt idx="266">
                        <c:v>1.7222116675237556E-2</c:v>
                      </c:pt>
                      <c:pt idx="267">
                        <c:v>1.7135280792386878E-2</c:v>
                      </c:pt>
                      <c:pt idx="268">
                        <c:v>1.7057065833693354E-2</c:v>
                      </c:pt>
                      <c:pt idx="269">
                        <c:v>1.6989122904882994E-2</c:v>
                      </c:pt>
                      <c:pt idx="270">
                        <c:v>1.6932905192679572E-2</c:v>
                      </c:pt>
                      <c:pt idx="271">
                        <c:v>1.6889628662824601E-2</c:v>
                      </c:pt>
                      <c:pt idx="272">
                        <c:v>1.6860237871111551E-2</c:v>
                      </c:pt>
                      <c:pt idx="273">
                        <c:v>1.6845378572878898E-2</c:v>
                      </c:pt>
                      <c:pt idx="274">
                        <c:v>1.6845378572878898E-2</c:v>
                      </c:pt>
                      <c:pt idx="275">
                        <c:v>1.6860237871111551E-2</c:v>
                      </c:pt>
                      <c:pt idx="276">
                        <c:v>1.6889628662824601E-2</c:v>
                      </c:pt>
                      <c:pt idx="277">
                        <c:v>1.6932905192679572E-2</c:v>
                      </c:pt>
                      <c:pt idx="278">
                        <c:v>1.6989122904882987E-2</c:v>
                      </c:pt>
                      <c:pt idx="279">
                        <c:v>1.705706583369335E-2</c:v>
                      </c:pt>
                      <c:pt idx="280">
                        <c:v>1.7135280792386867E-2</c:v>
                      </c:pt>
                      <c:pt idx="281">
                        <c:v>1.7222116675237556E-2</c:v>
                      </c:pt>
                      <c:pt idx="282">
                        <c:v>1.7315767095996654E-2</c:v>
                      </c:pt>
                      <c:pt idx="283">
                        <c:v>1.7414314636494222E-2</c:v>
                      </c:pt>
                      <c:pt idx="284">
                        <c:v>1.7515775143160127E-2</c:v>
                      </c:pt>
                      <c:pt idx="285">
                        <c:v>1.7618140751392664E-2</c:v>
                      </c:pt>
                      <c:pt idx="286">
                        <c:v>1.771942059991765E-2</c:v>
                      </c:pt>
                      <c:pt idx="287">
                        <c:v>1.7817678485652969E-2</c:v>
                      </c:pt>
                      <c:pt idx="288">
                        <c:v>1.7911066977720318E-2</c:v>
                      </c:pt>
                      <c:pt idx="289">
                        <c:v>1.799785773961679E-2</c:v>
                      </c:pt>
                      <c:pt idx="290">
                        <c:v>1.8076467992141323E-2</c:v>
                      </c:pt>
                      <c:pt idx="291">
                        <c:v>1.814548318437904E-2</c:v>
                      </c:pt>
                      <c:pt idx="292">
                        <c:v>1.8203676028739828E-2</c:v>
                      </c:pt>
                      <c:pt idx="293">
                        <c:v>1.8250022104548493E-2</c:v>
                      </c:pt>
                      <c:pt idx="294">
                        <c:v>1.8283712250134233E-2</c:v>
                      </c:pt>
                      <c:pt idx="295">
                        <c:v>1.8304161953029467E-2</c:v>
                      </c:pt>
                      <c:pt idx="296">
                        <c:v>1.8311017918414132E-2</c:v>
                      </c:pt>
                      <c:pt idx="297">
                        <c:v>1.8304161953029471E-2</c:v>
                      </c:pt>
                      <c:pt idx="298">
                        <c:v>1.8283712250134237E-2</c:v>
                      </c:pt>
                      <c:pt idx="299">
                        <c:v>1.8250022104548496E-2</c:v>
                      </c:pt>
                      <c:pt idx="300">
                        <c:v>1.8203676028739825E-2</c:v>
                      </c:pt>
                      <c:pt idx="301">
                        <c:v>1.814548318437904E-2</c:v>
                      </c:pt>
                      <c:pt idx="302">
                        <c:v>1.8076467992141316E-2</c:v>
                      </c:pt>
                      <c:pt idx="303">
                        <c:v>1.799785773961679E-2</c:v>
                      </c:pt>
                      <c:pt idx="304">
                        <c:v>1.7911066977720311E-2</c:v>
                      </c:pt>
                      <c:pt idx="305">
                        <c:v>1.7817678485652969E-2</c:v>
                      </c:pt>
                      <c:pt idx="306">
                        <c:v>1.771942059991765E-2</c:v>
                      </c:pt>
                      <c:pt idx="307">
                        <c:v>1.7618140751392668E-2</c:v>
                      </c:pt>
                      <c:pt idx="308">
                        <c:v>1.751577514316013E-2</c:v>
                      </c:pt>
                      <c:pt idx="309">
                        <c:v>1.7414314636494226E-2</c:v>
                      </c:pt>
                      <c:pt idx="310">
                        <c:v>1.7315767095996658E-2</c:v>
                      </c:pt>
                      <c:pt idx="311">
                        <c:v>1.7222116675237556E-2</c:v>
                      </c:pt>
                      <c:pt idx="312">
                        <c:v>1.7135280792386871E-2</c:v>
                      </c:pt>
                      <c:pt idx="313">
                        <c:v>1.705706583369335E-2</c:v>
                      </c:pt>
                      <c:pt idx="314">
                        <c:v>1.6989122904882987E-2</c:v>
                      </c:pt>
                      <c:pt idx="315">
                        <c:v>1.6932905192679568E-2</c:v>
                      </c:pt>
                      <c:pt idx="316">
                        <c:v>1.6889628662824601E-2</c:v>
                      </c:pt>
                      <c:pt idx="317">
                        <c:v>1.6860237871111551E-2</c:v>
                      </c:pt>
                      <c:pt idx="318">
                        <c:v>1.6845378572878895E-2</c:v>
                      </c:pt>
                      <c:pt idx="319">
                        <c:v>1.6845378572878895E-2</c:v>
                      </c:pt>
                      <c:pt idx="320">
                        <c:v>1.6860237871111548E-2</c:v>
                      </c:pt>
                      <c:pt idx="321">
                        <c:v>1.6889628662824598E-2</c:v>
                      </c:pt>
                      <c:pt idx="322">
                        <c:v>1.6932905192679568E-2</c:v>
                      </c:pt>
                      <c:pt idx="323">
                        <c:v>1.6989122904882987E-2</c:v>
                      </c:pt>
                      <c:pt idx="324">
                        <c:v>1.7057065833693347E-2</c:v>
                      </c:pt>
                      <c:pt idx="325">
                        <c:v>1.7135280792386874E-2</c:v>
                      </c:pt>
                      <c:pt idx="326">
                        <c:v>1.7222116675237556E-2</c:v>
                      </c:pt>
                      <c:pt idx="327">
                        <c:v>1.7315767095996651E-2</c:v>
                      </c:pt>
                      <c:pt idx="328">
                        <c:v>1.7414314636494226E-2</c:v>
                      </c:pt>
                      <c:pt idx="329">
                        <c:v>1.7515775143160127E-2</c:v>
                      </c:pt>
                      <c:pt idx="330">
                        <c:v>1.7618140751392661E-2</c:v>
                      </c:pt>
                      <c:pt idx="331">
                        <c:v>1.771942059991765E-2</c:v>
                      </c:pt>
                      <c:pt idx="332">
                        <c:v>1.7817678485652969E-2</c:v>
                      </c:pt>
                      <c:pt idx="333">
                        <c:v>1.7911066977720311E-2</c:v>
                      </c:pt>
                      <c:pt idx="334">
                        <c:v>1.7997857739616794E-2</c:v>
                      </c:pt>
                      <c:pt idx="335">
                        <c:v>1.8076467992141323E-2</c:v>
                      </c:pt>
                      <c:pt idx="336">
                        <c:v>1.814548318437904E-2</c:v>
                      </c:pt>
                      <c:pt idx="337">
                        <c:v>1.8203676028739828E-2</c:v>
                      </c:pt>
                      <c:pt idx="338">
                        <c:v>1.8250022104548493E-2</c:v>
                      </c:pt>
                      <c:pt idx="339">
                        <c:v>1.8283712250134233E-2</c:v>
                      </c:pt>
                      <c:pt idx="340">
                        <c:v>1.8304161953029474E-2</c:v>
                      </c:pt>
                      <c:pt idx="341">
                        <c:v>1.8311017918414135E-2</c:v>
                      </c:pt>
                      <c:pt idx="342">
                        <c:v>1.8304161953029471E-2</c:v>
                      </c:pt>
                      <c:pt idx="343">
                        <c:v>1.8283712250134237E-2</c:v>
                      </c:pt>
                      <c:pt idx="344">
                        <c:v>1.8250022104548496E-2</c:v>
                      </c:pt>
                      <c:pt idx="345">
                        <c:v>1.8203676028739828E-2</c:v>
                      </c:pt>
                      <c:pt idx="346">
                        <c:v>1.8145483184379037E-2</c:v>
                      </c:pt>
                      <c:pt idx="347">
                        <c:v>1.8076467992141323E-2</c:v>
                      </c:pt>
                      <c:pt idx="348">
                        <c:v>1.7997857739616794E-2</c:v>
                      </c:pt>
                      <c:pt idx="349">
                        <c:v>1.7911066977720311E-2</c:v>
                      </c:pt>
                      <c:pt idx="350">
                        <c:v>1.7817678485652969E-2</c:v>
                      </c:pt>
                      <c:pt idx="351">
                        <c:v>1.7719420599917653E-2</c:v>
                      </c:pt>
                      <c:pt idx="352">
                        <c:v>1.7618140751392668E-2</c:v>
                      </c:pt>
                      <c:pt idx="353">
                        <c:v>1.7515775143160127E-2</c:v>
                      </c:pt>
                      <c:pt idx="354">
                        <c:v>1.7414314636494226E-2</c:v>
                      </c:pt>
                      <c:pt idx="355">
                        <c:v>1.7315767095996654E-2</c:v>
                      </c:pt>
                      <c:pt idx="356">
                        <c:v>1.7222116675237559E-2</c:v>
                      </c:pt>
                      <c:pt idx="357">
                        <c:v>1.7135280792386874E-2</c:v>
                      </c:pt>
                      <c:pt idx="358">
                        <c:v>1.7057065833693354E-2</c:v>
                      </c:pt>
                      <c:pt idx="359">
                        <c:v>1.698912290488299E-2</c:v>
                      </c:pt>
                      <c:pt idx="360">
                        <c:v>1.6932905192679568E-2</c:v>
                      </c:pt>
                      <c:pt idx="361">
                        <c:v>1.6889628662824598E-2</c:v>
                      </c:pt>
                      <c:pt idx="362">
                        <c:v>1.6860237871111551E-2</c:v>
                      </c:pt>
                      <c:pt idx="363">
                        <c:v>1.6845378572878895E-2</c:v>
                      </c:pt>
                      <c:pt idx="364">
                        <c:v>1.6845378572878895E-2</c:v>
                      </c:pt>
                      <c:pt idx="365">
                        <c:v>1.6860237871111548E-2</c:v>
                      </c:pt>
                      <c:pt idx="366">
                        <c:v>1.6889628662824598E-2</c:v>
                      </c:pt>
                      <c:pt idx="367">
                        <c:v>1.6932905192679568E-2</c:v>
                      </c:pt>
                      <c:pt idx="368">
                        <c:v>1.6989122904882983E-2</c:v>
                      </c:pt>
                      <c:pt idx="369">
                        <c:v>1.705706583369335E-2</c:v>
                      </c:pt>
                      <c:pt idx="370">
                        <c:v>1.7135280792386871E-2</c:v>
                      </c:pt>
                      <c:pt idx="371">
                        <c:v>1.7222116675237556E-2</c:v>
                      </c:pt>
                      <c:pt idx="372">
                        <c:v>1.7315767095996654E-2</c:v>
                      </c:pt>
                      <c:pt idx="373">
                        <c:v>1.7414314636494222E-2</c:v>
                      </c:pt>
                      <c:pt idx="374">
                        <c:v>1.7515775143160127E-2</c:v>
                      </c:pt>
                      <c:pt idx="375">
                        <c:v>1.7618140751392664E-2</c:v>
                      </c:pt>
                      <c:pt idx="376">
                        <c:v>1.771942059991765E-2</c:v>
                      </c:pt>
                      <c:pt idx="377">
                        <c:v>1.7817678485652969E-2</c:v>
                      </c:pt>
                      <c:pt idx="378">
                        <c:v>1.7911066977720318E-2</c:v>
                      </c:pt>
                      <c:pt idx="379">
                        <c:v>1.799785773961679E-2</c:v>
                      </c:pt>
                      <c:pt idx="380">
                        <c:v>1.8076467992141323E-2</c:v>
                      </c:pt>
                      <c:pt idx="381">
                        <c:v>1.814548318437904E-2</c:v>
                      </c:pt>
                      <c:pt idx="382">
                        <c:v>1.8203676028739828E-2</c:v>
                      </c:pt>
                      <c:pt idx="383">
                        <c:v>1.8250022104548496E-2</c:v>
                      </c:pt>
                      <c:pt idx="384">
                        <c:v>1.8283712250134237E-2</c:v>
                      </c:pt>
                      <c:pt idx="385">
                        <c:v>1.8304161953029471E-2</c:v>
                      </c:pt>
                      <c:pt idx="386">
                        <c:v>1.8311017918414135E-2</c:v>
                      </c:pt>
                      <c:pt idx="387">
                        <c:v>1.8304161953029471E-2</c:v>
                      </c:pt>
                      <c:pt idx="388">
                        <c:v>1.8283712250134237E-2</c:v>
                      </c:pt>
                      <c:pt idx="389">
                        <c:v>1.8250022104548493E-2</c:v>
                      </c:pt>
                      <c:pt idx="390">
                        <c:v>1.8203676028739828E-2</c:v>
                      </c:pt>
                      <c:pt idx="391">
                        <c:v>1.814548318437904E-2</c:v>
                      </c:pt>
                      <c:pt idx="392">
                        <c:v>1.8076467992141319E-2</c:v>
                      </c:pt>
                      <c:pt idx="393">
                        <c:v>1.7997857739616794E-2</c:v>
                      </c:pt>
                      <c:pt idx="394">
                        <c:v>1.7911066977720318E-2</c:v>
                      </c:pt>
                      <c:pt idx="395">
                        <c:v>1.7817678485652969E-2</c:v>
                      </c:pt>
                      <c:pt idx="396">
                        <c:v>1.771942059991765E-2</c:v>
                      </c:pt>
                      <c:pt idx="397">
                        <c:v>1.7618140751392671E-2</c:v>
                      </c:pt>
                      <c:pt idx="398">
                        <c:v>1.751577514316013E-2</c:v>
                      </c:pt>
                      <c:pt idx="399">
                        <c:v>1.7414314636494229E-2</c:v>
                      </c:pt>
                      <c:pt idx="400">
                        <c:v>1.7315767095996658E-2</c:v>
                      </c:pt>
                      <c:pt idx="401">
                        <c:v>1.7222116675237559E-2</c:v>
                      </c:pt>
                      <c:pt idx="402">
                        <c:v>1.7135280792386871E-2</c:v>
                      </c:pt>
                      <c:pt idx="403">
                        <c:v>1.7057065833693354E-2</c:v>
                      </c:pt>
                      <c:pt idx="404">
                        <c:v>1.698912290488299E-2</c:v>
                      </c:pt>
                      <c:pt idx="405">
                        <c:v>1.6932905192679572E-2</c:v>
                      </c:pt>
                      <c:pt idx="406">
                        <c:v>1.6889628662824601E-2</c:v>
                      </c:pt>
                      <c:pt idx="407">
                        <c:v>1.6860237871111551E-2</c:v>
                      </c:pt>
                      <c:pt idx="408">
                        <c:v>1.6845378572878895E-2</c:v>
                      </c:pt>
                      <c:pt idx="409">
                        <c:v>1.6845378572878895E-2</c:v>
                      </c:pt>
                      <c:pt idx="410">
                        <c:v>1.6860237871111555E-2</c:v>
                      </c:pt>
                      <c:pt idx="411">
                        <c:v>1.6889628662824598E-2</c:v>
                      </c:pt>
                      <c:pt idx="412">
                        <c:v>1.6932905192679572E-2</c:v>
                      </c:pt>
                      <c:pt idx="413">
                        <c:v>1.698912290488299E-2</c:v>
                      </c:pt>
                      <c:pt idx="414">
                        <c:v>1.705706583369335E-2</c:v>
                      </c:pt>
                      <c:pt idx="415">
                        <c:v>1.7135280792386874E-2</c:v>
                      </c:pt>
                      <c:pt idx="416">
                        <c:v>1.7222116675237556E-2</c:v>
                      </c:pt>
                      <c:pt idx="417">
                        <c:v>1.7315767095996654E-2</c:v>
                      </c:pt>
                      <c:pt idx="418">
                        <c:v>1.7414314636494226E-2</c:v>
                      </c:pt>
                      <c:pt idx="419">
                        <c:v>1.751577514316013E-2</c:v>
                      </c:pt>
                      <c:pt idx="420">
                        <c:v>1.7618140751392661E-2</c:v>
                      </c:pt>
                      <c:pt idx="421">
                        <c:v>1.771942059991765E-2</c:v>
                      </c:pt>
                      <c:pt idx="422">
                        <c:v>1.7817678485652969E-2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22646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47344"/>
        <c:crosses val="autoZero"/>
        <c:auto val="1"/>
        <c:lblAlgn val="ctr"/>
        <c:lblOffset val="100"/>
        <c:noMultiLvlLbl val="0"/>
      </c:catAx>
      <c:valAx>
        <c:axId val="52264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4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'Theorretical Data (2)'!$W$13</c:f>
              <c:strCache>
                <c:ptCount val="1"/>
                <c:pt idx="0">
                  <c:v>Unit Price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'Theorretical Data (2)'!$W$14:$W$436</c:f>
              <c:numCache>
                <c:formatCode>0.000</c:formatCode>
                <c:ptCount val="423"/>
                <c:pt idx="0">
                  <c:v>3.5292977189725327</c:v>
                </c:pt>
                <c:pt idx="1">
                  <c:v>3.5584527024032275</c:v>
                </c:pt>
                <c:pt idx="2">
                  <c:v>3.5873229101434587</c:v>
                </c:pt>
                <c:pt idx="3">
                  <c:v>3.6157676894431399</c:v>
                </c:pt>
                <c:pt idx="4">
                  <c:v>3.6436484601967809</c:v>
                </c:pt>
                <c:pt idx="5">
                  <c:v>3.6708293900918361</c:v>
                </c:pt>
                <c:pt idx="6">
                  <c:v>3.697178056370074</c:v>
                </c:pt>
                <c:pt idx="7">
                  <c:v>3.7225660909779461</c:v>
                </c:pt>
                <c:pt idx="8">
                  <c:v>3.7468698059628389</c:v>
                </c:pt>
                <c:pt idx="9">
                  <c:v>3.7699707960683466</c:v>
                </c:pt>
                <c:pt idx="10">
                  <c:v>3.7917565155927786</c:v>
                </c:pt>
                <c:pt idx="11">
                  <c:v>3.8121208267005056</c:v>
                </c:pt>
                <c:pt idx="12">
                  <c:v>3.8309645165148232</c:v>
                </c:pt>
                <c:pt idx="13">
                  <c:v>3.8481957804731177</c:v>
                </c:pt>
                <c:pt idx="14">
                  <c:v>3.8637306695894642</c:v>
                </c:pt>
                <c:pt idx="15">
                  <c:v>3.87749349944565</c:v>
                </c:pt>
                <c:pt idx="16">
                  <c:v>3.8894172189180507</c:v>
                </c:pt>
                <c:pt idx="17">
                  <c:v>3.8994437368439643</c:v>
                </c:pt>
                <c:pt idx="18">
                  <c:v>3.9075242050359185</c:v>
                </c:pt>
                <c:pt idx="19">
                  <c:v>3.9136192562651275</c:v>
                </c:pt>
                <c:pt idx="20">
                  <c:v>3.9176991960546745</c:v>
                </c:pt>
                <c:pt idx="21">
                  <c:v>3.9197441473480201</c:v>
                </c:pt>
                <c:pt idx="22">
                  <c:v>3.9197441473480201</c:v>
                </c:pt>
                <c:pt idx="23">
                  <c:v>3.917699196054675</c:v>
                </c:pt>
                <c:pt idx="24">
                  <c:v>3.9136192562651275</c:v>
                </c:pt>
                <c:pt idx="25">
                  <c:v>3.9075242050359185</c:v>
                </c:pt>
                <c:pt idx="26">
                  <c:v>3.8994437368439643</c:v>
                </c:pt>
                <c:pt idx="27">
                  <c:v>3.8894172189180507</c:v>
                </c:pt>
                <c:pt idx="28">
                  <c:v>3.87749349944565</c:v>
                </c:pt>
                <c:pt idx="29">
                  <c:v>3.8637306695894642</c:v>
                </c:pt>
                <c:pt idx="30">
                  <c:v>3.8481957804731177</c:v>
                </c:pt>
                <c:pt idx="31">
                  <c:v>3.8309645165148232</c:v>
                </c:pt>
                <c:pt idx="32">
                  <c:v>3.8121208267005056</c:v>
                </c:pt>
                <c:pt idx="33">
                  <c:v>3.7917565155927786</c:v>
                </c:pt>
                <c:pt idx="34">
                  <c:v>3.7699707960683466</c:v>
                </c:pt>
                <c:pt idx="35">
                  <c:v>3.7468698059628389</c:v>
                </c:pt>
                <c:pt idx="36">
                  <c:v>3.7225660909779461</c:v>
                </c:pt>
                <c:pt idx="37">
                  <c:v>3.697178056370074</c:v>
                </c:pt>
                <c:pt idx="38">
                  <c:v>3.6708293900918361</c:v>
                </c:pt>
                <c:pt idx="39">
                  <c:v>3.6436484601967809</c:v>
                </c:pt>
                <c:pt idx="40">
                  <c:v>3.6157676894431399</c:v>
                </c:pt>
                <c:pt idx="41">
                  <c:v>3.5873229101434587</c:v>
                </c:pt>
                <c:pt idx="42">
                  <c:v>3.5584527024032275</c:v>
                </c:pt>
                <c:pt idx="43">
                  <c:v>3.5292977189725327</c:v>
                </c:pt>
                <c:pt idx="44">
                  <c:v>3.5</c:v>
                </c:pt>
                <c:pt idx="45">
                  <c:v>3.4707022810274677</c:v>
                </c:pt>
                <c:pt idx="46">
                  <c:v>3.4415472975967725</c:v>
                </c:pt>
                <c:pt idx="47">
                  <c:v>3.4126770898565413</c:v>
                </c:pt>
                <c:pt idx="48">
                  <c:v>3.3842323105568606</c:v>
                </c:pt>
                <c:pt idx="49">
                  <c:v>3.3563515398032191</c:v>
                </c:pt>
                <c:pt idx="50">
                  <c:v>3.3291706099081639</c:v>
                </c:pt>
                <c:pt idx="51">
                  <c:v>3.302821943629926</c:v>
                </c:pt>
                <c:pt idx="52">
                  <c:v>3.2774339090220539</c:v>
                </c:pt>
                <c:pt idx="53">
                  <c:v>3.2531301940371615</c:v>
                </c:pt>
                <c:pt idx="54">
                  <c:v>3.2300292039316534</c:v>
                </c:pt>
                <c:pt idx="55">
                  <c:v>3.208243484407221</c:v>
                </c:pt>
                <c:pt idx="56">
                  <c:v>3.1878791732994944</c:v>
                </c:pt>
                <c:pt idx="57">
                  <c:v>3.1690354834851768</c:v>
                </c:pt>
                <c:pt idx="58">
                  <c:v>3.1518042195268827</c:v>
                </c:pt>
                <c:pt idx="59">
                  <c:v>3.1362693304105358</c:v>
                </c:pt>
                <c:pt idx="60">
                  <c:v>3.12250650055435</c:v>
                </c:pt>
                <c:pt idx="61">
                  <c:v>3.1105827810819493</c:v>
                </c:pt>
                <c:pt idx="62">
                  <c:v>3.1005562631560357</c:v>
                </c:pt>
                <c:pt idx="63">
                  <c:v>3.0924757949640815</c:v>
                </c:pt>
                <c:pt idx="64">
                  <c:v>3.0863807437348725</c:v>
                </c:pt>
                <c:pt idx="65">
                  <c:v>3.082300803945325</c:v>
                </c:pt>
                <c:pt idx="66">
                  <c:v>3.0802558526519799</c:v>
                </c:pt>
                <c:pt idx="67">
                  <c:v>3.0802558526519799</c:v>
                </c:pt>
                <c:pt idx="68">
                  <c:v>3.082300803945325</c:v>
                </c:pt>
                <c:pt idx="69">
                  <c:v>3.0863807437348725</c:v>
                </c:pt>
                <c:pt idx="70">
                  <c:v>3.0924757949640815</c:v>
                </c:pt>
                <c:pt idx="71">
                  <c:v>3.1005562631560357</c:v>
                </c:pt>
                <c:pt idx="72">
                  <c:v>3.1105827810819493</c:v>
                </c:pt>
                <c:pt idx="73">
                  <c:v>3.12250650055435</c:v>
                </c:pt>
                <c:pt idx="74">
                  <c:v>3.1362693304105358</c:v>
                </c:pt>
                <c:pt idx="75">
                  <c:v>3.1518042195268823</c:v>
                </c:pt>
                <c:pt idx="76">
                  <c:v>3.1690354834851768</c:v>
                </c:pt>
                <c:pt idx="77">
                  <c:v>3.1878791732994944</c:v>
                </c:pt>
                <c:pt idx="78">
                  <c:v>3.208243484407221</c:v>
                </c:pt>
                <c:pt idx="79">
                  <c:v>3.2300292039316534</c:v>
                </c:pt>
                <c:pt idx="80">
                  <c:v>3.2531301940371611</c:v>
                </c:pt>
                <c:pt idx="81">
                  <c:v>3.2774339090220534</c:v>
                </c:pt>
                <c:pt idx="82">
                  <c:v>3.302821943629926</c:v>
                </c:pt>
                <c:pt idx="83">
                  <c:v>3.3291706099081639</c:v>
                </c:pt>
                <c:pt idx="84">
                  <c:v>3.3563515398032191</c:v>
                </c:pt>
                <c:pt idx="85">
                  <c:v>3.3842323105568601</c:v>
                </c:pt>
                <c:pt idx="86">
                  <c:v>3.4126770898565408</c:v>
                </c:pt>
                <c:pt idx="87">
                  <c:v>3.4415472975967725</c:v>
                </c:pt>
                <c:pt idx="88">
                  <c:v>3.4707022810274677</c:v>
                </c:pt>
                <c:pt idx="89">
                  <c:v>3.5</c:v>
                </c:pt>
                <c:pt idx="90">
                  <c:v>3.5292977189725327</c:v>
                </c:pt>
                <c:pt idx="91">
                  <c:v>3.5584527024032271</c:v>
                </c:pt>
                <c:pt idx="92">
                  <c:v>3.5873229101434587</c:v>
                </c:pt>
                <c:pt idx="93">
                  <c:v>3.6157676894431399</c:v>
                </c:pt>
                <c:pt idx="94">
                  <c:v>3.6436484601967809</c:v>
                </c:pt>
                <c:pt idx="95">
                  <c:v>3.6708293900918361</c:v>
                </c:pt>
                <c:pt idx="96">
                  <c:v>3.697178056370074</c:v>
                </c:pt>
                <c:pt idx="97">
                  <c:v>3.7225660909779461</c:v>
                </c:pt>
                <c:pt idx="98">
                  <c:v>3.7468698059628389</c:v>
                </c:pt>
                <c:pt idx="99">
                  <c:v>3.7699707960683466</c:v>
                </c:pt>
                <c:pt idx="100">
                  <c:v>3.7917565155927786</c:v>
                </c:pt>
                <c:pt idx="101">
                  <c:v>3.8121208267005056</c:v>
                </c:pt>
                <c:pt idx="102">
                  <c:v>3.8309645165148232</c:v>
                </c:pt>
                <c:pt idx="103">
                  <c:v>3.8481957804731177</c:v>
                </c:pt>
                <c:pt idx="104">
                  <c:v>3.8637306695894642</c:v>
                </c:pt>
                <c:pt idx="105">
                  <c:v>3.87749349944565</c:v>
                </c:pt>
                <c:pt idx="106">
                  <c:v>3.8894172189180507</c:v>
                </c:pt>
                <c:pt idx="107">
                  <c:v>3.8994437368439643</c:v>
                </c:pt>
                <c:pt idx="108">
                  <c:v>3.9075242050359185</c:v>
                </c:pt>
                <c:pt idx="109">
                  <c:v>3.9136192562651275</c:v>
                </c:pt>
                <c:pt idx="110">
                  <c:v>3.9176991960546745</c:v>
                </c:pt>
                <c:pt idx="111">
                  <c:v>3.9197441473480201</c:v>
                </c:pt>
                <c:pt idx="112">
                  <c:v>3.9197441473480201</c:v>
                </c:pt>
                <c:pt idx="113">
                  <c:v>3.917699196054675</c:v>
                </c:pt>
                <c:pt idx="114">
                  <c:v>3.9136192562651275</c:v>
                </c:pt>
                <c:pt idx="115">
                  <c:v>3.9075242050359185</c:v>
                </c:pt>
                <c:pt idx="116">
                  <c:v>3.8994437368439643</c:v>
                </c:pt>
                <c:pt idx="117">
                  <c:v>3.8894172189180507</c:v>
                </c:pt>
                <c:pt idx="118">
                  <c:v>3.87749349944565</c:v>
                </c:pt>
                <c:pt idx="119">
                  <c:v>3.8637306695894642</c:v>
                </c:pt>
                <c:pt idx="120">
                  <c:v>3.8481957804731173</c:v>
                </c:pt>
                <c:pt idx="121">
                  <c:v>3.8309645165148236</c:v>
                </c:pt>
                <c:pt idx="122">
                  <c:v>3.8121208267005056</c:v>
                </c:pt>
                <c:pt idx="123">
                  <c:v>3.791756515592779</c:v>
                </c:pt>
                <c:pt idx="124">
                  <c:v>3.7699707960683471</c:v>
                </c:pt>
                <c:pt idx="125">
                  <c:v>3.7468698059628389</c:v>
                </c:pt>
                <c:pt idx="126">
                  <c:v>3.7225660909779457</c:v>
                </c:pt>
                <c:pt idx="127">
                  <c:v>3.697178056370074</c:v>
                </c:pt>
                <c:pt idx="128">
                  <c:v>3.6708293900918365</c:v>
                </c:pt>
                <c:pt idx="129">
                  <c:v>3.6436484601967809</c:v>
                </c:pt>
                <c:pt idx="130">
                  <c:v>3.6157676894431394</c:v>
                </c:pt>
                <c:pt idx="131">
                  <c:v>3.5873229101434587</c:v>
                </c:pt>
                <c:pt idx="132">
                  <c:v>3.5584527024032275</c:v>
                </c:pt>
                <c:pt idx="133">
                  <c:v>3.5292977189725332</c:v>
                </c:pt>
                <c:pt idx="134">
                  <c:v>3.5</c:v>
                </c:pt>
                <c:pt idx="135">
                  <c:v>3.4707022810274673</c:v>
                </c:pt>
                <c:pt idx="136">
                  <c:v>3.4415472975967725</c:v>
                </c:pt>
                <c:pt idx="137">
                  <c:v>3.4126770898565413</c:v>
                </c:pt>
                <c:pt idx="138">
                  <c:v>3.3842323105568601</c:v>
                </c:pt>
                <c:pt idx="139">
                  <c:v>3.3563515398032195</c:v>
                </c:pt>
                <c:pt idx="140">
                  <c:v>3.3291706099081644</c:v>
                </c:pt>
                <c:pt idx="141">
                  <c:v>3.302821943629926</c:v>
                </c:pt>
                <c:pt idx="142">
                  <c:v>3.2774339090220539</c:v>
                </c:pt>
                <c:pt idx="143">
                  <c:v>3.2531301940371615</c:v>
                </c:pt>
                <c:pt idx="144">
                  <c:v>3.2300292039316538</c:v>
                </c:pt>
                <c:pt idx="145">
                  <c:v>3.2082434844072214</c:v>
                </c:pt>
                <c:pt idx="146">
                  <c:v>3.1878791732994944</c:v>
                </c:pt>
                <c:pt idx="147">
                  <c:v>3.1690354834851768</c:v>
                </c:pt>
                <c:pt idx="148">
                  <c:v>3.1518042195268827</c:v>
                </c:pt>
                <c:pt idx="149">
                  <c:v>3.1362693304105358</c:v>
                </c:pt>
                <c:pt idx="150">
                  <c:v>3.12250650055435</c:v>
                </c:pt>
                <c:pt idx="151">
                  <c:v>3.1105827810819493</c:v>
                </c:pt>
                <c:pt idx="152">
                  <c:v>3.1005562631560357</c:v>
                </c:pt>
                <c:pt idx="153">
                  <c:v>3.0924757949640815</c:v>
                </c:pt>
                <c:pt idx="154">
                  <c:v>3.0863807437348725</c:v>
                </c:pt>
                <c:pt idx="155">
                  <c:v>3.0823008039453255</c:v>
                </c:pt>
                <c:pt idx="156">
                  <c:v>3.0802558526519799</c:v>
                </c:pt>
                <c:pt idx="157">
                  <c:v>3.0802558526519799</c:v>
                </c:pt>
                <c:pt idx="158">
                  <c:v>3.0823008039453255</c:v>
                </c:pt>
                <c:pt idx="159">
                  <c:v>3.0863807437348725</c:v>
                </c:pt>
                <c:pt idx="160">
                  <c:v>3.0924757949640815</c:v>
                </c:pt>
                <c:pt idx="161">
                  <c:v>3.1005562631560353</c:v>
                </c:pt>
                <c:pt idx="162">
                  <c:v>3.1105827810819493</c:v>
                </c:pt>
                <c:pt idx="163">
                  <c:v>3.1225065005543495</c:v>
                </c:pt>
                <c:pt idx="164">
                  <c:v>3.1362693304105358</c:v>
                </c:pt>
                <c:pt idx="165">
                  <c:v>3.1518042195268823</c:v>
                </c:pt>
                <c:pt idx="166">
                  <c:v>3.1690354834851773</c:v>
                </c:pt>
                <c:pt idx="167">
                  <c:v>3.1878791732994944</c:v>
                </c:pt>
                <c:pt idx="168">
                  <c:v>3.208243484407221</c:v>
                </c:pt>
                <c:pt idx="169">
                  <c:v>3.2300292039316538</c:v>
                </c:pt>
                <c:pt idx="170">
                  <c:v>3.2531301940371611</c:v>
                </c:pt>
                <c:pt idx="171">
                  <c:v>3.2774339090220534</c:v>
                </c:pt>
                <c:pt idx="172">
                  <c:v>3.302821943629926</c:v>
                </c:pt>
                <c:pt idx="173">
                  <c:v>3.3291706099081635</c:v>
                </c:pt>
                <c:pt idx="174">
                  <c:v>3.3563515398032182</c:v>
                </c:pt>
                <c:pt idx="175">
                  <c:v>3.3842323105568601</c:v>
                </c:pt>
                <c:pt idx="176">
                  <c:v>3.4126770898565413</c:v>
                </c:pt>
                <c:pt idx="177">
                  <c:v>3.4415472975967729</c:v>
                </c:pt>
                <c:pt idx="178">
                  <c:v>3.4707022810274677</c:v>
                </c:pt>
                <c:pt idx="179">
                  <c:v>3.5</c:v>
                </c:pt>
                <c:pt idx="180">
                  <c:v>3.5292977189725323</c:v>
                </c:pt>
                <c:pt idx="181">
                  <c:v>3.5584527024032275</c:v>
                </c:pt>
                <c:pt idx="182">
                  <c:v>3.5873229101434583</c:v>
                </c:pt>
                <c:pt idx="183">
                  <c:v>3.615767689443139</c:v>
                </c:pt>
                <c:pt idx="184">
                  <c:v>3.6436484601967805</c:v>
                </c:pt>
                <c:pt idx="185">
                  <c:v>3.6708293900918356</c:v>
                </c:pt>
                <c:pt idx="186">
                  <c:v>3.6971780563700745</c:v>
                </c:pt>
                <c:pt idx="187">
                  <c:v>3.7225660909779461</c:v>
                </c:pt>
                <c:pt idx="188">
                  <c:v>3.7468698059628385</c:v>
                </c:pt>
                <c:pt idx="189">
                  <c:v>3.7699707960683466</c:v>
                </c:pt>
                <c:pt idx="190">
                  <c:v>3.7917565155927786</c:v>
                </c:pt>
                <c:pt idx="191">
                  <c:v>3.8121208267005051</c:v>
                </c:pt>
                <c:pt idx="192">
                  <c:v>3.8309645165148232</c:v>
                </c:pt>
                <c:pt idx="193">
                  <c:v>3.8481957804731173</c:v>
                </c:pt>
                <c:pt idx="194">
                  <c:v>3.8637306695894638</c:v>
                </c:pt>
                <c:pt idx="195">
                  <c:v>3.87749349944565</c:v>
                </c:pt>
                <c:pt idx="196">
                  <c:v>3.8894172189180507</c:v>
                </c:pt>
                <c:pt idx="197">
                  <c:v>3.8994437368439647</c:v>
                </c:pt>
                <c:pt idx="198">
                  <c:v>3.9075242050359185</c:v>
                </c:pt>
                <c:pt idx="199">
                  <c:v>3.9136192562651275</c:v>
                </c:pt>
                <c:pt idx="200">
                  <c:v>3.917699196054675</c:v>
                </c:pt>
                <c:pt idx="201">
                  <c:v>3.9197441473480201</c:v>
                </c:pt>
                <c:pt idx="202">
                  <c:v>3.9197441473480201</c:v>
                </c:pt>
                <c:pt idx="203">
                  <c:v>3.917699196054675</c:v>
                </c:pt>
                <c:pt idx="204">
                  <c:v>3.9136192562651275</c:v>
                </c:pt>
                <c:pt idx="205">
                  <c:v>3.9075242050359185</c:v>
                </c:pt>
                <c:pt idx="206">
                  <c:v>3.8994437368439647</c:v>
                </c:pt>
                <c:pt idx="207">
                  <c:v>3.8894172189180507</c:v>
                </c:pt>
                <c:pt idx="208">
                  <c:v>3.87749349944565</c:v>
                </c:pt>
                <c:pt idx="209">
                  <c:v>3.8637306695894642</c:v>
                </c:pt>
                <c:pt idx="210">
                  <c:v>3.8481957804731177</c:v>
                </c:pt>
                <c:pt idx="211">
                  <c:v>3.8309645165148236</c:v>
                </c:pt>
                <c:pt idx="212">
                  <c:v>3.8121208267005056</c:v>
                </c:pt>
                <c:pt idx="213">
                  <c:v>3.791756515592779</c:v>
                </c:pt>
                <c:pt idx="214">
                  <c:v>3.7699707960683471</c:v>
                </c:pt>
                <c:pt idx="215">
                  <c:v>3.7468698059628389</c:v>
                </c:pt>
                <c:pt idx="216">
                  <c:v>3.7225660909779466</c:v>
                </c:pt>
                <c:pt idx="217">
                  <c:v>3.6971780563700749</c:v>
                </c:pt>
                <c:pt idx="218">
                  <c:v>3.6708293900918356</c:v>
                </c:pt>
                <c:pt idx="219">
                  <c:v>3.6436484601967809</c:v>
                </c:pt>
                <c:pt idx="220">
                  <c:v>3.6157676894431394</c:v>
                </c:pt>
                <c:pt idx="221">
                  <c:v>3.5873229101434587</c:v>
                </c:pt>
                <c:pt idx="222">
                  <c:v>3.558452702403228</c:v>
                </c:pt>
                <c:pt idx="223">
                  <c:v>3.5292977189725327</c:v>
                </c:pt>
                <c:pt idx="224">
                  <c:v>3.5000000000000004</c:v>
                </c:pt>
                <c:pt idx="225">
                  <c:v>3.4707022810274681</c:v>
                </c:pt>
                <c:pt idx="226">
                  <c:v>3.4415472975967734</c:v>
                </c:pt>
                <c:pt idx="227">
                  <c:v>3.4126770898565417</c:v>
                </c:pt>
                <c:pt idx="228">
                  <c:v>3.384232310556861</c:v>
                </c:pt>
                <c:pt idx="229">
                  <c:v>3.3563515398032195</c:v>
                </c:pt>
                <c:pt idx="230">
                  <c:v>3.329170609908163</c:v>
                </c:pt>
                <c:pt idx="231">
                  <c:v>3.3028219436299255</c:v>
                </c:pt>
                <c:pt idx="232">
                  <c:v>3.2774339090220539</c:v>
                </c:pt>
                <c:pt idx="233">
                  <c:v>3.2531301940371615</c:v>
                </c:pt>
                <c:pt idx="234">
                  <c:v>3.2300292039316538</c:v>
                </c:pt>
                <c:pt idx="235">
                  <c:v>3.2082434844072218</c:v>
                </c:pt>
                <c:pt idx="236">
                  <c:v>3.1878791732994944</c:v>
                </c:pt>
                <c:pt idx="237">
                  <c:v>3.1690354834851768</c:v>
                </c:pt>
                <c:pt idx="238">
                  <c:v>3.1518042195268827</c:v>
                </c:pt>
                <c:pt idx="239">
                  <c:v>3.1362693304105362</c:v>
                </c:pt>
                <c:pt idx="240">
                  <c:v>3.1225065005543495</c:v>
                </c:pt>
                <c:pt idx="241">
                  <c:v>3.1105827810819493</c:v>
                </c:pt>
                <c:pt idx="242">
                  <c:v>3.1005562631560357</c:v>
                </c:pt>
                <c:pt idx="243">
                  <c:v>3.0924757949640815</c:v>
                </c:pt>
                <c:pt idx="244">
                  <c:v>3.0863807437348729</c:v>
                </c:pt>
                <c:pt idx="245">
                  <c:v>3.082300803945325</c:v>
                </c:pt>
                <c:pt idx="246">
                  <c:v>3.0802558526519799</c:v>
                </c:pt>
                <c:pt idx="247">
                  <c:v>3.0802558526519799</c:v>
                </c:pt>
                <c:pt idx="248">
                  <c:v>3.082300803945325</c:v>
                </c:pt>
                <c:pt idx="249">
                  <c:v>3.0863807437348725</c:v>
                </c:pt>
                <c:pt idx="250">
                  <c:v>3.0924757949640815</c:v>
                </c:pt>
                <c:pt idx="251">
                  <c:v>3.1005562631560353</c:v>
                </c:pt>
                <c:pt idx="252">
                  <c:v>3.1105827810819493</c:v>
                </c:pt>
                <c:pt idx="253">
                  <c:v>3.12250650055435</c:v>
                </c:pt>
                <c:pt idx="254">
                  <c:v>3.1362693304105358</c:v>
                </c:pt>
                <c:pt idx="255">
                  <c:v>3.1518042195268823</c:v>
                </c:pt>
                <c:pt idx="256">
                  <c:v>3.1690354834851764</c:v>
                </c:pt>
                <c:pt idx="257">
                  <c:v>3.187879173299494</c:v>
                </c:pt>
                <c:pt idx="258">
                  <c:v>3.2082434844072205</c:v>
                </c:pt>
                <c:pt idx="259">
                  <c:v>3.2300292039316534</c:v>
                </c:pt>
                <c:pt idx="260">
                  <c:v>3.2531301940371611</c:v>
                </c:pt>
                <c:pt idx="261">
                  <c:v>3.2774339090220548</c:v>
                </c:pt>
                <c:pt idx="262">
                  <c:v>3.3028219436299264</c:v>
                </c:pt>
                <c:pt idx="263">
                  <c:v>3.3291706099081639</c:v>
                </c:pt>
                <c:pt idx="264">
                  <c:v>3.3563515398032191</c:v>
                </c:pt>
                <c:pt idx="265">
                  <c:v>3.3842323105568597</c:v>
                </c:pt>
                <c:pt idx="266">
                  <c:v>3.4126770898565404</c:v>
                </c:pt>
                <c:pt idx="267">
                  <c:v>3.4415472975967716</c:v>
                </c:pt>
                <c:pt idx="268">
                  <c:v>3.4707022810274673</c:v>
                </c:pt>
                <c:pt idx="269">
                  <c:v>3.4999999999999996</c:v>
                </c:pt>
                <c:pt idx="270">
                  <c:v>3.5292977189725319</c:v>
                </c:pt>
                <c:pt idx="271">
                  <c:v>3.558452702403228</c:v>
                </c:pt>
                <c:pt idx="272">
                  <c:v>3.5873229101434592</c:v>
                </c:pt>
                <c:pt idx="273">
                  <c:v>3.6157676894431394</c:v>
                </c:pt>
                <c:pt idx="274">
                  <c:v>3.6436484601967805</c:v>
                </c:pt>
                <c:pt idx="275">
                  <c:v>3.6708293900918352</c:v>
                </c:pt>
                <c:pt idx="276">
                  <c:v>3.6971780563700745</c:v>
                </c:pt>
                <c:pt idx="277">
                  <c:v>3.7225660909779461</c:v>
                </c:pt>
                <c:pt idx="278">
                  <c:v>3.7468698059628385</c:v>
                </c:pt>
                <c:pt idx="279">
                  <c:v>3.7699707960683462</c:v>
                </c:pt>
                <c:pt idx="280">
                  <c:v>3.7917565155927782</c:v>
                </c:pt>
                <c:pt idx="281">
                  <c:v>3.8121208267005047</c:v>
                </c:pt>
                <c:pt idx="282">
                  <c:v>3.8309645165148232</c:v>
                </c:pt>
                <c:pt idx="283">
                  <c:v>3.8481957804731173</c:v>
                </c:pt>
                <c:pt idx="284">
                  <c:v>3.8637306695894647</c:v>
                </c:pt>
                <c:pt idx="285">
                  <c:v>3.8774934994456505</c:v>
                </c:pt>
                <c:pt idx="286">
                  <c:v>3.8894172189180507</c:v>
                </c:pt>
                <c:pt idx="287">
                  <c:v>3.8994437368439643</c:v>
                </c:pt>
                <c:pt idx="288">
                  <c:v>3.9075242050359185</c:v>
                </c:pt>
                <c:pt idx="289">
                  <c:v>3.9136192562651271</c:v>
                </c:pt>
                <c:pt idx="290">
                  <c:v>3.9176991960546745</c:v>
                </c:pt>
                <c:pt idx="291">
                  <c:v>3.9197441473480201</c:v>
                </c:pt>
                <c:pt idx="292">
                  <c:v>3.9197441473480201</c:v>
                </c:pt>
                <c:pt idx="293">
                  <c:v>3.9176991960546745</c:v>
                </c:pt>
                <c:pt idx="294">
                  <c:v>3.9136192562651271</c:v>
                </c:pt>
                <c:pt idx="295">
                  <c:v>3.9075242050359185</c:v>
                </c:pt>
                <c:pt idx="296">
                  <c:v>3.8994437368439647</c:v>
                </c:pt>
                <c:pt idx="297">
                  <c:v>3.8894172189180507</c:v>
                </c:pt>
                <c:pt idx="298">
                  <c:v>3.8774934994456505</c:v>
                </c:pt>
                <c:pt idx="299">
                  <c:v>3.8637306695894642</c:v>
                </c:pt>
                <c:pt idx="300">
                  <c:v>3.8481957804731177</c:v>
                </c:pt>
                <c:pt idx="301">
                  <c:v>3.8309645165148236</c:v>
                </c:pt>
                <c:pt idx="302">
                  <c:v>3.812120826700506</c:v>
                </c:pt>
                <c:pt idx="303">
                  <c:v>3.7917565155927795</c:v>
                </c:pt>
                <c:pt idx="304">
                  <c:v>3.7699707960683466</c:v>
                </c:pt>
                <c:pt idx="305">
                  <c:v>3.7468698059628389</c:v>
                </c:pt>
                <c:pt idx="306">
                  <c:v>3.7225660909779466</c:v>
                </c:pt>
                <c:pt idx="307">
                  <c:v>3.6971780563700736</c:v>
                </c:pt>
                <c:pt idx="308">
                  <c:v>3.6708293900918361</c:v>
                </c:pt>
                <c:pt idx="309">
                  <c:v>3.6436484601967809</c:v>
                </c:pt>
                <c:pt idx="310">
                  <c:v>3.6157676894431403</c:v>
                </c:pt>
                <c:pt idx="311">
                  <c:v>3.5873229101434596</c:v>
                </c:pt>
                <c:pt idx="312">
                  <c:v>3.5584527024032289</c:v>
                </c:pt>
                <c:pt idx="313">
                  <c:v>3.5292977189725341</c:v>
                </c:pt>
                <c:pt idx="314">
                  <c:v>3.5000000000000004</c:v>
                </c:pt>
                <c:pt idx="315">
                  <c:v>3.4707022810274681</c:v>
                </c:pt>
                <c:pt idx="316">
                  <c:v>3.441547297596772</c:v>
                </c:pt>
                <c:pt idx="317">
                  <c:v>3.4126770898565408</c:v>
                </c:pt>
                <c:pt idx="318">
                  <c:v>3.3842323105568606</c:v>
                </c:pt>
                <c:pt idx="319">
                  <c:v>3.3563515398032195</c:v>
                </c:pt>
                <c:pt idx="320">
                  <c:v>3.3291706099081648</c:v>
                </c:pt>
                <c:pt idx="321">
                  <c:v>3.3028219436299269</c:v>
                </c:pt>
                <c:pt idx="322">
                  <c:v>3.2774339090220539</c:v>
                </c:pt>
                <c:pt idx="323">
                  <c:v>3.2531301940371615</c:v>
                </c:pt>
                <c:pt idx="324">
                  <c:v>3.2300292039316538</c:v>
                </c:pt>
                <c:pt idx="325">
                  <c:v>3.2082434844072218</c:v>
                </c:pt>
                <c:pt idx="326">
                  <c:v>3.1878791732994944</c:v>
                </c:pt>
                <c:pt idx="327">
                  <c:v>3.1690354834851777</c:v>
                </c:pt>
                <c:pt idx="328">
                  <c:v>3.1518042195268827</c:v>
                </c:pt>
                <c:pt idx="329">
                  <c:v>3.1362693304105362</c:v>
                </c:pt>
                <c:pt idx="330">
                  <c:v>3.1225065005543495</c:v>
                </c:pt>
                <c:pt idx="331">
                  <c:v>3.1105827810819493</c:v>
                </c:pt>
                <c:pt idx="332">
                  <c:v>3.1005562631560357</c:v>
                </c:pt>
                <c:pt idx="333">
                  <c:v>3.0924757949640815</c:v>
                </c:pt>
                <c:pt idx="334">
                  <c:v>3.0863807437348729</c:v>
                </c:pt>
                <c:pt idx="335">
                  <c:v>3.082300803945325</c:v>
                </c:pt>
                <c:pt idx="336">
                  <c:v>3.0802558526519799</c:v>
                </c:pt>
                <c:pt idx="337">
                  <c:v>3.0802558526519799</c:v>
                </c:pt>
                <c:pt idx="338">
                  <c:v>3.082300803945325</c:v>
                </c:pt>
                <c:pt idx="339">
                  <c:v>3.0863807437348729</c:v>
                </c:pt>
                <c:pt idx="340">
                  <c:v>3.0924757949640811</c:v>
                </c:pt>
                <c:pt idx="341">
                  <c:v>3.1005562631560353</c:v>
                </c:pt>
                <c:pt idx="342">
                  <c:v>3.1105827810819497</c:v>
                </c:pt>
                <c:pt idx="343">
                  <c:v>3.1225065005543495</c:v>
                </c:pt>
                <c:pt idx="344">
                  <c:v>3.1362693304105358</c:v>
                </c:pt>
                <c:pt idx="345">
                  <c:v>3.1518042195268823</c:v>
                </c:pt>
                <c:pt idx="346">
                  <c:v>3.1690354834851764</c:v>
                </c:pt>
                <c:pt idx="347">
                  <c:v>3.187879173299494</c:v>
                </c:pt>
                <c:pt idx="348">
                  <c:v>3.2082434844072214</c:v>
                </c:pt>
                <c:pt idx="349">
                  <c:v>3.2300292039316525</c:v>
                </c:pt>
                <c:pt idx="350">
                  <c:v>3.2531301940371611</c:v>
                </c:pt>
                <c:pt idx="351">
                  <c:v>3.2774339090220534</c:v>
                </c:pt>
                <c:pt idx="352">
                  <c:v>3.3028219436299251</c:v>
                </c:pt>
                <c:pt idx="353">
                  <c:v>3.3291706099081639</c:v>
                </c:pt>
                <c:pt idx="354">
                  <c:v>3.3563515398032191</c:v>
                </c:pt>
                <c:pt idx="355">
                  <c:v>3.384232310556861</c:v>
                </c:pt>
                <c:pt idx="356">
                  <c:v>3.4126770898565404</c:v>
                </c:pt>
                <c:pt idx="357">
                  <c:v>3.4415472975967729</c:v>
                </c:pt>
                <c:pt idx="358">
                  <c:v>3.4707022810274659</c:v>
                </c:pt>
                <c:pt idx="359">
                  <c:v>3.4999999999999996</c:v>
                </c:pt>
                <c:pt idx="360">
                  <c:v>3.5292977189725319</c:v>
                </c:pt>
                <c:pt idx="361">
                  <c:v>3.5584527024032262</c:v>
                </c:pt>
                <c:pt idx="362">
                  <c:v>3.5873229101434592</c:v>
                </c:pt>
                <c:pt idx="363">
                  <c:v>3.6157676894431394</c:v>
                </c:pt>
                <c:pt idx="364">
                  <c:v>3.6436484601967818</c:v>
                </c:pt>
                <c:pt idx="365">
                  <c:v>3.6708293900918352</c:v>
                </c:pt>
                <c:pt idx="366">
                  <c:v>3.6971780563700745</c:v>
                </c:pt>
                <c:pt idx="367">
                  <c:v>3.7225660909779448</c:v>
                </c:pt>
                <c:pt idx="368">
                  <c:v>3.7468698059628385</c:v>
                </c:pt>
                <c:pt idx="369">
                  <c:v>3.7699707960683457</c:v>
                </c:pt>
                <c:pt idx="370">
                  <c:v>3.791756515592779</c:v>
                </c:pt>
                <c:pt idx="371">
                  <c:v>3.8121208267005047</c:v>
                </c:pt>
                <c:pt idx="372">
                  <c:v>3.8309645165148232</c:v>
                </c:pt>
                <c:pt idx="373">
                  <c:v>3.8481957804731182</c:v>
                </c:pt>
                <c:pt idx="374">
                  <c:v>3.8637306695894638</c:v>
                </c:pt>
                <c:pt idx="375">
                  <c:v>3.8774934994456505</c:v>
                </c:pt>
                <c:pt idx="376">
                  <c:v>3.8894172189180507</c:v>
                </c:pt>
                <c:pt idx="377">
                  <c:v>3.8994437368439643</c:v>
                </c:pt>
                <c:pt idx="378">
                  <c:v>3.9075242050359185</c:v>
                </c:pt>
                <c:pt idx="379">
                  <c:v>3.9136192562651275</c:v>
                </c:pt>
                <c:pt idx="380">
                  <c:v>3.9176991960546745</c:v>
                </c:pt>
                <c:pt idx="381">
                  <c:v>3.9197441473480201</c:v>
                </c:pt>
                <c:pt idx="382">
                  <c:v>3.9197441473480201</c:v>
                </c:pt>
                <c:pt idx="383">
                  <c:v>3.917699196054675</c:v>
                </c:pt>
                <c:pt idx="384">
                  <c:v>3.9136192562651275</c:v>
                </c:pt>
                <c:pt idx="385">
                  <c:v>3.9075242050359185</c:v>
                </c:pt>
                <c:pt idx="386">
                  <c:v>3.8994437368439643</c:v>
                </c:pt>
                <c:pt idx="387">
                  <c:v>3.8894172189180511</c:v>
                </c:pt>
                <c:pt idx="388">
                  <c:v>3.87749349944565</c:v>
                </c:pt>
                <c:pt idx="389">
                  <c:v>3.8637306695894651</c:v>
                </c:pt>
                <c:pt idx="390">
                  <c:v>3.8481957804731177</c:v>
                </c:pt>
                <c:pt idx="391">
                  <c:v>3.8309645165148236</c:v>
                </c:pt>
                <c:pt idx="392">
                  <c:v>3.8121208267005064</c:v>
                </c:pt>
                <c:pt idx="393">
                  <c:v>3.7917565155927799</c:v>
                </c:pt>
                <c:pt idx="394">
                  <c:v>3.7699707960683466</c:v>
                </c:pt>
                <c:pt idx="395">
                  <c:v>3.746869805962838</c:v>
                </c:pt>
                <c:pt idx="396">
                  <c:v>3.7225660909779466</c:v>
                </c:pt>
                <c:pt idx="397">
                  <c:v>3.6971780563700736</c:v>
                </c:pt>
                <c:pt idx="398">
                  <c:v>3.6708293900918374</c:v>
                </c:pt>
                <c:pt idx="399">
                  <c:v>3.6436484601967809</c:v>
                </c:pt>
                <c:pt idx="400">
                  <c:v>3.6157676894431403</c:v>
                </c:pt>
                <c:pt idx="401">
                  <c:v>3.5873229101434583</c:v>
                </c:pt>
                <c:pt idx="402">
                  <c:v>3.5584527024032289</c:v>
                </c:pt>
                <c:pt idx="403">
                  <c:v>3.5292977189725327</c:v>
                </c:pt>
                <c:pt idx="404">
                  <c:v>3.5000000000000018</c:v>
                </c:pt>
                <c:pt idx="405">
                  <c:v>3.4707022810274681</c:v>
                </c:pt>
                <c:pt idx="406">
                  <c:v>3.441547297596772</c:v>
                </c:pt>
                <c:pt idx="407">
                  <c:v>3.4126770898565426</c:v>
                </c:pt>
                <c:pt idx="408">
                  <c:v>3.3842323105568606</c:v>
                </c:pt>
                <c:pt idx="409">
                  <c:v>3.3563515398032195</c:v>
                </c:pt>
                <c:pt idx="410">
                  <c:v>3.3291706099081635</c:v>
                </c:pt>
                <c:pt idx="411">
                  <c:v>3.3028219436299269</c:v>
                </c:pt>
                <c:pt idx="412">
                  <c:v>3.2774339090220539</c:v>
                </c:pt>
                <c:pt idx="413">
                  <c:v>3.2531301940371629</c:v>
                </c:pt>
                <c:pt idx="414">
                  <c:v>3.2300292039316543</c:v>
                </c:pt>
                <c:pt idx="415">
                  <c:v>3.208243484407221</c:v>
                </c:pt>
                <c:pt idx="416">
                  <c:v>3.1878791732994944</c:v>
                </c:pt>
                <c:pt idx="417">
                  <c:v>3.1690354834851768</c:v>
                </c:pt>
                <c:pt idx="418">
                  <c:v>3.1518042195268827</c:v>
                </c:pt>
                <c:pt idx="419">
                  <c:v>3.1362693304105353</c:v>
                </c:pt>
                <c:pt idx="420">
                  <c:v>3.1225065005543504</c:v>
                </c:pt>
                <c:pt idx="421">
                  <c:v>3.1105827810819493</c:v>
                </c:pt>
                <c:pt idx="422">
                  <c:v>3.1005562631560357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'Theorretical Data (2)'!$Z$13</c:f>
              <c:strCache>
                <c:ptCount val="1"/>
                <c:pt idx="0">
                  <c:v>Lower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'Theorretical Data (2)'!$Z$14:$Z$436</c:f>
              <c:numCache>
                <c:formatCode>_("$"* #,##0.000_);_("$"* \(#,##0.000\);_("$"* "-"??_);_(@_)</c:formatCode>
                <c:ptCount val="423"/>
                <c:pt idx="99">
                  <c:v>3.3567206469969757</c:v>
                </c:pt>
                <c:pt idx="100">
                  <c:v>3.3560636413439502</c:v>
                </c:pt>
                <c:pt idx="101">
                  <c:v>3.3553342199280047</c:v>
                </c:pt>
                <c:pt idx="102">
                  <c:v>3.3545475563936282</c:v>
                </c:pt>
                <c:pt idx="103">
                  <c:v>3.3537197570534487</c:v>
                </c:pt>
                <c:pt idx="104">
                  <c:v>3.3528674887974548</c:v>
                </c:pt>
                <c:pt idx="105">
                  <c:v>3.3520076176883018</c:v>
                </c:pt>
                <c:pt idx="106">
                  <c:v>3.3511568669606917</c:v>
                </c:pt>
                <c:pt idx="107">
                  <c:v>3.350331500720515</c:v>
                </c:pt>
                <c:pt idx="108">
                  <c:v>3.3495470373871492</c:v>
                </c:pt>
                <c:pt idx="109">
                  <c:v>3.3488179949872188</c:v>
                </c:pt>
                <c:pt idx="110">
                  <c:v>3.3481576688660128</c:v>
                </c:pt>
                <c:pt idx="111">
                  <c:v>3.3475779412512159</c:v>
                </c:pt>
                <c:pt idx="112">
                  <c:v>3.3470891213585854</c:v>
                </c:pt>
                <c:pt idx="113">
                  <c:v>3.3466998143217928</c:v>
                </c:pt>
                <c:pt idx="114">
                  <c:v>3.3464168170988726</c:v>
                </c:pt>
                <c:pt idx="115">
                  <c:v>3.3462450395945527</c:v>
                </c:pt>
                <c:pt idx="116">
                  <c:v>3.3461874494853214</c:v>
                </c:pt>
                <c:pt idx="117">
                  <c:v>3.3462450395945527</c:v>
                </c:pt>
                <c:pt idx="118">
                  <c:v>3.3464168170988726</c:v>
                </c:pt>
                <c:pt idx="119">
                  <c:v>3.3466998143217928</c:v>
                </c:pt>
                <c:pt idx="120">
                  <c:v>3.3470891213585854</c:v>
                </c:pt>
                <c:pt idx="121">
                  <c:v>3.3475779412512159</c:v>
                </c:pt>
                <c:pt idx="122">
                  <c:v>3.3481576688660128</c:v>
                </c:pt>
                <c:pt idx="123">
                  <c:v>3.3488179949872188</c:v>
                </c:pt>
                <c:pt idx="124">
                  <c:v>3.3495470373871492</c:v>
                </c:pt>
                <c:pt idx="125">
                  <c:v>3.350331500720515</c:v>
                </c:pt>
                <c:pt idx="126">
                  <c:v>3.3511568669606917</c:v>
                </c:pt>
                <c:pt idx="127">
                  <c:v>3.3520076176883018</c:v>
                </c:pt>
                <c:pt idx="128">
                  <c:v>3.3528674887974548</c:v>
                </c:pt>
                <c:pt idx="129">
                  <c:v>3.3537197570534487</c:v>
                </c:pt>
                <c:pt idx="130">
                  <c:v>3.3545475563936282</c:v>
                </c:pt>
                <c:pt idx="131">
                  <c:v>3.3553342199280047</c:v>
                </c:pt>
                <c:pt idx="132">
                  <c:v>3.3560636413439502</c:v>
                </c:pt>
                <c:pt idx="133">
                  <c:v>3.3567206469969757</c:v>
                </c:pt>
                <c:pt idx="134">
                  <c:v>3.3572913675989828</c:v>
                </c:pt>
                <c:pt idx="135">
                  <c:v>3.3577635963814916</c:v>
                </c:pt>
                <c:pt idx="136">
                  <c:v>3.3581271192322735</c:v>
                </c:pt>
                <c:pt idx="137">
                  <c:v>3.3583740018826629</c:v>
                </c:pt>
                <c:pt idx="138">
                  <c:v>3.3584988199878172</c:v>
                </c:pt>
                <c:pt idx="139">
                  <c:v>3.3584988199878172</c:v>
                </c:pt>
                <c:pt idx="140">
                  <c:v>3.3583740018826629</c:v>
                </c:pt>
                <c:pt idx="141">
                  <c:v>3.3581271192322735</c:v>
                </c:pt>
                <c:pt idx="142">
                  <c:v>3.3577635963814916</c:v>
                </c:pt>
                <c:pt idx="143">
                  <c:v>3.3572913675989828</c:v>
                </c:pt>
                <c:pt idx="144">
                  <c:v>3.3567206469969757</c:v>
                </c:pt>
                <c:pt idx="145">
                  <c:v>3.3560636413439502</c:v>
                </c:pt>
                <c:pt idx="146">
                  <c:v>3.3553342199280047</c:v>
                </c:pt>
                <c:pt idx="147">
                  <c:v>3.3545475563936282</c:v>
                </c:pt>
                <c:pt idx="148">
                  <c:v>3.3537197570534487</c:v>
                </c:pt>
                <c:pt idx="149">
                  <c:v>3.3528674887974548</c:v>
                </c:pt>
                <c:pt idx="150">
                  <c:v>3.3520076176883018</c:v>
                </c:pt>
                <c:pt idx="151">
                  <c:v>3.3511568669606917</c:v>
                </c:pt>
                <c:pt idx="152">
                  <c:v>3.350331500720515</c:v>
                </c:pt>
                <c:pt idx="153">
                  <c:v>3.3495470373871492</c:v>
                </c:pt>
                <c:pt idx="154">
                  <c:v>3.3488179949872192</c:v>
                </c:pt>
                <c:pt idx="155">
                  <c:v>3.3481576688660128</c:v>
                </c:pt>
                <c:pt idx="156">
                  <c:v>3.3475779412512159</c:v>
                </c:pt>
                <c:pt idx="157">
                  <c:v>3.3470891213585854</c:v>
                </c:pt>
                <c:pt idx="158">
                  <c:v>3.3466998143217928</c:v>
                </c:pt>
                <c:pt idx="159">
                  <c:v>3.3464168170988722</c:v>
                </c:pt>
                <c:pt idx="160">
                  <c:v>3.3462450395945527</c:v>
                </c:pt>
                <c:pt idx="161">
                  <c:v>3.3461874494853214</c:v>
                </c:pt>
                <c:pt idx="162">
                  <c:v>3.3462450395945527</c:v>
                </c:pt>
                <c:pt idx="163">
                  <c:v>3.3464168170988722</c:v>
                </c:pt>
                <c:pt idx="164">
                  <c:v>3.3466998143217928</c:v>
                </c:pt>
                <c:pt idx="165">
                  <c:v>3.3470891213585854</c:v>
                </c:pt>
                <c:pt idx="166">
                  <c:v>3.3475779412512159</c:v>
                </c:pt>
                <c:pt idx="167">
                  <c:v>3.3481576688660128</c:v>
                </c:pt>
                <c:pt idx="168">
                  <c:v>3.3488179949872188</c:v>
                </c:pt>
                <c:pt idx="169">
                  <c:v>3.3495470373871492</c:v>
                </c:pt>
                <c:pt idx="170">
                  <c:v>3.350331500720515</c:v>
                </c:pt>
                <c:pt idx="171">
                  <c:v>3.3511568669606917</c:v>
                </c:pt>
                <c:pt idx="172">
                  <c:v>3.3520076176883018</c:v>
                </c:pt>
                <c:pt idx="173">
                  <c:v>3.3528674887974548</c:v>
                </c:pt>
                <c:pt idx="174">
                  <c:v>3.3537197570534487</c:v>
                </c:pt>
                <c:pt idx="175">
                  <c:v>3.3545475563936282</c:v>
                </c:pt>
                <c:pt idx="176">
                  <c:v>3.3553342199280047</c:v>
                </c:pt>
                <c:pt idx="177">
                  <c:v>3.3560636413439502</c:v>
                </c:pt>
                <c:pt idx="178">
                  <c:v>3.3567206469969757</c:v>
                </c:pt>
                <c:pt idx="179">
                  <c:v>3.3572913675989828</c:v>
                </c:pt>
                <c:pt idx="180">
                  <c:v>3.3577635963814916</c:v>
                </c:pt>
                <c:pt idx="181">
                  <c:v>3.3581271192322735</c:v>
                </c:pt>
                <c:pt idx="182">
                  <c:v>3.3583740018826629</c:v>
                </c:pt>
                <c:pt idx="183">
                  <c:v>3.3584988199878172</c:v>
                </c:pt>
                <c:pt idx="184">
                  <c:v>3.3584988199878172</c:v>
                </c:pt>
                <c:pt idx="185">
                  <c:v>3.3583740018826629</c:v>
                </c:pt>
                <c:pt idx="186">
                  <c:v>3.3581271192322735</c:v>
                </c:pt>
                <c:pt idx="187">
                  <c:v>3.3577635963814916</c:v>
                </c:pt>
                <c:pt idx="188">
                  <c:v>3.3572913675989828</c:v>
                </c:pt>
                <c:pt idx="189">
                  <c:v>3.3567206469969757</c:v>
                </c:pt>
                <c:pt idx="190">
                  <c:v>3.3560636413439502</c:v>
                </c:pt>
                <c:pt idx="191">
                  <c:v>3.3553342199280047</c:v>
                </c:pt>
                <c:pt idx="192">
                  <c:v>3.3545475563936282</c:v>
                </c:pt>
                <c:pt idx="193">
                  <c:v>3.3537197570534487</c:v>
                </c:pt>
                <c:pt idx="194">
                  <c:v>3.3528674887974548</c:v>
                </c:pt>
                <c:pt idx="195">
                  <c:v>3.3520076176883018</c:v>
                </c:pt>
                <c:pt idx="196">
                  <c:v>3.3511568669606917</c:v>
                </c:pt>
                <c:pt idx="197">
                  <c:v>3.350331500720515</c:v>
                </c:pt>
                <c:pt idx="198">
                  <c:v>3.3495470373871492</c:v>
                </c:pt>
                <c:pt idx="199">
                  <c:v>3.3488179949872188</c:v>
                </c:pt>
                <c:pt idx="200">
                  <c:v>3.3481576688660128</c:v>
                </c:pt>
                <c:pt idx="201">
                  <c:v>3.3475779412512159</c:v>
                </c:pt>
                <c:pt idx="202">
                  <c:v>3.3470891213585854</c:v>
                </c:pt>
                <c:pt idx="203">
                  <c:v>3.3466998143217928</c:v>
                </c:pt>
                <c:pt idx="204">
                  <c:v>3.3464168170988726</c:v>
                </c:pt>
                <c:pt idx="205">
                  <c:v>3.3462450395945527</c:v>
                </c:pt>
                <c:pt idx="206">
                  <c:v>3.3461874494853214</c:v>
                </c:pt>
                <c:pt idx="207">
                  <c:v>3.3462450395945527</c:v>
                </c:pt>
                <c:pt idx="208">
                  <c:v>3.3464168170988726</c:v>
                </c:pt>
                <c:pt idx="209">
                  <c:v>3.3466998143217928</c:v>
                </c:pt>
                <c:pt idx="210">
                  <c:v>3.3470891213585854</c:v>
                </c:pt>
                <c:pt idx="211">
                  <c:v>3.3475779412512159</c:v>
                </c:pt>
                <c:pt idx="212">
                  <c:v>3.3481576688660128</c:v>
                </c:pt>
                <c:pt idx="213">
                  <c:v>3.3488179949872188</c:v>
                </c:pt>
                <c:pt idx="214">
                  <c:v>3.3495470373871492</c:v>
                </c:pt>
                <c:pt idx="215">
                  <c:v>3.350331500720515</c:v>
                </c:pt>
                <c:pt idx="216">
                  <c:v>3.3511568669606917</c:v>
                </c:pt>
                <c:pt idx="217">
                  <c:v>3.3520076176883018</c:v>
                </c:pt>
                <c:pt idx="218">
                  <c:v>3.3528674887974548</c:v>
                </c:pt>
                <c:pt idx="219">
                  <c:v>3.3537197570534487</c:v>
                </c:pt>
                <c:pt idx="220">
                  <c:v>3.3545475563936282</c:v>
                </c:pt>
                <c:pt idx="221">
                  <c:v>3.3553342199280047</c:v>
                </c:pt>
                <c:pt idx="222">
                  <c:v>3.3560636413439502</c:v>
                </c:pt>
                <c:pt idx="223">
                  <c:v>3.3567206469969757</c:v>
                </c:pt>
                <c:pt idx="224">
                  <c:v>3.3572913675989828</c:v>
                </c:pt>
                <c:pt idx="225">
                  <c:v>3.3577635963814916</c:v>
                </c:pt>
                <c:pt idx="226">
                  <c:v>3.3581271192322735</c:v>
                </c:pt>
                <c:pt idx="227">
                  <c:v>3.3583740018826629</c:v>
                </c:pt>
                <c:pt idx="228">
                  <c:v>3.3584988199878172</c:v>
                </c:pt>
                <c:pt idx="229">
                  <c:v>3.3584988199878172</c:v>
                </c:pt>
                <c:pt idx="230">
                  <c:v>3.3583740018826629</c:v>
                </c:pt>
                <c:pt idx="231">
                  <c:v>3.3581271192322735</c:v>
                </c:pt>
                <c:pt idx="232">
                  <c:v>3.3577635963814916</c:v>
                </c:pt>
                <c:pt idx="233">
                  <c:v>3.3572913675989828</c:v>
                </c:pt>
                <c:pt idx="234">
                  <c:v>3.3567206469969757</c:v>
                </c:pt>
                <c:pt idx="235">
                  <c:v>3.3560636413439502</c:v>
                </c:pt>
                <c:pt idx="236">
                  <c:v>3.3553342199280047</c:v>
                </c:pt>
                <c:pt idx="237">
                  <c:v>3.3545475563936282</c:v>
                </c:pt>
                <c:pt idx="238">
                  <c:v>3.3537197570534487</c:v>
                </c:pt>
                <c:pt idx="239">
                  <c:v>3.3528674887974548</c:v>
                </c:pt>
                <c:pt idx="240">
                  <c:v>3.3520076176883018</c:v>
                </c:pt>
                <c:pt idx="241">
                  <c:v>3.3511568669606917</c:v>
                </c:pt>
                <c:pt idx="242">
                  <c:v>3.350331500720515</c:v>
                </c:pt>
                <c:pt idx="243">
                  <c:v>3.3495470373871497</c:v>
                </c:pt>
                <c:pt idx="244">
                  <c:v>3.3488179949872188</c:v>
                </c:pt>
                <c:pt idx="245">
                  <c:v>3.3481576688660128</c:v>
                </c:pt>
                <c:pt idx="246">
                  <c:v>3.3475779412512159</c:v>
                </c:pt>
                <c:pt idx="247">
                  <c:v>3.3470891213585854</c:v>
                </c:pt>
                <c:pt idx="248">
                  <c:v>3.3466998143217928</c:v>
                </c:pt>
                <c:pt idx="249">
                  <c:v>3.3464168170988726</c:v>
                </c:pt>
                <c:pt idx="250">
                  <c:v>3.3462450395945527</c:v>
                </c:pt>
                <c:pt idx="251">
                  <c:v>3.3461874494853214</c:v>
                </c:pt>
                <c:pt idx="252">
                  <c:v>3.3462450395945522</c:v>
                </c:pt>
                <c:pt idx="253">
                  <c:v>3.3464168170988726</c:v>
                </c:pt>
                <c:pt idx="254">
                  <c:v>3.3466998143217928</c:v>
                </c:pt>
                <c:pt idx="255">
                  <c:v>3.3470891213585854</c:v>
                </c:pt>
                <c:pt idx="256">
                  <c:v>3.3475779412512159</c:v>
                </c:pt>
                <c:pt idx="257">
                  <c:v>3.3481576688660128</c:v>
                </c:pt>
                <c:pt idx="258">
                  <c:v>3.3488179949872188</c:v>
                </c:pt>
                <c:pt idx="259">
                  <c:v>3.3495470373871492</c:v>
                </c:pt>
                <c:pt idx="260">
                  <c:v>3.350331500720515</c:v>
                </c:pt>
                <c:pt idx="261">
                  <c:v>3.3511568669606917</c:v>
                </c:pt>
                <c:pt idx="262">
                  <c:v>3.3520076176883018</c:v>
                </c:pt>
                <c:pt idx="263">
                  <c:v>3.3528674887974548</c:v>
                </c:pt>
                <c:pt idx="264">
                  <c:v>3.3537197570534487</c:v>
                </c:pt>
                <c:pt idx="265">
                  <c:v>3.3545475563936282</c:v>
                </c:pt>
                <c:pt idx="266">
                  <c:v>3.3553342199280047</c:v>
                </c:pt>
                <c:pt idx="267">
                  <c:v>3.3560636413439502</c:v>
                </c:pt>
                <c:pt idx="268">
                  <c:v>3.3567206469969757</c:v>
                </c:pt>
                <c:pt idx="269">
                  <c:v>3.3572913675989828</c:v>
                </c:pt>
                <c:pt idx="270">
                  <c:v>3.3577635963814916</c:v>
                </c:pt>
                <c:pt idx="271">
                  <c:v>3.3581271192322735</c:v>
                </c:pt>
                <c:pt idx="272">
                  <c:v>3.3583740018826629</c:v>
                </c:pt>
                <c:pt idx="273">
                  <c:v>3.3584988199878172</c:v>
                </c:pt>
                <c:pt idx="274">
                  <c:v>3.3584988199878172</c:v>
                </c:pt>
                <c:pt idx="275">
                  <c:v>3.3583740018826629</c:v>
                </c:pt>
                <c:pt idx="276">
                  <c:v>3.3581271192322735</c:v>
                </c:pt>
                <c:pt idx="277">
                  <c:v>3.3577635963814916</c:v>
                </c:pt>
                <c:pt idx="278">
                  <c:v>3.3572913675989828</c:v>
                </c:pt>
                <c:pt idx="279">
                  <c:v>3.3567206469969757</c:v>
                </c:pt>
                <c:pt idx="280">
                  <c:v>3.3560636413439502</c:v>
                </c:pt>
                <c:pt idx="281">
                  <c:v>3.3553342199280047</c:v>
                </c:pt>
                <c:pt idx="282">
                  <c:v>3.3545475563936282</c:v>
                </c:pt>
                <c:pt idx="283">
                  <c:v>3.3537197570534487</c:v>
                </c:pt>
                <c:pt idx="284">
                  <c:v>3.3528674887974548</c:v>
                </c:pt>
                <c:pt idx="285">
                  <c:v>3.3520076176883018</c:v>
                </c:pt>
                <c:pt idx="286">
                  <c:v>3.3511568669606917</c:v>
                </c:pt>
                <c:pt idx="287">
                  <c:v>3.350331500720515</c:v>
                </c:pt>
                <c:pt idx="288">
                  <c:v>3.3495470373871497</c:v>
                </c:pt>
                <c:pt idx="289">
                  <c:v>3.3488179949872188</c:v>
                </c:pt>
                <c:pt idx="290">
                  <c:v>3.3481576688660128</c:v>
                </c:pt>
                <c:pt idx="291">
                  <c:v>3.3475779412512159</c:v>
                </c:pt>
                <c:pt idx="292">
                  <c:v>3.3470891213585854</c:v>
                </c:pt>
                <c:pt idx="293">
                  <c:v>3.3466998143217928</c:v>
                </c:pt>
                <c:pt idx="294">
                  <c:v>3.3464168170988726</c:v>
                </c:pt>
                <c:pt idx="295">
                  <c:v>3.3462450395945522</c:v>
                </c:pt>
                <c:pt idx="296">
                  <c:v>3.3461874494853214</c:v>
                </c:pt>
                <c:pt idx="297">
                  <c:v>3.3462450395945527</c:v>
                </c:pt>
                <c:pt idx="298">
                  <c:v>3.3464168170988726</c:v>
                </c:pt>
                <c:pt idx="299">
                  <c:v>3.3466998143217928</c:v>
                </c:pt>
                <c:pt idx="300">
                  <c:v>3.3470891213585854</c:v>
                </c:pt>
                <c:pt idx="301">
                  <c:v>3.3475779412512159</c:v>
                </c:pt>
                <c:pt idx="302">
                  <c:v>3.3481576688660128</c:v>
                </c:pt>
                <c:pt idx="303">
                  <c:v>3.3488179949872188</c:v>
                </c:pt>
                <c:pt idx="304">
                  <c:v>3.3495470373871492</c:v>
                </c:pt>
                <c:pt idx="305">
                  <c:v>3.350331500720515</c:v>
                </c:pt>
                <c:pt idx="306">
                  <c:v>3.3511568669606917</c:v>
                </c:pt>
                <c:pt idx="307">
                  <c:v>3.3520076176883018</c:v>
                </c:pt>
                <c:pt idx="308">
                  <c:v>3.3528674887974548</c:v>
                </c:pt>
                <c:pt idx="309">
                  <c:v>3.3537197570534487</c:v>
                </c:pt>
                <c:pt idx="310">
                  <c:v>3.3545475563936282</c:v>
                </c:pt>
                <c:pt idx="311">
                  <c:v>3.3553342199280047</c:v>
                </c:pt>
                <c:pt idx="312">
                  <c:v>3.3560636413439502</c:v>
                </c:pt>
                <c:pt idx="313">
                  <c:v>3.3567206469969757</c:v>
                </c:pt>
                <c:pt idx="314">
                  <c:v>3.3572913675989828</c:v>
                </c:pt>
                <c:pt idx="315">
                  <c:v>3.3577635963814916</c:v>
                </c:pt>
                <c:pt idx="316">
                  <c:v>3.3581271192322735</c:v>
                </c:pt>
                <c:pt idx="317">
                  <c:v>3.3583740018826629</c:v>
                </c:pt>
                <c:pt idx="318">
                  <c:v>3.3584988199878172</c:v>
                </c:pt>
                <c:pt idx="319">
                  <c:v>3.3584988199878172</c:v>
                </c:pt>
                <c:pt idx="320">
                  <c:v>3.3583740018826629</c:v>
                </c:pt>
                <c:pt idx="321">
                  <c:v>3.3581271192322735</c:v>
                </c:pt>
                <c:pt idx="322">
                  <c:v>3.3577635963814916</c:v>
                </c:pt>
                <c:pt idx="323">
                  <c:v>3.3572913675989828</c:v>
                </c:pt>
                <c:pt idx="324">
                  <c:v>3.3567206469969757</c:v>
                </c:pt>
                <c:pt idx="325">
                  <c:v>3.3560636413439502</c:v>
                </c:pt>
                <c:pt idx="326">
                  <c:v>3.3553342199280047</c:v>
                </c:pt>
                <c:pt idx="327">
                  <c:v>3.3545475563936282</c:v>
                </c:pt>
                <c:pt idx="328">
                  <c:v>3.3537197570534487</c:v>
                </c:pt>
                <c:pt idx="329">
                  <c:v>3.3528674887974548</c:v>
                </c:pt>
                <c:pt idx="330">
                  <c:v>3.3520076176883018</c:v>
                </c:pt>
                <c:pt idx="331">
                  <c:v>3.3511568669606917</c:v>
                </c:pt>
                <c:pt idx="332">
                  <c:v>3.350331500720515</c:v>
                </c:pt>
                <c:pt idx="333">
                  <c:v>3.3495470373871497</c:v>
                </c:pt>
                <c:pt idx="334">
                  <c:v>3.3488179949872188</c:v>
                </c:pt>
                <c:pt idx="335">
                  <c:v>3.3481576688660128</c:v>
                </c:pt>
                <c:pt idx="336">
                  <c:v>3.3475779412512159</c:v>
                </c:pt>
                <c:pt idx="337">
                  <c:v>3.3470891213585854</c:v>
                </c:pt>
                <c:pt idx="338">
                  <c:v>3.3466998143217928</c:v>
                </c:pt>
                <c:pt idx="339">
                  <c:v>3.3464168170988726</c:v>
                </c:pt>
                <c:pt idx="340">
                  <c:v>3.3462450395945527</c:v>
                </c:pt>
                <c:pt idx="341">
                  <c:v>3.3461874494853214</c:v>
                </c:pt>
                <c:pt idx="342">
                  <c:v>3.3462450395945522</c:v>
                </c:pt>
                <c:pt idx="343">
                  <c:v>3.3464168170988722</c:v>
                </c:pt>
                <c:pt idx="344">
                  <c:v>3.3466998143217928</c:v>
                </c:pt>
                <c:pt idx="345">
                  <c:v>3.3470891213585854</c:v>
                </c:pt>
                <c:pt idx="346">
                  <c:v>3.3475779412512159</c:v>
                </c:pt>
                <c:pt idx="347">
                  <c:v>3.3481576688660128</c:v>
                </c:pt>
                <c:pt idx="348">
                  <c:v>3.3488179949872188</c:v>
                </c:pt>
                <c:pt idx="349">
                  <c:v>3.3495470373871492</c:v>
                </c:pt>
                <c:pt idx="350">
                  <c:v>3.350331500720515</c:v>
                </c:pt>
                <c:pt idx="351">
                  <c:v>3.3511568669606917</c:v>
                </c:pt>
                <c:pt idx="352">
                  <c:v>3.3520076176883018</c:v>
                </c:pt>
                <c:pt idx="353">
                  <c:v>3.3528674887974548</c:v>
                </c:pt>
                <c:pt idx="354">
                  <c:v>3.3537197570534487</c:v>
                </c:pt>
                <c:pt idx="355">
                  <c:v>3.3545475563936282</c:v>
                </c:pt>
                <c:pt idx="356">
                  <c:v>3.3553342199280047</c:v>
                </c:pt>
                <c:pt idx="357">
                  <c:v>3.3560636413439502</c:v>
                </c:pt>
                <c:pt idx="358">
                  <c:v>3.3567206469969757</c:v>
                </c:pt>
                <c:pt idx="359">
                  <c:v>3.3572913675989828</c:v>
                </c:pt>
                <c:pt idx="360">
                  <c:v>3.3577635963814916</c:v>
                </c:pt>
                <c:pt idx="361">
                  <c:v>3.3581271192322735</c:v>
                </c:pt>
                <c:pt idx="362">
                  <c:v>3.3583740018826629</c:v>
                </c:pt>
                <c:pt idx="363">
                  <c:v>3.3584988199878172</c:v>
                </c:pt>
                <c:pt idx="364">
                  <c:v>3.3584988199878172</c:v>
                </c:pt>
                <c:pt idx="365">
                  <c:v>3.3583740018826629</c:v>
                </c:pt>
                <c:pt idx="366">
                  <c:v>3.3581271192322735</c:v>
                </c:pt>
                <c:pt idx="367">
                  <c:v>3.3577635963814916</c:v>
                </c:pt>
                <c:pt idx="368">
                  <c:v>3.3572913675989828</c:v>
                </c:pt>
                <c:pt idx="369">
                  <c:v>3.3567206469969757</c:v>
                </c:pt>
                <c:pt idx="370">
                  <c:v>3.3560636413439502</c:v>
                </c:pt>
                <c:pt idx="371">
                  <c:v>3.3553342199280047</c:v>
                </c:pt>
                <c:pt idx="372">
                  <c:v>3.3545475563936282</c:v>
                </c:pt>
                <c:pt idx="373">
                  <c:v>3.3537197570534487</c:v>
                </c:pt>
                <c:pt idx="374">
                  <c:v>3.3528674887974548</c:v>
                </c:pt>
                <c:pt idx="375">
                  <c:v>3.3520076176883018</c:v>
                </c:pt>
                <c:pt idx="376">
                  <c:v>3.3511568669606917</c:v>
                </c:pt>
                <c:pt idx="377">
                  <c:v>3.350331500720515</c:v>
                </c:pt>
                <c:pt idx="378">
                  <c:v>3.3495470373871497</c:v>
                </c:pt>
                <c:pt idx="379">
                  <c:v>3.3488179949872188</c:v>
                </c:pt>
                <c:pt idx="380">
                  <c:v>3.3481576688660128</c:v>
                </c:pt>
                <c:pt idx="381">
                  <c:v>3.3475779412512159</c:v>
                </c:pt>
                <c:pt idx="382">
                  <c:v>3.3470891213585854</c:v>
                </c:pt>
                <c:pt idx="383">
                  <c:v>3.3466998143217928</c:v>
                </c:pt>
                <c:pt idx="384">
                  <c:v>3.3464168170988722</c:v>
                </c:pt>
                <c:pt idx="385">
                  <c:v>3.3462450395945527</c:v>
                </c:pt>
                <c:pt idx="386">
                  <c:v>3.3461874494853214</c:v>
                </c:pt>
                <c:pt idx="387">
                  <c:v>3.3462450395945527</c:v>
                </c:pt>
                <c:pt idx="388">
                  <c:v>3.3464168170988722</c:v>
                </c:pt>
                <c:pt idx="389">
                  <c:v>3.3466998143217928</c:v>
                </c:pt>
                <c:pt idx="390">
                  <c:v>3.3470891213585854</c:v>
                </c:pt>
                <c:pt idx="391">
                  <c:v>3.3475779412512159</c:v>
                </c:pt>
                <c:pt idx="392">
                  <c:v>3.3481576688660128</c:v>
                </c:pt>
                <c:pt idx="393">
                  <c:v>3.3488179949872188</c:v>
                </c:pt>
                <c:pt idx="394">
                  <c:v>3.3495470373871492</c:v>
                </c:pt>
                <c:pt idx="395">
                  <c:v>3.350331500720515</c:v>
                </c:pt>
                <c:pt idx="396">
                  <c:v>3.3511568669606917</c:v>
                </c:pt>
                <c:pt idx="397">
                  <c:v>3.3520076176883018</c:v>
                </c:pt>
                <c:pt idx="398">
                  <c:v>3.3528674887974548</c:v>
                </c:pt>
                <c:pt idx="399">
                  <c:v>3.3537197570534483</c:v>
                </c:pt>
                <c:pt idx="400">
                  <c:v>3.3545475563936282</c:v>
                </c:pt>
                <c:pt idx="401">
                  <c:v>3.3553342199280047</c:v>
                </c:pt>
                <c:pt idx="402">
                  <c:v>3.3560636413439502</c:v>
                </c:pt>
                <c:pt idx="403">
                  <c:v>3.3567206469969757</c:v>
                </c:pt>
                <c:pt idx="404">
                  <c:v>3.3572913675989828</c:v>
                </c:pt>
                <c:pt idx="405">
                  <c:v>3.3577635963814916</c:v>
                </c:pt>
                <c:pt idx="406">
                  <c:v>3.3581271192322735</c:v>
                </c:pt>
                <c:pt idx="407">
                  <c:v>3.3583740018826629</c:v>
                </c:pt>
                <c:pt idx="408">
                  <c:v>3.3584988199878172</c:v>
                </c:pt>
                <c:pt idx="409">
                  <c:v>3.3584988199878172</c:v>
                </c:pt>
                <c:pt idx="410">
                  <c:v>3.3583740018826629</c:v>
                </c:pt>
                <c:pt idx="411">
                  <c:v>3.3581271192322735</c:v>
                </c:pt>
                <c:pt idx="412">
                  <c:v>3.3577635963814916</c:v>
                </c:pt>
                <c:pt idx="413">
                  <c:v>3.3572913675989828</c:v>
                </c:pt>
                <c:pt idx="414">
                  <c:v>3.3567206469969757</c:v>
                </c:pt>
                <c:pt idx="415">
                  <c:v>3.3560636413439502</c:v>
                </c:pt>
                <c:pt idx="416">
                  <c:v>3.3553342199280047</c:v>
                </c:pt>
                <c:pt idx="417">
                  <c:v>3.3545475563936282</c:v>
                </c:pt>
                <c:pt idx="418">
                  <c:v>3.3537197570534487</c:v>
                </c:pt>
                <c:pt idx="419">
                  <c:v>3.3528674887974548</c:v>
                </c:pt>
                <c:pt idx="420">
                  <c:v>3.3520076176883018</c:v>
                </c:pt>
                <c:pt idx="421">
                  <c:v>3.3511568669606917</c:v>
                </c:pt>
                <c:pt idx="422">
                  <c:v>3.350331500720515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'Theorretical Data (2)'!$AA$13</c:f>
              <c:strCache>
                <c:ptCount val="1"/>
                <c:pt idx="0">
                  <c:v>Upper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'Theorretical Data (2)'!$AA$14:$AA$436</c:f>
              <c:numCache>
                <c:formatCode>_("$"* #,##0.000_);_("$"* \(#,##0.000\);_("$"* "-"??_);_(@_)</c:formatCode>
                <c:ptCount val="423"/>
                <c:pt idx="99">
                  <c:v>3.6432793530030243</c:v>
                </c:pt>
                <c:pt idx="100">
                  <c:v>3.6439363586560498</c:v>
                </c:pt>
                <c:pt idx="101">
                  <c:v>3.6446657800719953</c:v>
                </c:pt>
                <c:pt idx="102">
                  <c:v>3.6454524436063718</c:v>
                </c:pt>
                <c:pt idx="103">
                  <c:v>3.6462802429465513</c:v>
                </c:pt>
                <c:pt idx="104">
                  <c:v>3.6471325112025452</c:v>
                </c:pt>
                <c:pt idx="105">
                  <c:v>3.6479923823116982</c:v>
                </c:pt>
                <c:pt idx="106">
                  <c:v>3.6488431330393083</c:v>
                </c:pt>
                <c:pt idx="107">
                  <c:v>3.649668499279485</c:v>
                </c:pt>
                <c:pt idx="108">
                  <c:v>3.6504529626128508</c:v>
                </c:pt>
                <c:pt idx="109">
                  <c:v>3.6511820050127812</c:v>
                </c:pt>
                <c:pt idx="110">
                  <c:v>3.6518423311339872</c:v>
                </c:pt>
                <c:pt idx="111">
                  <c:v>3.6524220587487841</c:v>
                </c:pt>
                <c:pt idx="112">
                  <c:v>3.6529108786414146</c:v>
                </c:pt>
                <c:pt idx="113">
                  <c:v>3.6533001856782072</c:v>
                </c:pt>
                <c:pt idx="114">
                  <c:v>3.6535831829011274</c:v>
                </c:pt>
                <c:pt idx="115">
                  <c:v>3.6537549604054473</c:v>
                </c:pt>
                <c:pt idx="116">
                  <c:v>3.6538125505146786</c:v>
                </c:pt>
                <c:pt idx="117">
                  <c:v>3.6537549604054473</c:v>
                </c:pt>
                <c:pt idx="118">
                  <c:v>3.6535831829011274</c:v>
                </c:pt>
                <c:pt idx="119">
                  <c:v>3.6533001856782072</c:v>
                </c:pt>
                <c:pt idx="120">
                  <c:v>3.6529108786414146</c:v>
                </c:pt>
                <c:pt idx="121">
                  <c:v>3.6524220587487841</c:v>
                </c:pt>
                <c:pt idx="122">
                  <c:v>3.6518423311339872</c:v>
                </c:pt>
                <c:pt idx="123">
                  <c:v>3.6511820050127812</c:v>
                </c:pt>
                <c:pt idx="124">
                  <c:v>3.6504529626128508</c:v>
                </c:pt>
                <c:pt idx="125">
                  <c:v>3.649668499279485</c:v>
                </c:pt>
                <c:pt idx="126">
                  <c:v>3.6488431330393083</c:v>
                </c:pt>
                <c:pt idx="127">
                  <c:v>3.6479923823116982</c:v>
                </c:pt>
                <c:pt idx="128">
                  <c:v>3.6471325112025452</c:v>
                </c:pt>
                <c:pt idx="129">
                  <c:v>3.6462802429465513</c:v>
                </c:pt>
                <c:pt idx="130">
                  <c:v>3.6454524436063718</c:v>
                </c:pt>
                <c:pt idx="131">
                  <c:v>3.6446657800719953</c:v>
                </c:pt>
                <c:pt idx="132">
                  <c:v>3.6439363586560498</c:v>
                </c:pt>
                <c:pt idx="133">
                  <c:v>3.6432793530030243</c:v>
                </c:pt>
                <c:pt idx="134">
                  <c:v>3.6427086324010172</c:v>
                </c:pt>
                <c:pt idx="135">
                  <c:v>3.6422364036185084</c:v>
                </c:pt>
                <c:pt idx="136">
                  <c:v>3.6418728807677265</c:v>
                </c:pt>
                <c:pt idx="137">
                  <c:v>3.6416259981173371</c:v>
                </c:pt>
                <c:pt idx="138">
                  <c:v>3.6415011800121828</c:v>
                </c:pt>
                <c:pt idx="139">
                  <c:v>3.6415011800121828</c:v>
                </c:pt>
                <c:pt idx="140">
                  <c:v>3.6416259981173371</c:v>
                </c:pt>
                <c:pt idx="141">
                  <c:v>3.6418728807677265</c:v>
                </c:pt>
                <c:pt idx="142">
                  <c:v>3.6422364036185084</c:v>
                </c:pt>
                <c:pt idx="143">
                  <c:v>3.6427086324010172</c:v>
                </c:pt>
                <c:pt idx="144">
                  <c:v>3.6432793530030243</c:v>
                </c:pt>
                <c:pt idx="145">
                  <c:v>3.6439363586560498</c:v>
                </c:pt>
                <c:pt idx="146">
                  <c:v>3.6446657800719953</c:v>
                </c:pt>
                <c:pt idx="147">
                  <c:v>3.6454524436063718</c:v>
                </c:pt>
                <c:pt idx="148">
                  <c:v>3.6462802429465513</c:v>
                </c:pt>
                <c:pt idx="149">
                  <c:v>3.6471325112025452</c:v>
                </c:pt>
                <c:pt idx="150">
                  <c:v>3.6479923823116982</c:v>
                </c:pt>
                <c:pt idx="151">
                  <c:v>3.6488431330393083</c:v>
                </c:pt>
                <c:pt idx="152">
                  <c:v>3.649668499279485</c:v>
                </c:pt>
                <c:pt idx="153">
                  <c:v>3.6504529626128508</c:v>
                </c:pt>
                <c:pt idx="154">
                  <c:v>3.6511820050127808</c:v>
                </c:pt>
                <c:pt idx="155">
                  <c:v>3.6518423311339872</c:v>
                </c:pt>
                <c:pt idx="156">
                  <c:v>3.6524220587487841</c:v>
                </c:pt>
                <c:pt idx="157">
                  <c:v>3.6529108786414146</c:v>
                </c:pt>
                <c:pt idx="158">
                  <c:v>3.6533001856782072</c:v>
                </c:pt>
                <c:pt idx="159">
                  <c:v>3.6535831829011278</c:v>
                </c:pt>
                <c:pt idx="160">
                  <c:v>3.6537549604054473</c:v>
                </c:pt>
                <c:pt idx="161">
                  <c:v>3.6538125505146786</c:v>
                </c:pt>
                <c:pt idx="162">
                  <c:v>3.6537549604054473</c:v>
                </c:pt>
                <c:pt idx="163">
                  <c:v>3.6535831829011278</c:v>
                </c:pt>
                <c:pt idx="164">
                  <c:v>3.6533001856782072</c:v>
                </c:pt>
                <c:pt idx="165">
                  <c:v>3.6529108786414146</c:v>
                </c:pt>
                <c:pt idx="166">
                  <c:v>3.6524220587487841</c:v>
                </c:pt>
                <c:pt idx="167">
                  <c:v>3.6518423311339872</c:v>
                </c:pt>
                <c:pt idx="168">
                  <c:v>3.6511820050127812</c:v>
                </c:pt>
                <c:pt idx="169">
                  <c:v>3.6504529626128508</c:v>
                </c:pt>
                <c:pt idx="170">
                  <c:v>3.649668499279485</c:v>
                </c:pt>
                <c:pt idx="171">
                  <c:v>3.6488431330393083</c:v>
                </c:pt>
                <c:pt idx="172">
                  <c:v>3.6479923823116982</c:v>
                </c:pt>
                <c:pt idx="173">
                  <c:v>3.6471325112025452</c:v>
                </c:pt>
                <c:pt idx="174">
                  <c:v>3.6462802429465513</c:v>
                </c:pt>
                <c:pt idx="175">
                  <c:v>3.6454524436063718</c:v>
                </c:pt>
                <c:pt idx="176">
                  <c:v>3.6446657800719953</c:v>
                </c:pt>
                <c:pt idx="177">
                  <c:v>3.6439363586560498</c:v>
                </c:pt>
                <c:pt idx="178">
                  <c:v>3.6432793530030243</c:v>
                </c:pt>
                <c:pt idx="179">
                  <c:v>3.6427086324010172</c:v>
                </c:pt>
                <c:pt idx="180">
                  <c:v>3.6422364036185084</c:v>
                </c:pt>
                <c:pt idx="181">
                  <c:v>3.6418728807677265</c:v>
                </c:pt>
                <c:pt idx="182">
                  <c:v>3.6416259981173371</c:v>
                </c:pt>
                <c:pt idx="183">
                  <c:v>3.6415011800121828</c:v>
                </c:pt>
                <c:pt idx="184">
                  <c:v>3.6415011800121828</c:v>
                </c:pt>
                <c:pt idx="185">
                  <c:v>3.6416259981173371</c:v>
                </c:pt>
                <c:pt idx="186">
                  <c:v>3.6418728807677265</c:v>
                </c:pt>
                <c:pt idx="187">
                  <c:v>3.6422364036185084</c:v>
                </c:pt>
                <c:pt idx="188">
                  <c:v>3.6427086324010172</c:v>
                </c:pt>
                <c:pt idx="189">
                  <c:v>3.6432793530030243</c:v>
                </c:pt>
                <c:pt idx="190">
                  <c:v>3.6439363586560498</c:v>
                </c:pt>
                <c:pt idx="191">
                  <c:v>3.6446657800719953</c:v>
                </c:pt>
                <c:pt idx="192">
                  <c:v>3.6454524436063718</c:v>
                </c:pt>
                <c:pt idx="193">
                  <c:v>3.6462802429465513</c:v>
                </c:pt>
                <c:pt idx="194">
                  <c:v>3.6471325112025452</c:v>
                </c:pt>
                <c:pt idx="195">
                  <c:v>3.6479923823116982</c:v>
                </c:pt>
                <c:pt idx="196">
                  <c:v>3.6488431330393083</c:v>
                </c:pt>
                <c:pt idx="197">
                  <c:v>3.649668499279485</c:v>
                </c:pt>
                <c:pt idx="198">
                  <c:v>3.6504529626128508</c:v>
                </c:pt>
                <c:pt idx="199">
                  <c:v>3.6511820050127812</c:v>
                </c:pt>
                <c:pt idx="200">
                  <c:v>3.6518423311339872</c:v>
                </c:pt>
                <c:pt idx="201">
                  <c:v>3.6524220587487841</c:v>
                </c:pt>
                <c:pt idx="202">
                  <c:v>3.6529108786414146</c:v>
                </c:pt>
                <c:pt idx="203">
                  <c:v>3.6533001856782072</c:v>
                </c:pt>
                <c:pt idx="204">
                  <c:v>3.6535831829011274</c:v>
                </c:pt>
                <c:pt idx="205">
                  <c:v>3.6537549604054473</c:v>
                </c:pt>
                <c:pt idx="206">
                  <c:v>3.6538125505146786</c:v>
                </c:pt>
                <c:pt idx="207">
                  <c:v>3.6537549604054473</c:v>
                </c:pt>
                <c:pt idx="208">
                  <c:v>3.6535831829011274</c:v>
                </c:pt>
                <c:pt idx="209">
                  <c:v>3.6533001856782072</c:v>
                </c:pt>
                <c:pt idx="210">
                  <c:v>3.6529108786414146</c:v>
                </c:pt>
                <c:pt idx="211">
                  <c:v>3.6524220587487841</c:v>
                </c:pt>
                <c:pt idx="212">
                  <c:v>3.6518423311339872</c:v>
                </c:pt>
                <c:pt idx="213">
                  <c:v>3.6511820050127812</c:v>
                </c:pt>
                <c:pt idx="214">
                  <c:v>3.6504529626128508</c:v>
                </c:pt>
                <c:pt idx="215">
                  <c:v>3.649668499279485</c:v>
                </c:pt>
                <c:pt idx="216">
                  <c:v>3.6488431330393083</c:v>
                </c:pt>
                <c:pt idx="217">
                  <c:v>3.6479923823116982</c:v>
                </c:pt>
                <c:pt idx="218">
                  <c:v>3.6471325112025452</c:v>
                </c:pt>
                <c:pt idx="219">
                  <c:v>3.6462802429465513</c:v>
                </c:pt>
                <c:pt idx="220">
                  <c:v>3.6454524436063718</c:v>
                </c:pt>
                <c:pt idx="221">
                  <c:v>3.6446657800719953</c:v>
                </c:pt>
                <c:pt idx="222">
                  <c:v>3.6439363586560498</c:v>
                </c:pt>
                <c:pt idx="223">
                  <c:v>3.6432793530030243</c:v>
                </c:pt>
                <c:pt idx="224">
                  <c:v>3.6427086324010172</c:v>
                </c:pt>
                <c:pt idx="225">
                  <c:v>3.6422364036185084</c:v>
                </c:pt>
                <c:pt idx="226">
                  <c:v>3.6418728807677265</c:v>
                </c:pt>
                <c:pt idx="227">
                  <c:v>3.6416259981173371</c:v>
                </c:pt>
                <c:pt idx="228">
                  <c:v>3.6415011800121828</c:v>
                </c:pt>
                <c:pt idx="229">
                  <c:v>3.6415011800121828</c:v>
                </c:pt>
                <c:pt idx="230">
                  <c:v>3.6416259981173371</c:v>
                </c:pt>
                <c:pt idx="231">
                  <c:v>3.6418728807677265</c:v>
                </c:pt>
                <c:pt idx="232">
                  <c:v>3.6422364036185084</c:v>
                </c:pt>
                <c:pt idx="233">
                  <c:v>3.6427086324010172</c:v>
                </c:pt>
                <c:pt idx="234">
                  <c:v>3.6432793530030243</c:v>
                </c:pt>
                <c:pt idx="235">
                  <c:v>3.6439363586560498</c:v>
                </c:pt>
                <c:pt idx="236">
                  <c:v>3.6446657800719953</c:v>
                </c:pt>
                <c:pt idx="237">
                  <c:v>3.6454524436063718</c:v>
                </c:pt>
                <c:pt idx="238">
                  <c:v>3.6462802429465513</c:v>
                </c:pt>
                <c:pt idx="239">
                  <c:v>3.6471325112025452</c:v>
                </c:pt>
                <c:pt idx="240">
                  <c:v>3.6479923823116982</c:v>
                </c:pt>
                <c:pt idx="241">
                  <c:v>3.6488431330393083</c:v>
                </c:pt>
                <c:pt idx="242">
                  <c:v>3.649668499279485</c:v>
                </c:pt>
                <c:pt idx="243">
                  <c:v>3.6504529626128503</c:v>
                </c:pt>
                <c:pt idx="244">
                  <c:v>3.6511820050127812</c:v>
                </c:pt>
                <c:pt idx="245">
                  <c:v>3.6518423311339872</c:v>
                </c:pt>
                <c:pt idx="246">
                  <c:v>3.6524220587487841</c:v>
                </c:pt>
                <c:pt idx="247">
                  <c:v>3.6529108786414146</c:v>
                </c:pt>
                <c:pt idx="248">
                  <c:v>3.6533001856782072</c:v>
                </c:pt>
                <c:pt idx="249">
                  <c:v>3.6535831829011274</c:v>
                </c:pt>
                <c:pt idx="250">
                  <c:v>3.6537549604054473</c:v>
                </c:pt>
                <c:pt idx="251">
                  <c:v>3.6538125505146786</c:v>
                </c:pt>
                <c:pt idx="252">
                  <c:v>3.6537549604054478</c:v>
                </c:pt>
                <c:pt idx="253">
                  <c:v>3.6535831829011274</c:v>
                </c:pt>
                <c:pt idx="254">
                  <c:v>3.6533001856782072</c:v>
                </c:pt>
                <c:pt idx="255">
                  <c:v>3.6529108786414146</c:v>
                </c:pt>
                <c:pt idx="256">
                  <c:v>3.6524220587487841</c:v>
                </c:pt>
                <c:pt idx="257">
                  <c:v>3.6518423311339872</c:v>
                </c:pt>
                <c:pt idx="258">
                  <c:v>3.6511820050127812</c:v>
                </c:pt>
                <c:pt idx="259">
                  <c:v>3.6504529626128508</c:v>
                </c:pt>
                <c:pt idx="260">
                  <c:v>3.649668499279485</c:v>
                </c:pt>
                <c:pt idx="261">
                  <c:v>3.6488431330393083</c:v>
                </c:pt>
                <c:pt idx="262">
                  <c:v>3.6479923823116982</c:v>
                </c:pt>
                <c:pt idx="263">
                  <c:v>3.6471325112025452</c:v>
                </c:pt>
                <c:pt idx="264">
                  <c:v>3.6462802429465513</c:v>
                </c:pt>
                <c:pt idx="265">
                  <c:v>3.6454524436063718</c:v>
                </c:pt>
                <c:pt idx="266">
                  <c:v>3.6446657800719953</c:v>
                </c:pt>
                <c:pt idx="267">
                  <c:v>3.6439363586560498</c:v>
                </c:pt>
                <c:pt idx="268">
                  <c:v>3.6432793530030243</c:v>
                </c:pt>
                <c:pt idx="269">
                  <c:v>3.6427086324010172</c:v>
                </c:pt>
                <c:pt idx="270">
                  <c:v>3.6422364036185084</c:v>
                </c:pt>
                <c:pt idx="271">
                  <c:v>3.6418728807677265</c:v>
                </c:pt>
                <c:pt idx="272">
                  <c:v>3.6416259981173371</c:v>
                </c:pt>
                <c:pt idx="273">
                  <c:v>3.6415011800121828</c:v>
                </c:pt>
                <c:pt idx="274">
                  <c:v>3.6415011800121828</c:v>
                </c:pt>
                <c:pt idx="275">
                  <c:v>3.6416259981173371</c:v>
                </c:pt>
                <c:pt idx="276">
                  <c:v>3.6418728807677265</c:v>
                </c:pt>
                <c:pt idx="277">
                  <c:v>3.6422364036185084</c:v>
                </c:pt>
                <c:pt idx="278">
                  <c:v>3.6427086324010172</c:v>
                </c:pt>
                <c:pt idx="279">
                  <c:v>3.6432793530030243</c:v>
                </c:pt>
                <c:pt idx="280">
                  <c:v>3.6439363586560498</c:v>
                </c:pt>
                <c:pt idx="281">
                  <c:v>3.6446657800719953</c:v>
                </c:pt>
                <c:pt idx="282">
                  <c:v>3.6454524436063718</c:v>
                </c:pt>
                <c:pt idx="283">
                  <c:v>3.6462802429465513</c:v>
                </c:pt>
                <c:pt idx="284">
                  <c:v>3.6471325112025452</c:v>
                </c:pt>
                <c:pt idx="285">
                  <c:v>3.6479923823116982</c:v>
                </c:pt>
                <c:pt idx="286">
                  <c:v>3.6488431330393083</c:v>
                </c:pt>
                <c:pt idx="287">
                  <c:v>3.649668499279485</c:v>
                </c:pt>
                <c:pt idx="288">
                  <c:v>3.6504529626128503</c:v>
                </c:pt>
                <c:pt idx="289">
                  <c:v>3.6511820050127812</c:v>
                </c:pt>
                <c:pt idx="290">
                  <c:v>3.6518423311339872</c:v>
                </c:pt>
                <c:pt idx="291">
                  <c:v>3.6524220587487841</c:v>
                </c:pt>
                <c:pt idx="292">
                  <c:v>3.6529108786414146</c:v>
                </c:pt>
                <c:pt idx="293">
                  <c:v>3.6533001856782072</c:v>
                </c:pt>
                <c:pt idx="294">
                  <c:v>3.6535831829011274</c:v>
                </c:pt>
                <c:pt idx="295">
                  <c:v>3.6537549604054478</c:v>
                </c:pt>
                <c:pt idx="296">
                  <c:v>3.6538125505146786</c:v>
                </c:pt>
                <c:pt idx="297">
                  <c:v>3.6537549604054473</c:v>
                </c:pt>
                <c:pt idx="298">
                  <c:v>3.6535831829011274</c:v>
                </c:pt>
                <c:pt idx="299">
                  <c:v>3.6533001856782072</c:v>
                </c:pt>
                <c:pt idx="300">
                  <c:v>3.6529108786414146</c:v>
                </c:pt>
                <c:pt idx="301">
                  <c:v>3.6524220587487841</c:v>
                </c:pt>
                <c:pt idx="302">
                  <c:v>3.6518423311339872</c:v>
                </c:pt>
                <c:pt idx="303">
                  <c:v>3.6511820050127812</c:v>
                </c:pt>
                <c:pt idx="304">
                  <c:v>3.6504529626128508</c:v>
                </c:pt>
                <c:pt idx="305">
                  <c:v>3.649668499279485</c:v>
                </c:pt>
                <c:pt idx="306">
                  <c:v>3.6488431330393083</c:v>
                </c:pt>
                <c:pt idx="307">
                  <c:v>3.6479923823116982</c:v>
                </c:pt>
                <c:pt idx="308">
                  <c:v>3.6471325112025452</c:v>
                </c:pt>
                <c:pt idx="309">
                  <c:v>3.6462802429465513</c:v>
                </c:pt>
                <c:pt idx="310">
                  <c:v>3.6454524436063718</c:v>
                </c:pt>
                <c:pt idx="311">
                  <c:v>3.6446657800719953</c:v>
                </c:pt>
                <c:pt idx="312">
                  <c:v>3.6439363586560498</c:v>
                </c:pt>
                <c:pt idx="313">
                  <c:v>3.6432793530030243</c:v>
                </c:pt>
                <c:pt idx="314">
                  <c:v>3.6427086324010172</c:v>
                </c:pt>
                <c:pt idx="315">
                  <c:v>3.6422364036185084</c:v>
                </c:pt>
                <c:pt idx="316">
                  <c:v>3.6418728807677265</c:v>
                </c:pt>
                <c:pt idx="317">
                  <c:v>3.6416259981173371</c:v>
                </c:pt>
                <c:pt idx="318">
                  <c:v>3.6415011800121828</c:v>
                </c:pt>
                <c:pt idx="319">
                  <c:v>3.6415011800121828</c:v>
                </c:pt>
                <c:pt idx="320">
                  <c:v>3.6416259981173371</c:v>
                </c:pt>
                <c:pt idx="321">
                  <c:v>3.6418728807677265</c:v>
                </c:pt>
                <c:pt idx="322">
                  <c:v>3.6422364036185084</c:v>
                </c:pt>
                <c:pt idx="323">
                  <c:v>3.6427086324010172</c:v>
                </c:pt>
                <c:pt idx="324">
                  <c:v>3.6432793530030243</c:v>
                </c:pt>
                <c:pt idx="325">
                  <c:v>3.6439363586560498</c:v>
                </c:pt>
                <c:pt idx="326">
                  <c:v>3.6446657800719953</c:v>
                </c:pt>
                <c:pt idx="327">
                  <c:v>3.6454524436063718</c:v>
                </c:pt>
                <c:pt idx="328">
                  <c:v>3.6462802429465513</c:v>
                </c:pt>
                <c:pt idx="329">
                  <c:v>3.6471325112025452</c:v>
                </c:pt>
                <c:pt idx="330">
                  <c:v>3.6479923823116982</c:v>
                </c:pt>
                <c:pt idx="331">
                  <c:v>3.6488431330393083</c:v>
                </c:pt>
                <c:pt idx="332">
                  <c:v>3.649668499279485</c:v>
                </c:pt>
                <c:pt idx="333">
                  <c:v>3.6504529626128503</c:v>
                </c:pt>
                <c:pt idx="334">
                  <c:v>3.6511820050127812</c:v>
                </c:pt>
                <c:pt idx="335">
                  <c:v>3.6518423311339872</c:v>
                </c:pt>
                <c:pt idx="336">
                  <c:v>3.6524220587487841</c:v>
                </c:pt>
                <c:pt idx="337">
                  <c:v>3.6529108786414146</c:v>
                </c:pt>
                <c:pt idx="338">
                  <c:v>3.6533001856782072</c:v>
                </c:pt>
                <c:pt idx="339">
                  <c:v>3.6535831829011274</c:v>
                </c:pt>
                <c:pt idx="340">
                  <c:v>3.6537549604054473</c:v>
                </c:pt>
                <c:pt idx="341">
                  <c:v>3.6538125505146786</c:v>
                </c:pt>
                <c:pt idx="342">
                  <c:v>3.6537549604054478</c:v>
                </c:pt>
                <c:pt idx="343">
                  <c:v>3.6535831829011278</c:v>
                </c:pt>
                <c:pt idx="344">
                  <c:v>3.6533001856782072</c:v>
                </c:pt>
                <c:pt idx="345">
                  <c:v>3.6529108786414146</c:v>
                </c:pt>
                <c:pt idx="346">
                  <c:v>3.6524220587487841</c:v>
                </c:pt>
                <c:pt idx="347">
                  <c:v>3.6518423311339872</c:v>
                </c:pt>
                <c:pt idx="348">
                  <c:v>3.6511820050127812</c:v>
                </c:pt>
                <c:pt idx="349">
                  <c:v>3.6504529626128508</c:v>
                </c:pt>
                <c:pt idx="350">
                  <c:v>3.649668499279485</c:v>
                </c:pt>
                <c:pt idx="351">
                  <c:v>3.6488431330393083</c:v>
                </c:pt>
                <c:pt idx="352">
                  <c:v>3.6479923823116982</c:v>
                </c:pt>
                <c:pt idx="353">
                  <c:v>3.6471325112025452</c:v>
                </c:pt>
                <c:pt idx="354">
                  <c:v>3.6462802429465513</c:v>
                </c:pt>
                <c:pt idx="355">
                  <c:v>3.6454524436063718</c:v>
                </c:pt>
                <c:pt idx="356">
                  <c:v>3.6446657800719953</c:v>
                </c:pt>
                <c:pt idx="357">
                  <c:v>3.6439363586560498</c:v>
                </c:pt>
                <c:pt idx="358">
                  <c:v>3.6432793530030243</c:v>
                </c:pt>
                <c:pt idx="359">
                  <c:v>3.6427086324010172</c:v>
                </c:pt>
                <c:pt idx="360">
                  <c:v>3.6422364036185084</c:v>
                </c:pt>
                <c:pt idx="361">
                  <c:v>3.6418728807677265</c:v>
                </c:pt>
                <c:pt idx="362">
                  <c:v>3.6416259981173371</c:v>
                </c:pt>
                <c:pt idx="363">
                  <c:v>3.6415011800121828</c:v>
                </c:pt>
                <c:pt idx="364">
                  <c:v>3.6415011800121828</c:v>
                </c:pt>
                <c:pt idx="365">
                  <c:v>3.6416259981173371</c:v>
                </c:pt>
                <c:pt idx="366">
                  <c:v>3.6418728807677265</c:v>
                </c:pt>
                <c:pt idx="367">
                  <c:v>3.6422364036185084</c:v>
                </c:pt>
                <c:pt idx="368">
                  <c:v>3.6427086324010172</c:v>
                </c:pt>
                <c:pt idx="369">
                  <c:v>3.6432793530030243</c:v>
                </c:pt>
                <c:pt idx="370">
                  <c:v>3.6439363586560498</c:v>
                </c:pt>
                <c:pt idx="371">
                  <c:v>3.6446657800719953</c:v>
                </c:pt>
                <c:pt idx="372">
                  <c:v>3.6454524436063718</c:v>
                </c:pt>
                <c:pt idx="373">
                  <c:v>3.6462802429465513</c:v>
                </c:pt>
                <c:pt idx="374">
                  <c:v>3.6471325112025452</c:v>
                </c:pt>
                <c:pt idx="375">
                  <c:v>3.6479923823116982</c:v>
                </c:pt>
                <c:pt idx="376">
                  <c:v>3.6488431330393083</c:v>
                </c:pt>
                <c:pt idx="377">
                  <c:v>3.649668499279485</c:v>
                </c:pt>
                <c:pt idx="378">
                  <c:v>3.6504529626128503</c:v>
                </c:pt>
                <c:pt idx="379">
                  <c:v>3.6511820050127812</c:v>
                </c:pt>
                <c:pt idx="380">
                  <c:v>3.6518423311339872</c:v>
                </c:pt>
                <c:pt idx="381">
                  <c:v>3.6524220587487841</c:v>
                </c:pt>
                <c:pt idx="382">
                  <c:v>3.6529108786414146</c:v>
                </c:pt>
                <c:pt idx="383">
                  <c:v>3.6533001856782072</c:v>
                </c:pt>
                <c:pt idx="384">
                  <c:v>3.6535831829011278</c:v>
                </c:pt>
                <c:pt idx="385">
                  <c:v>3.6537549604054473</c:v>
                </c:pt>
                <c:pt idx="386">
                  <c:v>3.6538125505146786</c:v>
                </c:pt>
                <c:pt idx="387">
                  <c:v>3.6537549604054473</c:v>
                </c:pt>
                <c:pt idx="388">
                  <c:v>3.6535831829011278</c:v>
                </c:pt>
                <c:pt idx="389">
                  <c:v>3.6533001856782072</c:v>
                </c:pt>
                <c:pt idx="390">
                  <c:v>3.6529108786414146</c:v>
                </c:pt>
                <c:pt idx="391">
                  <c:v>3.6524220587487841</c:v>
                </c:pt>
                <c:pt idx="392">
                  <c:v>3.6518423311339872</c:v>
                </c:pt>
                <c:pt idx="393">
                  <c:v>3.6511820050127812</c:v>
                </c:pt>
                <c:pt idx="394">
                  <c:v>3.6504529626128508</c:v>
                </c:pt>
                <c:pt idx="395">
                  <c:v>3.649668499279485</c:v>
                </c:pt>
                <c:pt idx="396">
                  <c:v>3.6488431330393083</c:v>
                </c:pt>
                <c:pt idx="397">
                  <c:v>3.6479923823116982</c:v>
                </c:pt>
                <c:pt idx="398">
                  <c:v>3.6471325112025452</c:v>
                </c:pt>
                <c:pt idx="399">
                  <c:v>3.6462802429465517</c:v>
                </c:pt>
                <c:pt idx="400">
                  <c:v>3.6454524436063718</c:v>
                </c:pt>
                <c:pt idx="401">
                  <c:v>3.6446657800719953</c:v>
                </c:pt>
                <c:pt idx="402">
                  <c:v>3.6439363586560498</c:v>
                </c:pt>
                <c:pt idx="403">
                  <c:v>3.6432793530030243</c:v>
                </c:pt>
                <c:pt idx="404">
                  <c:v>3.6427086324010172</c:v>
                </c:pt>
                <c:pt idx="405">
                  <c:v>3.6422364036185084</c:v>
                </c:pt>
                <c:pt idx="406">
                  <c:v>3.6418728807677265</c:v>
                </c:pt>
                <c:pt idx="407">
                  <c:v>3.6416259981173371</c:v>
                </c:pt>
                <c:pt idx="408">
                  <c:v>3.6415011800121828</c:v>
                </c:pt>
                <c:pt idx="409">
                  <c:v>3.6415011800121828</c:v>
                </c:pt>
                <c:pt idx="410">
                  <c:v>3.6416259981173371</c:v>
                </c:pt>
                <c:pt idx="411">
                  <c:v>3.6418728807677265</c:v>
                </c:pt>
                <c:pt idx="412">
                  <c:v>3.6422364036185084</c:v>
                </c:pt>
                <c:pt idx="413">
                  <c:v>3.6427086324010172</c:v>
                </c:pt>
                <c:pt idx="414">
                  <c:v>3.6432793530030243</c:v>
                </c:pt>
                <c:pt idx="415">
                  <c:v>3.6439363586560498</c:v>
                </c:pt>
                <c:pt idx="416">
                  <c:v>3.6446657800719953</c:v>
                </c:pt>
                <c:pt idx="417">
                  <c:v>3.6454524436063718</c:v>
                </c:pt>
                <c:pt idx="418">
                  <c:v>3.6462802429465513</c:v>
                </c:pt>
                <c:pt idx="419">
                  <c:v>3.6471325112025452</c:v>
                </c:pt>
                <c:pt idx="420">
                  <c:v>3.6479923823116982</c:v>
                </c:pt>
                <c:pt idx="421">
                  <c:v>3.6488431330393083</c:v>
                </c:pt>
                <c:pt idx="422">
                  <c:v>3.649668499279485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020440"/>
        <c:axId val="5780200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'Theorretical Data (2)'!$S$13</c15:sqref>
                        </c15:formulaRef>
                      </c:ext>
                    </c:extLst>
                    <c:strCache>
                      <c:ptCount val="1"/>
                      <c:pt idx="0">
                        <c:v>Period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'Theorretical Data (2)'!$S$14:$S$436</c15:sqref>
                        </c15:formulaRef>
                      </c:ext>
                    </c:extLst>
                    <c:numCache>
                      <c:formatCode>General</c:formatCode>
                      <c:ptCount val="4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(2)'!$T$13</c15:sqref>
                        </c15:formulaRef>
                      </c:ext>
                    </c:extLst>
                    <c:strCache>
                      <c:ptCount val="1"/>
                      <c:pt idx="0">
                        <c:v>Base Price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(2)'!$T$14:$T$436</c15:sqref>
                        </c15:formulaRef>
                      </c:ext>
                    </c:extLst>
                    <c:numCache>
                      <c:formatCode>"$"#,##0_);[Red]\("$"#,##0\)</c:formatCode>
                      <c:ptCount val="423"/>
                      <c:pt idx="0">
                        <c:v>3.5</c:v>
                      </c:pt>
                      <c:pt idx="1">
                        <c:v>3.5</c:v>
                      </c:pt>
                      <c:pt idx="2">
                        <c:v>3.5</c:v>
                      </c:pt>
                      <c:pt idx="3">
                        <c:v>3.5</c:v>
                      </c:pt>
                      <c:pt idx="4">
                        <c:v>3.5</c:v>
                      </c:pt>
                      <c:pt idx="5">
                        <c:v>3.5</c:v>
                      </c:pt>
                      <c:pt idx="6">
                        <c:v>3.5</c:v>
                      </c:pt>
                      <c:pt idx="7">
                        <c:v>3.5</c:v>
                      </c:pt>
                      <c:pt idx="8">
                        <c:v>3.5</c:v>
                      </c:pt>
                      <c:pt idx="9">
                        <c:v>3.5</c:v>
                      </c:pt>
                      <c:pt idx="10">
                        <c:v>3.5</c:v>
                      </c:pt>
                      <c:pt idx="11">
                        <c:v>3.5</c:v>
                      </c:pt>
                      <c:pt idx="12">
                        <c:v>3.5</c:v>
                      </c:pt>
                      <c:pt idx="13">
                        <c:v>3.5</c:v>
                      </c:pt>
                      <c:pt idx="14">
                        <c:v>3.5</c:v>
                      </c:pt>
                      <c:pt idx="15">
                        <c:v>3.5</c:v>
                      </c:pt>
                      <c:pt idx="16">
                        <c:v>3.5</c:v>
                      </c:pt>
                      <c:pt idx="17">
                        <c:v>3.5</c:v>
                      </c:pt>
                      <c:pt idx="18">
                        <c:v>3.5</c:v>
                      </c:pt>
                      <c:pt idx="19">
                        <c:v>3.5</c:v>
                      </c:pt>
                      <c:pt idx="20">
                        <c:v>3.5</c:v>
                      </c:pt>
                      <c:pt idx="21">
                        <c:v>3.5</c:v>
                      </c:pt>
                      <c:pt idx="22">
                        <c:v>3.5</c:v>
                      </c:pt>
                      <c:pt idx="23">
                        <c:v>3.5</c:v>
                      </c:pt>
                      <c:pt idx="24">
                        <c:v>3.5</c:v>
                      </c:pt>
                      <c:pt idx="25">
                        <c:v>3.5</c:v>
                      </c:pt>
                      <c:pt idx="26">
                        <c:v>3.5</c:v>
                      </c:pt>
                      <c:pt idx="27">
                        <c:v>3.5</c:v>
                      </c:pt>
                      <c:pt idx="28">
                        <c:v>3.5</c:v>
                      </c:pt>
                      <c:pt idx="29">
                        <c:v>3.5</c:v>
                      </c:pt>
                      <c:pt idx="30">
                        <c:v>3.5</c:v>
                      </c:pt>
                      <c:pt idx="31">
                        <c:v>3.5</c:v>
                      </c:pt>
                      <c:pt idx="32">
                        <c:v>3.5</c:v>
                      </c:pt>
                      <c:pt idx="33">
                        <c:v>3.5</c:v>
                      </c:pt>
                      <c:pt idx="34">
                        <c:v>3.5</c:v>
                      </c:pt>
                      <c:pt idx="35">
                        <c:v>3.5</c:v>
                      </c:pt>
                      <c:pt idx="36">
                        <c:v>3.5</c:v>
                      </c:pt>
                      <c:pt idx="37">
                        <c:v>3.5</c:v>
                      </c:pt>
                      <c:pt idx="38">
                        <c:v>3.5</c:v>
                      </c:pt>
                      <c:pt idx="39">
                        <c:v>3.5</c:v>
                      </c:pt>
                      <c:pt idx="40">
                        <c:v>3.5</c:v>
                      </c:pt>
                      <c:pt idx="41">
                        <c:v>3.5</c:v>
                      </c:pt>
                      <c:pt idx="42">
                        <c:v>3.5</c:v>
                      </c:pt>
                      <c:pt idx="43">
                        <c:v>3.5</c:v>
                      </c:pt>
                      <c:pt idx="44">
                        <c:v>3.5</c:v>
                      </c:pt>
                      <c:pt idx="45">
                        <c:v>3.5</c:v>
                      </c:pt>
                      <c:pt idx="46">
                        <c:v>3.5</c:v>
                      </c:pt>
                      <c:pt idx="47">
                        <c:v>3.5</c:v>
                      </c:pt>
                      <c:pt idx="48">
                        <c:v>3.5</c:v>
                      </c:pt>
                      <c:pt idx="49">
                        <c:v>3.5</c:v>
                      </c:pt>
                      <c:pt idx="50">
                        <c:v>3.5</c:v>
                      </c:pt>
                      <c:pt idx="51">
                        <c:v>3.5</c:v>
                      </c:pt>
                      <c:pt idx="52">
                        <c:v>3.5</c:v>
                      </c:pt>
                      <c:pt idx="53">
                        <c:v>3.5</c:v>
                      </c:pt>
                      <c:pt idx="54">
                        <c:v>3.5</c:v>
                      </c:pt>
                      <c:pt idx="55">
                        <c:v>3.5</c:v>
                      </c:pt>
                      <c:pt idx="56">
                        <c:v>3.5</c:v>
                      </c:pt>
                      <c:pt idx="57">
                        <c:v>3.5</c:v>
                      </c:pt>
                      <c:pt idx="58">
                        <c:v>3.5</c:v>
                      </c:pt>
                      <c:pt idx="59">
                        <c:v>3.5</c:v>
                      </c:pt>
                      <c:pt idx="60">
                        <c:v>3.5</c:v>
                      </c:pt>
                      <c:pt idx="61">
                        <c:v>3.5</c:v>
                      </c:pt>
                      <c:pt idx="62">
                        <c:v>3.5</c:v>
                      </c:pt>
                      <c:pt idx="63">
                        <c:v>3.5</c:v>
                      </c:pt>
                      <c:pt idx="64">
                        <c:v>3.5</c:v>
                      </c:pt>
                      <c:pt idx="65">
                        <c:v>3.5</c:v>
                      </c:pt>
                      <c:pt idx="66">
                        <c:v>3.5</c:v>
                      </c:pt>
                      <c:pt idx="67">
                        <c:v>3.5</c:v>
                      </c:pt>
                      <c:pt idx="68">
                        <c:v>3.5</c:v>
                      </c:pt>
                      <c:pt idx="69">
                        <c:v>3.5</c:v>
                      </c:pt>
                      <c:pt idx="70">
                        <c:v>3.5</c:v>
                      </c:pt>
                      <c:pt idx="71">
                        <c:v>3.5</c:v>
                      </c:pt>
                      <c:pt idx="72">
                        <c:v>3.5</c:v>
                      </c:pt>
                      <c:pt idx="73">
                        <c:v>3.5</c:v>
                      </c:pt>
                      <c:pt idx="74">
                        <c:v>3.5</c:v>
                      </c:pt>
                      <c:pt idx="75">
                        <c:v>3.5</c:v>
                      </c:pt>
                      <c:pt idx="76">
                        <c:v>3.5</c:v>
                      </c:pt>
                      <c:pt idx="77">
                        <c:v>3.5</c:v>
                      </c:pt>
                      <c:pt idx="78">
                        <c:v>3.5</c:v>
                      </c:pt>
                      <c:pt idx="79">
                        <c:v>3.5</c:v>
                      </c:pt>
                      <c:pt idx="80">
                        <c:v>3.5</c:v>
                      </c:pt>
                      <c:pt idx="81">
                        <c:v>3.5</c:v>
                      </c:pt>
                      <c:pt idx="82">
                        <c:v>3.5</c:v>
                      </c:pt>
                      <c:pt idx="83">
                        <c:v>3.5</c:v>
                      </c:pt>
                      <c:pt idx="84">
                        <c:v>3.5</c:v>
                      </c:pt>
                      <c:pt idx="85">
                        <c:v>3.5</c:v>
                      </c:pt>
                      <c:pt idx="86">
                        <c:v>3.5</c:v>
                      </c:pt>
                      <c:pt idx="87">
                        <c:v>3.5</c:v>
                      </c:pt>
                      <c:pt idx="88">
                        <c:v>3.5</c:v>
                      </c:pt>
                      <c:pt idx="89">
                        <c:v>3.5</c:v>
                      </c:pt>
                      <c:pt idx="90">
                        <c:v>3.5</c:v>
                      </c:pt>
                      <c:pt idx="91">
                        <c:v>3.5</c:v>
                      </c:pt>
                      <c:pt idx="92">
                        <c:v>3.5</c:v>
                      </c:pt>
                      <c:pt idx="93">
                        <c:v>3.5</c:v>
                      </c:pt>
                      <c:pt idx="94">
                        <c:v>3.5</c:v>
                      </c:pt>
                      <c:pt idx="95">
                        <c:v>3.5</c:v>
                      </c:pt>
                      <c:pt idx="96">
                        <c:v>3.5</c:v>
                      </c:pt>
                      <c:pt idx="97">
                        <c:v>3.5</c:v>
                      </c:pt>
                      <c:pt idx="98">
                        <c:v>3.5</c:v>
                      </c:pt>
                      <c:pt idx="99">
                        <c:v>3.5</c:v>
                      </c:pt>
                      <c:pt idx="100">
                        <c:v>3.5</c:v>
                      </c:pt>
                      <c:pt idx="101">
                        <c:v>3.5</c:v>
                      </c:pt>
                      <c:pt idx="102">
                        <c:v>3.5</c:v>
                      </c:pt>
                      <c:pt idx="103">
                        <c:v>3.5</c:v>
                      </c:pt>
                      <c:pt idx="104">
                        <c:v>3.5</c:v>
                      </c:pt>
                      <c:pt idx="105">
                        <c:v>3.5</c:v>
                      </c:pt>
                      <c:pt idx="106">
                        <c:v>3.5</c:v>
                      </c:pt>
                      <c:pt idx="107">
                        <c:v>3.5</c:v>
                      </c:pt>
                      <c:pt idx="108">
                        <c:v>3.5</c:v>
                      </c:pt>
                      <c:pt idx="109">
                        <c:v>3.5</c:v>
                      </c:pt>
                      <c:pt idx="110">
                        <c:v>3.5</c:v>
                      </c:pt>
                      <c:pt idx="111">
                        <c:v>3.5</c:v>
                      </c:pt>
                      <c:pt idx="112">
                        <c:v>3.5</c:v>
                      </c:pt>
                      <c:pt idx="113">
                        <c:v>3.5</c:v>
                      </c:pt>
                      <c:pt idx="114">
                        <c:v>3.5</c:v>
                      </c:pt>
                      <c:pt idx="115">
                        <c:v>3.5</c:v>
                      </c:pt>
                      <c:pt idx="116">
                        <c:v>3.5</c:v>
                      </c:pt>
                      <c:pt idx="117">
                        <c:v>3.5</c:v>
                      </c:pt>
                      <c:pt idx="118">
                        <c:v>3.5</c:v>
                      </c:pt>
                      <c:pt idx="119">
                        <c:v>3.5</c:v>
                      </c:pt>
                      <c:pt idx="120">
                        <c:v>3.5</c:v>
                      </c:pt>
                      <c:pt idx="121">
                        <c:v>3.5</c:v>
                      </c:pt>
                      <c:pt idx="122">
                        <c:v>3.5</c:v>
                      </c:pt>
                      <c:pt idx="123">
                        <c:v>3.5</c:v>
                      </c:pt>
                      <c:pt idx="124">
                        <c:v>3.5</c:v>
                      </c:pt>
                      <c:pt idx="125">
                        <c:v>3.5</c:v>
                      </c:pt>
                      <c:pt idx="126">
                        <c:v>3.5</c:v>
                      </c:pt>
                      <c:pt idx="127">
                        <c:v>3.5</c:v>
                      </c:pt>
                      <c:pt idx="128">
                        <c:v>3.5</c:v>
                      </c:pt>
                      <c:pt idx="129">
                        <c:v>3.5</c:v>
                      </c:pt>
                      <c:pt idx="130">
                        <c:v>3.5</c:v>
                      </c:pt>
                      <c:pt idx="131">
                        <c:v>3.5</c:v>
                      </c:pt>
                      <c:pt idx="132">
                        <c:v>3.5</c:v>
                      </c:pt>
                      <c:pt idx="133">
                        <c:v>3.5</c:v>
                      </c:pt>
                      <c:pt idx="134">
                        <c:v>3.5</c:v>
                      </c:pt>
                      <c:pt idx="135">
                        <c:v>3.5</c:v>
                      </c:pt>
                      <c:pt idx="136">
                        <c:v>3.5</c:v>
                      </c:pt>
                      <c:pt idx="137">
                        <c:v>3.5</c:v>
                      </c:pt>
                      <c:pt idx="138">
                        <c:v>3.5</c:v>
                      </c:pt>
                      <c:pt idx="139">
                        <c:v>3.5</c:v>
                      </c:pt>
                      <c:pt idx="140">
                        <c:v>3.5</c:v>
                      </c:pt>
                      <c:pt idx="141">
                        <c:v>3.5</c:v>
                      </c:pt>
                      <c:pt idx="142">
                        <c:v>3.5</c:v>
                      </c:pt>
                      <c:pt idx="143">
                        <c:v>3.5</c:v>
                      </c:pt>
                      <c:pt idx="144">
                        <c:v>3.5</c:v>
                      </c:pt>
                      <c:pt idx="145">
                        <c:v>3.5</c:v>
                      </c:pt>
                      <c:pt idx="146">
                        <c:v>3.5</c:v>
                      </c:pt>
                      <c:pt idx="147">
                        <c:v>3.5</c:v>
                      </c:pt>
                      <c:pt idx="148">
                        <c:v>3.5</c:v>
                      </c:pt>
                      <c:pt idx="149">
                        <c:v>3.5</c:v>
                      </c:pt>
                      <c:pt idx="150">
                        <c:v>3.5</c:v>
                      </c:pt>
                      <c:pt idx="151">
                        <c:v>3.5</c:v>
                      </c:pt>
                      <c:pt idx="152">
                        <c:v>3.5</c:v>
                      </c:pt>
                      <c:pt idx="153">
                        <c:v>3.5</c:v>
                      </c:pt>
                      <c:pt idx="154">
                        <c:v>3.5</c:v>
                      </c:pt>
                      <c:pt idx="155">
                        <c:v>3.5</c:v>
                      </c:pt>
                      <c:pt idx="156">
                        <c:v>3.5</c:v>
                      </c:pt>
                      <c:pt idx="157">
                        <c:v>3.5</c:v>
                      </c:pt>
                      <c:pt idx="158">
                        <c:v>3.5</c:v>
                      </c:pt>
                      <c:pt idx="159">
                        <c:v>3.5</c:v>
                      </c:pt>
                      <c:pt idx="160">
                        <c:v>3.5</c:v>
                      </c:pt>
                      <c:pt idx="161">
                        <c:v>3.5</c:v>
                      </c:pt>
                      <c:pt idx="162">
                        <c:v>3.5</c:v>
                      </c:pt>
                      <c:pt idx="163">
                        <c:v>3.5</c:v>
                      </c:pt>
                      <c:pt idx="164">
                        <c:v>3.5</c:v>
                      </c:pt>
                      <c:pt idx="165">
                        <c:v>3.5</c:v>
                      </c:pt>
                      <c:pt idx="166">
                        <c:v>3.5</c:v>
                      </c:pt>
                      <c:pt idx="167">
                        <c:v>3.5</c:v>
                      </c:pt>
                      <c:pt idx="168">
                        <c:v>3.5</c:v>
                      </c:pt>
                      <c:pt idx="169">
                        <c:v>3.5</c:v>
                      </c:pt>
                      <c:pt idx="170">
                        <c:v>3.5</c:v>
                      </c:pt>
                      <c:pt idx="171">
                        <c:v>3.5</c:v>
                      </c:pt>
                      <c:pt idx="172">
                        <c:v>3.5</c:v>
                      </c:pt>
                      <c:pt idx="173">
                        <c:v>3.5</c:v>
                      </c:pt>
                      <c:pt idx="174">
                        <c:v>3.5</c:v>
                      </c:pt>
                      <c:pt idx="175">
                        <c:v>3.5</c:v>
                      </c:pt>
                      <c:pt idx="176">
                        <c:v>3.5</c:v>
                      </c:pt>
                      <c:pt idx="177">
                        <c:v>3.5</c:v>
                      </c:pt>
                      <c:pt idx="178">
                        <c:v>3.5</c:v>
                      </c:pt>
                      <c:pt idx="179">
                        <c:v>3.5</c:v>
                      </c:pt>
                      <c:pt idx="180">
                        <c:v>3.5</c:v>
                      </c:pt>
                      <c:pt idx="181">
                        <c:v>3.5</c:v>
                      </c:pt>
                      <c:pt idx="182">
                        <c:v>3.5</c:v>
                      </c:pt>
                      <c:pt idx="183">
                        <c:v>3.5</c:v>
                      </c:pt>
                      <c:pt idx="184">
                        <c:v>3.5</c:v>
                      </c:pt>
                      <c:pt idx="185">
                        <c:v>3.5</c:v>
                      </c:pt>
                      <c:pt idx="186">
                        <c:v>3.5</c:v>
                      </c:pt>
                      <c:pt idx="187">
                        <c:v>3.5</c:v>
                      </c:pt>
                      <c:pt idx="188">
                        <c:v>3.5</c:v>
                      </c:pt>
                      <c:pt idx="189">
                        <c:v>3.5</c:v>
                      </c:pt>
                      <c:pt idx="190">
                        <c:v>3.5</c:v>
                      </c:pt>
                      <c:pt idx="191">
                        <c:v>3.5</c:v>
                      </c:pt>
                      <c:pt idx="192">
                        <c:v>3.5</c:v>
                      </c:pt>
                      <c:pt idx="193">
                        <c:v>3.5</c:v>
                      </c:pt>
                      <c:pt idx="194">
                        <c:v>3.5</c:v>
                      </c:pt>
                      <c:pt idx="195">
                        <c:v>3.5</c:v>
                      </c:pt>
                      <c:pt idx="196">
                        <c:v>3.5</c:v>
                      </c:pt>
                      <c:pt idx="197">
                        <c:v>3.5</c:v>
                      </c:pt>
                      <c:pt idx="198">
                        <c:v>3.5</c:v>
                      </c:pt>
                      <c:pt idx="199">
                        <c:v>3.5</c:v>
                      </c:pt>
                      <c:pt idx="200">
                        <c:v>3.5</c:v>
                      </c:pt>
                      <c:pt idx="201">
                        <c:v>3.5</c:v>
                      </c:pt>
                      <c:pt idx="202">
                        <c:v>3.5</c:v>
                      </c:pt>
                      <c:pt idx="203">
                        <c:v>3.5</c:v>
                      </c:pt>
                      <c:pt idx="204">
                        <c:v>3.5</c:v>
                      </c:pt>
                      <c:pt idx="205">
                        <c:v>3.5</c:v>
                      </c:pt>
                      <c:pt idx="206">
                        <c:v>3.5</c:v>
                      </c:pt>
                      <c:pt idx="207">
                        <c:v>3.5</c:v>
                      </c:pt>
                      <c:pt idx="208">
                        <c:v>3.5</c:v>
                      </c:pt>
                      <c:pt idx="209">
                        <c:v>3.5</c:v>
                      </c:pt>
                      <c:pt idx="210">
                        <c:v>3.5</c:v>
                      </c:pt>
                      <c:pt idx="211">
                        <c:v>3.5</c:v>
                      </c:pt>
                      <c:pt idx="212">
                        <c:v>3.5</c:v>
                      </c:pt>
                      <c:pt idx="213">
                        <c:v>3.5</c:v>
                      </c:pt>
                      <c:pt idx="214">
                        <c:v>3.5</c:v>
                      </c:pt>
                      <c:pt idx="215">
                        <c:v>3.5</c:v>
                      </c:pt>
                      <c:pt idx="216">
                        <c:v>3.5</c:v>
                      </c:pt>
                      <c:pt idx="217">
                        <c:v>3.5</c:v>
                      </c:pt>
                      <c:pt idx="218">
                        <c:v>3.5</c:v>
                      </c:pt>
                      <c:pt idx="219">
                        <c:v>3.5</c:v>
                      </c:pt>
                      <c:pt idx="220">
                        <c:v>3.5</c:v>
                      </c:pt>
                      <c:pt idx="221">
                        <c:v>3.5</c:v>
                      </c:pt>
                      <c:pt idx="222">
                        <c:v>3.5</c:v>
                      </c:pt>
                      <c:pt idx="223">
                        <c:v>3.5</c:v>
                      </c:pt>
                      <c:pt idx="224">
                        <c:v>3.5</c:v>
                      </c:pt>
                      <c:pt idx="225">
                        <c:v>3.5</c:v>
                      </c:pt>
                      <c:pt idx="226">
                        <c:v>3.5</c:v>
                      </c:pt>
                      <c:pt idx="227">
                        <c:v>3.5</c:v>
                      </c:pt>
                      <c:pt idx="228">
                        <c:v>3.5</c:v>
                      </c:pt>
                      <c:pt idx="229">
                        <c:v>3.5</c:v>
                      </c:pt>
                      <c:pt idx="230">
                        <c:v>3.5</c:v>
                      </c:pt>
                      <c:pt idx="231">
                        <c:v>3.5</c:v>
                      </c:pt>
                      <c:pt idx="232">
                        <c:v>3.5</c:v>
                      </c:pt>
                      <c:pt idx="233">
                        <c:v>3.5</c:v>
                      </c:pt>
                      <c:pt idx="234">
                        <c:v>3.5</c:v>
                      </c:pt>
                      <c:pt idx="235">
                        <c:v>3.5</c:v>
                      </c:pt>
                      <c:pt idx="236">
                        <c:v>3.5</c:v>
                      </c:pt>
                      <c:pt idx="237">
                        <c:v>3.5</c:v>
                      </c:pt>
                      <c:pt idx="238">
                        <c:v>3.5</c:v>
                      </c:pt>
                      <c:pt idx="239">
                        <c:v>3.5</c:v>
                      </c:pt>
                      <c:pt idx="240">
                        <c:v>3.5</c:v>
                      </c:pt>
                      <c:pt idx="241">
                        <c:v>3.5</c:v>
                      </c:pt>
                      <c:pt idx="242">
                        <c:v>3.5</c:v>
                      </c:pt>
                      <c:pt idx="243">
                        <c:v>3.5</c:v>
                      </c:pt>
                      <c:pt idx="244">
                        <c:v>3.5</c:v>
                      </c:pt>
                      <c:pt idx="245">
                        <c:v>3.5</c:v>
                      </c:pt>
                      <c:pt idx="246">
                        <c:v>3.5</c:v>
                      </c:pt>
                      <c:pt idx="247">
                        <c:v>3.5</c:v>
                      </c:pt>
                      <c:pt idx="248">
                        <c:v>3.5</c:v>
                      </c:pt>
                      <c:pt idx="249">
                        <c:v>3.5</c:v>
                      </c:pt>
                      <c:pt idx="250">
                        <c:v>3.5</c:v>
                      </c:pt>
                      <c:pt idx="251">
                        <c:v>3.5</c:v>
                      </c:pt>
                      <c:pt idx="252">
                        <c:v>3.5</c:v>
                      </c:pt>
                      <c:pt idx="253">
                        <c:v>3.5</c:v>
                      </c:pt>
                      <c:pt idx="254">
                        <c:v>3.5</c:v>
                      </c:pt>
                      <c:pt idx="255">
                        <c:v>3.5</c:v>
                      </c:pt>
                      <c:pt idx="256">
                        <c:v>3.5</c:v>
                      </c:pt>
                      <c:pt idx="257">
                        <c:v>3.5</c:v>
                      </c:pt>
                      <c:pt idx="258">
                        <c:v>3.5</c:v>
                      </c:pt>
                      <c:pt idx="259">
                        <c:v>3.5</c:v>
                      </c:pt>
                      <c:pt idx="260">
                        <c:v>3.5</c:v>
                      </c:pt>
                      <c:pt idx="261">
                        <c:v>3.5</c:v>
                      </c:pt>
                      <c:pt idx="262">
                        <c:v>3.5</c:v>
                      </c:pt>
                      <c:pt idx="263">
                        <c:v>3.5</c:v>
                      </c:pt>
                      <c:pt idx="264">
                        <c:v>3.5</c:v>
                      </c:pt>
                      <c:pt idx="265">
                        <c:v>3.5</c:v>
                      </c:pt>
                      <c:pt idx="266">
                        <c:v>3.5</c:v>
                      </c:pt>
                      <c:pt idx="267">
                        <c:v>3.5</c:v>
                      </c:pt>
                      <c:pt idx="268">
                        <c:v>3.5</c:v>
                      </c:pt>
                      <c:pt idx="269">
                        <c:v>3.5</c:v>
                      </c:pt>
                      <c:pt idx="270">
                        <c:v>3.5</c:v>
                      </c:pt>
                      <c:pt idx="271">
                        <c:v>3.5</c:v>
                      </c:pt>
                      <c:pt idx="272">
                        <c:v>3.5</c:v>
                      </c:pt>
                      <c:pt idx="273">
                        <c:v>3.5</c:v>
                      </c:pt>
                      <c:pt idx="274">
                        <c:v>3.5</c:v>
                      </c:pt>
                      <c:pt idx="275">
                        <c:v>3.5</c:v>
                      </c:pt>
                      <c:pt idx="276">
                        <c:v>3.5</c:v>
                      </c:pt>
                      <c:pt idx="277">
                        <c:v>3.5</c:v>
                      </c:pt>
                      <c:pt idx="278">
                        <c:v>3.5</c:v>
                      </c:pt>
                      <c:pt idx="279">
                        <c:v>3.5</c:v>
                      </c:pt>
                      <c:pt idx="280">
                        <c:v>3.5</c:v>
                      </c:pt>
                      <c:pt idx="281">
                        <c:v>3.5</c:v>
                      </c:pt>
                      <c:pt idx="282">
                        <c:v>3.5</c:v>
                      </c:pt>
                      <c:pt idx="283">
                        <c:v>3.5</c:v>
                      </c:pt>
                      <c:pt idx="284">
                        <c:v>3.5</c:v>
                      </c:pt>
                      <c:pt idx="285">
                        <c:v>3.5</c:v>
                      </c:pt>
                      <c:pt idx="286">
                        <c:v>3.5</c:v>
                      </c:pt>
                      <c:pt idx="287">
                        <c:v>3.5</c:v>
                      </c:pt>
                      <c:pt idx="288">
                        <c:v>3.5</c:v>
                      </c:pt>
                      <c:pt idx="289">
                        <c:v>3.5</c:v>
                      </c:pt>
                      <c:pt idx="290">
                        <c:v>3.5</c:v>
                      </c:pt>
                      <c:pt idx="291">
                        <c:v>3.5</c:v>
                      </c:pt>
                      <c:pt idx="292">
                        <c:v>3.5</c:v>
                      </c:pt>
                      <c:pt idx="293">
                        <c:v>3.5</c:v>
                      </c:pt>
                      <c:pt idx="294">
                        <c:v>3.5</c:v>
                      </c:pt>
                      <c:pt idx="295">
                        <c:v>3.5</c:v>
                      </c:pt>
                      <c:pt idx="296">
                        <c:v>3.5</c:v>
                      </c:pt>
                      <c:pt idx="297">
                        <c:v>3.5</c:v>
                      </c:pt>
                      <c:pt idx="298">
                        <c:v>3.5</c:v>
                      </c:pt>
                      <c:pt idx="299">
                        <c:v>3.5</c:v>
                      </c:pt>
                      <c:pt idx="300">
                        <c:v>3.5</c:v>
                      </c:pt>
                      <c:pt idx="301">
                        <c:v>3.5</c:v>
                      </c:pt>
                      <c:pt idx="302">
                        <c:v>3.5</c:v>
                      </c:pt>
                      <c:pt idx="303">
                        <c:v>3.5</c:v>
                      </c:pt>
                      <c:pt idx="304">
                        <c:v>3.5</c:v>
                      </c:pt>
                      <c:pt idx="305">
                        <c:v>3.5</c:v>
                      </c:pt>
                      <c:pt idx="306">
                        <c:v>3.5</c:v>
                      </c:pt>
                      <c:pt idx="307">
                        <c:v>3.5</c:v>
                      </c:pt>
                      <c:pt idx="308">
                        <c:v>3.5</c:v>
                      </c:pt>
                      <c:pt idx="309">
                        <c:v>3.5</c:v>
                      </c:pt>
                      <c:pt idx="310">
                        <c:v>3.5</c:v>
                      </c:pt>
                      <c:pt idx="311">
                        <c:v>3.5</c:v>
                      </c:pt>
                      <c:pt idx="312">
                        <c:v>3.5</c:v>
                      </c:pt>
                      <c:pt idx="313">
                        <c:v>3.5</c:v>
                      </c:pt>
                      <c:pt idx="314">
                        <c:v>3.5</c:v>
                      </c:pt>
                      <c:pt idx="315">
                        <c:v>3.5</c:v>
                      </c:pt>
                      <c:pt idx="316">
                        <c:v>3.5</c:v>
                      </c:pt>
                      <c:pt idx="317">
                        <c:v>3.5</c:v>
                      </c:pt>
                      <c:pt idx="318">
                        <c:v>3.5</c:v>
                      </c:pt>
                      <c:pt idx="319">
                        <c:v>3.5</c:v>
                      </c:pt>
                      <c:pt idx="320">
                        <c:v>3.5</c:v>
                      </c:pt>
                      <c:pt idx="321">
                        <c:v>3.5</c:v>
                      </c:pt>
                      <c:pt idx="322">
                        <c:v>3.5</c:v>
                      </c:pt>
                      <c:pt idx="323">
                        <c:v>3.5</c:v>
                      </c:pt>
                      <c:pt idx="324">
                        <c:v>3.5</c:v>
                      </c:pt>
                      <c:pt idx="325">
                        <c:v>3.5</c:v>
                      </c:pt>
                      <c:pt idx="326">
                        <c:v>3.5</c:v>
                      </c:pt>
                      <c:pt idx="327">
                        <c:v>3.5</c:v>
                      </c:pt>
                      <c:pt idx="328">
                        <c:v>3.5</c:v>
                      </c:pt>
                      <c:pt idx="329">
                        <c:v>3.5</c:v>
                      </c:pt>
                      <c:pt idx="330">
                        <c:v>3.5</c:v>
                      </c:pt>
                      <c:pt idx="331">
                        <c:v>3.5</c:v>
                      </c:pt>
                      <c:pt idx="332">
                        <c:v>3.5</c:v>
                      </c:pt>
                      <c:pt idx="333">
                        <c:v>3.5</c:v>
                      </c:pt>
                      <c:pt idx="334">
                        <c:v>3.5</c:v>
                      </c:pt>
                      <c:pt idx="335">
                        <c:v>3.5</c:v>
                      </c:pt>
                      <c:pt idx="336">
                        <c:v>3.5</c:v>
                      </c:pt>
                      <c:pt idx="337">
                        <c:v>3.5</c:v>
                      </c:pt>
                      <c:pt idx="338">
                        <c:v>3.5</c:v>
                      </c:pt>
                      <c:pt idx="339">
                        <c:v>3.5</c:v>
                      </c:pt>
                      <c:pt idx="340">
                        <c:v>3.5</c:v>
                      </c:pt>
                      <c:pt idx="341">
                        <c:v>3.5</c:v>
                      </c:pt>
                      <c:pt idx="342">
                        <c:v>3.5</c:v>
                      </c:pt>
                      <c:pt idx="343">
                        <c:v>3.5</c:v>
                      </c:pt>
                      <c:pt idx="344">
                        <c:v>3.5</c:v>
                      </c:pt>
                      <c:pt idx="345">
                        <c:v>3.5</c:v>
                      </c:pt>
                      <c:pt idx="346">
                        <c:v>3.5</c:v>
                      </c:pt>
                      <c:pt idx="347">
                        <c:v>3.5</c:v>
                      </c:pt>
                      <c:pt idx="348">
                        <c:v>3.5</c:v>
                      </c:pt>
                      <c:pt idx="349">
                        <c:v>3.5</c:v>
                      </c:pt>
                      <c:pt idx="350">
                        <c:v>3.5</c:v>
                      </c:pt>
                      <c:pt idx="351">
                        <c:v>3.5</c:v>
                      </c:pt>
                      <c:pt idx="352">
                        <c:v>3.5</c:v>
                      </c:pt>
                      <c:pt idx="353">
                        <c:v>3.5</c:v>
                      </c:pt>
                      <c:pt idx="354">
                        <c:v>3.5</c:v>
                      </c:pt>
                      <c:pt idx="355">
                        <c:v>3.5</c:v>
                      </c:pt>
                      <c:pt idx="356">
                        <c:v>3.5</c:v>
                      </c:pt>
                      <c:pt idx="357">
                        <c:v>3.5</c:v>
                      </c:pt>
                      <c:pt idx="358">
                        <c:v>3.5</c:v>
                      </c:pt>
                      <c:pt idx="359">
                        <c:v>3.5</c:v>
                      </c:pt>
                      <c:pt idx="360">
                        <c:v>3.5</c:v>
                      </c:pt>
                      <c:pt idx="361">
                        <c:v>3.5</c:v>
                      </c:pt>
                      <c:pt idx="362">
                        <c:v>3.5</c:v>
                      </c:pt>
                      <c:pt idx="363">
                        <c:v>3.5</c:v>
                      </c:pt>
                      <c:pt idx="364">
                        <c:v>3.5</c:v>
                      </c:pt>
                      <c:pt idx="365">
                        <c:v>3.5</c:v>
                      </c:pt>
                      <c:pt idx="366">
                        <c:v>3.5</c:v>
                      </c:pt>
                      <c:pt idx="367">
                        <c:v>3.5</c:v>
                      </c:pt>
                      <c:pt idx="368">
                        <c:v>3.5</c:v>
                      </c:pt>
                      <c:pt idx="369">
                        <c:v>3.5</c:v>
                      </c:pt>
                      <c:pt idx="370">
                        <c:v>3.5</c:v>
                      </c:pt>
                      <c:pt idx="371">
                        <c:v>3.5</c:v>
                      </c:pt>
                      <c:pt idx="372">
                        <c:v>3.5</c:v>
                      </c:pt>
                      <c:pt idx="373">
                        <c:v>3.5</c:v>
                      </c:pt>
                      <c:pt idx="374">
                        <c:v>3.5</c:v>
                      </c:pt>
                      <c:pt idx="375">
                        <c:v>3.5</c:v>
                      </c:pt>
                      <c:pt idx="376">
                        <c:v>3.5</c:v>
                      </c:pt>
                      <c:pt idx="377">
                        <c:v>3.5</c:v>
                      </c:pt>
                      <c:pt idx="378">
                        <c:v>3.5</c:v>
                      </c:pt>
                      <c:pt idx="379">
                        <c:v>3.5</c:v>
                      </c:pt>
                      <c:pt idx="380">
                        <c:v>3.5</c:v>
                      </c:pt>
                      <c:pt idx="381">
                        <c:v>3.5</c:v>
                      </c:pt>
                      <c:pt idx="382">
                        <c:v>3.5</c:v>
                      </c:pt>
                      <c:pt idx="383">
                        <c:v>3.5</c:v>
                      </c:pt>
                      <c:pt idx="384">
                        <c:v>3.5</c:v>
                      </c:pt>
                      <c:pt idx="385">
                        <c:v>3.5</c:v>
                      </c:pt>
                      <c:pt idx="386">
                        <c:v>3.5</c:v>
                      </c:pt>
                      <c:pt idx="387">
                        <c:v>3.5</c:v>
                      </c:pt>
                      <c:pt idx="388">
                        <c:v>3.5</c:v>
                      </c:pt>
                      <c:pt idx="389">
                        <c:v>3.5</c:v>
                      </c:pt>
                      <c:pt idx="390">
                        <c:v>3.5</c:v>
                      </c:pt>
                      <c:pt idx="391">
                        <c:v>3.5</c:v>
                      </c:pt>
                      <c:pt idx="392">
                        <c:v>3.5</c:v>
                      </c:pt>
                      <c:pt idx="393">
                        <c:v>3.5</c:v>
                      </c:pt>
                      <c:pt idx="394">
                        <c:v>3.5</c:v>
                      </c:pt>
                      <c:pt idx="395">
                        <c:v>3.5</c:v>
                      </c:pt>
                      <c:pt idx="396">
                        <c:v>3.5</c:v>
                      </c:pt>
                      <c:pt idx="397">
                        <c:v>3.5</c:v>
                      </c:pt>
                      <c:pt idx="398">
                        <c:v>3.5</c:v>
                      </c:pt>
                      <c:pt idx="399">
                        <c:v>3.5</c:v>
                      </c:pt>
                      <c:pt idx="400">
                        <c:v>3.5</c:v>
                      </c:pt>
                      <c:pt idx="401">
                        <c:v>3.5</c:v>
                      </c:pt>
                      <c:pt idx="402">
                        <c:v>3.5</c:v>
                      </c:pt>
                      <c:pt idx="403">
                        <c:v>3.5</c:v>
                      </c:pt>
                      <c:pt idx="404">
                        <c:v>3.5</c:v>
                      </c:pt>
                      <c:pt idx="405">
                        <c:v>3.5</c:v>
                      </c:pt>
                      <c:pt idx="406">
                        <c:v>3.5</c:v>
                      </c:pt>
                      <c:pt idx="407">
                        <c:v>3.5</c:v>
                      </c:pt>
                      <c:pt idx="408">
                        <c:v>3.5</c:v>
                      </c:pt>
                      <c:pt idx="409">
                        <c:v>3.5</c:v>
                      </c:pt>
                      <c:pt idx="410">
                        <c:v>3.5</c:v>
                      </c:pt>
                      <c:pt idx="411">
                        <c:v>3.5</c:v>
                      </c:pt>
                      <c:pt idx="412">
                        <c:v>3.5</c:v>
                      </c:pt>
                      <c:pt idx="413">
                        <c:v>3.5</c:v>
                      </c:pt>
                      <c:pt idx="414">
                        <c:v>3.5</c:v>
                      </c:pt>
                      <c:pt idx="415">
                        <c:v>3.5</c:v>
                      </c:pt>
                      <c:pt idx="416">
                        <c:v>3.5</c:v>
                      </c:pt>
                      <c:pt idx="417">
                        <c:v>3.5</c:v>
                      </c:pt>
                      <c:pt idx="418">
                        <c:v>3.5</c:v>
                      </c:pt>
                      <c:pt idx="419">
                        <c:v>3.5</c:v>
                      </c:pt>
                      <c:pt idx="420">
                        <c:v>3.5</c:v>
                      </c:pt>
                      <c:pt idx="421">
                        <c:v>3.5</c:v>
                      </c:pt>
                      <c:pt idx="422">
                        <c:v>3.5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(2)'!$U$13</c15:sqref>
                        </c15:formulaRef>
                      </c:ext>
                    </c:extLst>
                    <c:strCache>
                      <c:ptCount val="1"/>
                      <c:pt idx="0">
                        <c:v>Qtrly Growth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(2)'!$U$14:$U$436</c15:sqref>
                        </c15:formulaRef>
                      </c:ext>
                    </c:extLst>
                    <c:numCache>
                      <c:formatCode>General</c:formatCode>
                      <c:ptCount val="4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(2)'!$V$13</c15:sqref>
                        </c15:formulaRef>
                      </c:ext>
                    </c:extLst>
                    <c:strCache>
                      <c:ptCount val="1"/>
                      <c:pt idx="0">
                        <c:v>Volailte Growth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(2)'!$V$14:$V$436</c15:sqref>
                        </c15:formulaRef>
                      </c:ext>
                    </c:extLst>
                    <c:numCache>
                      <c:formatCode>"$"#,##0.00_);[Red]\("$"#,##0.00\)</c:formatCode>
                      <c:ptCount val="423"/>
                      <c:pt idx="0">
                        <c:v>2.9297718972532624E-2</c:v>
                      </c:pt>
                      <c:pt idx="1">
                        <c:v>5.8452702403227481E-2</c:v>
                      </c:pt>
                      <c:pt idx="2">
                        <c:v>8.7322910143458915E-2</c:v>
                      </c:pt>
                      <c:pt idx="3">
                        <c:v>0.11576768944313964</c:v>
                      </c:pt>
                      <c:pt idx="4">
                        <c:v>0.14364846019678085</c:v>
                      </c:pt>
                      <c:pt idx="5">
                        <c:v>0.17082939009183606</c:v>
                      </c:pt>
                      <c:pt idx="6">
                        <c:v>0.19717805637007413</c:v>
                      </c:pt>
                      <c:pt idx="7">
                        <c:v>0.22256609097794605</c:v>
                      </c:pt>
                      <c:pt idx="8">
                        <c:v>0.2468698059628387</c:v>
                      </c:pt>
                      <c:pt idx="9">
                        <c:v>0.26997079606834645</c:v>
                      </c:pt>
                      <c:pt idx="10">
                        <c:v>0.29175651559277882</c:v>
                      </c:pt>
                      <c:pt idx="11">
                        <c:v>0.3121208267005055</c:v>
                      </c:pt>
                      <c:pt idx="12">
                        <c:v>0.33096451651482323</c:v>
                      </c:pt>
                      <c:pt idx="13">
                        <c:v>0.3481957804731175</c:v>
                      </c:pt>
                      <c:pt idx="14">
                        <c:v>0.36373066958946421</c:v>
                      </c:pt>
                      <c:pt idx="15">
                        <c:v>0.37749349944565014</c:v>
                      </c:pt>
                      <c:pt idx="16">
                        <c:v>0.3894172189180507</c:v>
                      </c:pt>
                      <c:pt idx="17">
                        <c:v>0.39944373684396445</c:v>
                      </c:pt>
                      <c:pt idx="18">
                        <c:v>0.40752420503591852</c:v>
                      </c:pt>
                      <c:pt idx="19">
                        <c:v>0.41361925626512736</c:v>
                      </c:pt>
                      <c:pt idx="20">
                        <c:v>0.41769919605467476</c:v>
                      </c:pt>
                      <c:pt idx="21">
                        <c:v>0.41974414734802018</c:v>
                      </c:pt>
                      <c:pt idx="22">
                        <c:v>0.41974414734802018</c:v>
                      </c:pt>
                      <c:pt idx="23">
                        <c:v>0.41769919605467482</c:v>
                      </c:pt>
                      <c:pt idx="24">
                        <c:v>0.41361925626512736</c:v>
                      </c:pt>
                      <c:pt idx="25">
                        <c:v>0.40752420503591852</c:v>
                      </c:pt>
                      <c:pt idx="26">
                        <c:v>0.3994437368439645</c:v>
                      </c:pt>
                      <c:pt idx="27">
                        <c:v>0.3894172189180507</c:v>
                      </c:pt>
                      <c:pt idx="28">
                        <c:v>0.37749349944565008</c:v>
                      </c:pt>
                      <c:pt idx="29">
                        <c:v>0.36373066958946426</c:v>
                      </c:pt>
                      <c:pt idx="30">
                        <c:v>0.3481957804731175</c:v>
                      </c:pt>
                      <c:pt idx="31">
                        <c:v>0.33096451651482323</c:v>
                      </c:pt>
                      <c:pt idx="32">
                        <c:v>0.31212082670050556</c:v>
                      </c:pt>
                      <c:pt idx="33">
                        <c:v>0.29175651559277876</c:v>
                      </c:pt>
                      <c:pt idx="34">
                        <c:v>0.26997079606834656</c:v>
                      </c:pt>
                      <c:pt idx="35">
                        <c:v>0.24686980596283875</c:v>
                      </c:pt>
                      <c:pt idx="36">
                        <c:v>0.22256609097794605</c:v>
                      </c:pt>
                      <c:pt idx="37">
                        <c:v>0.19717805637007424</c:v>
                      </c:pt>
                      <c:pt idx="38">
                        <c:v>0.17082939009183618</c:v>
                      </c:pt>
                      <c:pt idx="39">
                        <c:v>0.14364846019678093</c:v>
                      </c:pt>
                      <c:pt idx="40">
                        <c:v>0.11576768944313985</c:v>
                      </c:pt>
                      <c:pt idx="41">
                        <c:v>8.7322910143458915E-2</c:v>
                      </c:pt>
                      <c:pt idx="42">
                        <c:v>5.8452702403227613E-2</c:v>
                      </c:pt>
                      <c:pt idx="43">
                        <c:v>2.9297718972532718E-2</c:v>
                      </c:pt>
                      <c:pt idx="44">
                        <c:v>5.1456235106162037E-17</c:v>
                      </c:pt>
                      <c:pt idx="45">
                        <c:v>-2.9297718972532426E-2</c:v>
                      </c:pt>
                      <c:pt idx="46">
                        <c:v>-5.8452702403227516E-2</c:v>
                      </c:pt>
                      <c:pt idx="47">
                        <c:v>-8.7322910143458804E-2</c:v>
                      </c:pt>
                      <c:pt idx="48">
                        <c:v>-0.11576768944313957</c:v>
                      </c:pt>
                      <c:pt idx="49">
                        <c:v>-0.14364846019678082</c:v>
                      </c:pt>
                      <c:pt idx="50">
                        <c:v>-0.17082939009183593</c:v>
                      </c:pt>
                      <c:pt idx="51">
                        <c:v>-0.19717805637007416</c:v>
                      </c:pt>
                      <c:pt idx="52">
                        <c:v>-0.222566090977946</c:v>
                      </c:pt>
                      <c:pt idx="53">
                        <c:v>-0.24686980596283867</c:v>
                      </c:pt>
                      <c:pt idx="54">
                        <c:v>-0.26997079606834645</c:v>
                      </c:pt>
                      <c:pt idx="55">
                        <c:v>-0.29175651559277888</c:v>
                      </c:pt>
                      <c:pt idx="56">
                        <c:v>-0.3121208267005055</c:v>
                      </c:pt>
                      <c:pt idx="57">
                        <c:v>-0.33096451651482328</c:v>
                      </c:pt>
                      <c:pt idx="58">
                        <c:v>-0.34819578047311739</c:v>
                      </c:pt>
                      <c:pt idx="59">
                        <c:v>-0.3637306695894641</c:v>
                      </c:pt>
                      <c:pt idx="60">
                        <c:v>-0.37749349944565003</c:v>
                      </c:pt>
                      <c:pt idx="61">
                        <c:v>-0.38941721891805064</c:v>
                      </c:pt>
                      <c:pt idx="62">
                        <c:v>-0.39944373684396445</c:v>
                      </c:pt>
                      <c:pt idx="63">
                        <c:v>-0.40752420503591852</c:v>
                      </c:pt>
                      <c:pt idx="64">
                        <c:v>-0.41361925626512736</c:v>
                      </c:pt>
                      <c:pt idx="65">
                        <c:v>-0.41769919605467482</c:v>
                      </c:pt>
                      <c:pt idx="66">
                        <c:v>-0.41974414734802018</c:v>
                      </c:pt>
                      <c:pt idx="67">
                        <c:v>-0.41974414734802018</c:v>
                      </c:pt>
                      <c:pt idx="68">
                        <c:v>-0.41769919605467482</c:v>
                      </c:pt>
                      <c:pt idx="69">
                        <c:v>-0.41361925626512741</c:v>
                      </c:pt>
                      <c:pt idx="70">
                        <c:v>-0.40752420503591857</c:v>
                      </c:pt>
                      <c:pt idx="71">
                        <c:v>-0.3994437368439645</c:v>
                      </c:pt>
                      <c:pt idx="72">
                        <c:v>-0.3894172189180507</c:v>
                      </c:pt>
                      <c:pt idx="73">
                        <c:v>-0.37749349944565014</c:v>
                      </c:pt>
                      <c:pt idx="74">
                        <c:v>-0.36373066958946421</c:v>
                      </c:pt>
                      <c:pt idx="75">
                        <c:v>-0.34819578047311767</c:v>
                      </c:pt>
                      <c:pt idx="76">
                        <c:v>-0.33096451651482311</c:v>
                      </c:pt>
                      <c:pt idx="77">
                        <c:v>-0.31212082670050573</c:v>
                      </c:pt>
                      <c:pt idx="78">
                        <c:v>-0.29175651559277899</c:v>
                      </c:pt>
                      <c:pt idx="79">
                        <c:v>-0.26997079606834662</c:v>
                      </c:pt>
                      <c:pt idx="80">
                        <c:v>-0.24686980596283881</c:v>
                      </c:pt>
                      <c:pt idx="81">
                        <c:v>-0.22256609097794641</c:v>
                      </c:pt>
                      <c:pt idx="82">
                        <c:v>-0.19717805637007413</c:v>
                      </c:pt>
                      <c:pt idx="83">
                        <c:v>-0.17082939009183606</c:v>
                      </c:pt>
                      <c:pt idx="84">
                        <c:v>-0.14364846019678082</c:v>
                      </c:pt>
                      <c:pt idx="85">
                        <c:v>-0.11576768944313991</c:v>
                      </c:pt>
                      <c:pt idx="86">
                        <c:v>-8.7322910143459137E-2</c:v>
                      </c:pt>
                      <c:pt idx="87">
                        <c:v>-5.8452702403227669E-2</c:v>
                      </c:pt>
                      <c:pt idx="88">
                        <c:v>-2.9297718972532399E-2</c:v>
                      </c:pt>
                      <c:pt idx="89">
                        <c:v>-1.0291247021232407E-16</c:v>
                      </c:pt>
                      <c:pt idx="90">
                        <c:v>2.9297718972532562E-2</c:v>
                      </c:pt>
                      <c:pt idx="91">
                        <c:v>5.84527024032271E-2</c:v>
                      </c:pt>
                      <c:pt idx="92">
                        <c:v>8.7322910143458568E-2</c:v>
                      </c:pt>
                      <c:pt idx="93">
                        <c:v>0.11576768944313971</c:v>
                      </c:pt>
                      <c:pt idx="94">
                        <c:v>0.14364846019678096</c:v>
                      </c:pt>
                      <c:pt idx="95">
                        <c:v>0.17082939009183587</c:v>
                      </c:pt>
                      <c:pt idx="96">
                        <c:v>0.19717805637007393</c:v>
                      </c:pt>
                      <c:pt idx="97">
                        <c:v>0.22256609097794597</c:v>
                      </c:pt>
                      <c:pt idx="98">
                        <c:v>0.24686980596283889</c:v>
                      </c:pt>
                      <c:pt idx="99">
                        <c:v>0.26997079606834645</c:v>
                      </c:pt>
                      <c:pt idx="100">
                        <c:v>0.29175651559277882</c:v>
                      </c:pt>
                      <c:pt idx="101">
                        <c:v>0.31212082670050534</c:v>
                      </c:pt>
                      <c:pt idx="102">
                        <c:v>0.330964516514823</c:v>
                      </c:pt>
                      <c:pt idx="103">
                        <c:v>0.34819578047311756</c:v>
                      </c:pt>
                      <c:pt idx="104">
                        <c:v>0.36373066958946432</c:v>
                      </c:pt>
                      <c:pt idx="105">
                        <c:v>0.37749349944565003</c:v>
                      </c:pt>
                      <c:pt idx="106">
                        <c:v>0.38941721891805059</c:v>
                      </c:pt>
                      <c:pt idx="107">
                        <c:v>0.39944373684396445</c:v>
                      </c:pt>
                      <c:pt idx="108">
                        <c:v>0.40752420503591841</c:v>
                      </c:pt>
                      <c:pt idx="109">
                        <c:v>0.41361925626512736</c:v>
                      </c:pt>
                      <c:pt idx="110">
                        <c:v>0.41769919605467476</c:v>
                      </c:pt>
                      <c:pt idx="111">
                        <c:v>0.41974414734802018</c:v>
                      </c:pt>
                      <c:pt idx="112">
                        <c:v>0.41974414734802018</c:v>
                      </c:pt>
                      <c:pt idx="113">
                        <c:v>0.41769919605467482</c:v>
                      </c:pt>
                      <c:pt idx="114">
                        <c:v>0.41361925626512741</c:v>
                      </c:pt>
                      <c:pt idx="115">
                        <c:v>0.40752420503591846</c:v>
                      </c:pt>
                      <c:pt idx="116">
                        <c:v>0.3994437368439645</c:v>
                      </c:pt>
                      <c:pt idx="117">
                        <c:v>0.38941721891805087</c:v>
                      </c:pt>
                      <c:pt idx="118">
                        <c:v>0.37749349944565014</c:v>
                      </c:pt>
                      <c:pt idx="119">
                        <c:v>0.36373066958946443</c:v>
                      </c:pt>
                      <c:pt idx="120">
                        <c:v>0.34819578047311744</c:v>
                      </c:pt>
                      <c:pt idx="121">
                        <c:v>0.33096451651482339</c:v>
                      </c:pt>
                      <c:pt idx="122">
                        <c:v>0.3121208267005055</c:v>
                      </c:pt>
                      <c:pt idx="123">
                        <c:v>0.29175651559277904</c:v>
                      </c:pt>
                      <c:pt idx="124">
                        <c:v>0.26997079606834695</c:v>
                      </c:pt>
                      <c:pt idx="125">
                        <c:v>0.24686980596283881</c:v>
                      </c:pt>
                      <c:pt idx="126">
                        <c:v>0.22256609097794586</c:v>
                      </c:pt>
                      <c:pt idx="127">
                        <c:v>0.19717805637007418</c:v>
                      </c:pt>
                      <c:pt idx="128">
                        <c:v>0.17082939009183645</c:v>
                      </c:pt>
                      <c:pt idx="129">
                        <c:v>0.14364846019678085</c:v>
                      </c:pt>
                      <c:pt idx="130">
                        <c:v>0.11576768944313925</c:v>
                      </c:pt>
                      <c:pt idx="131">
                        <c:v>8.7322910143458832E-2</c:v>
                      </c:pt>
                      <c:pt idx="132">
                        <c:v>5.8452702403227717E-2</c:v>
                      </c:pt>
                      <c:pt idx="133">
                        <c:v>2.929771897253319E-2</c:v>
                      </c:pt>
                      <c:pt idx="134">
                        <c:v>1.5436870531848612E-16</c:v>
                      </c:pt>
                      <c:pt idx="135">
                        <c:v>-2.9297718972532881E-2</c:v>
                      </c:pt>
                      <c:pt idx="136">
                        <c:v>-5.8452702403227412E-2</c:v>
                      </c:pt>
                      <c:pt idx="137">
                        <c:v>-8.7322910143458526E-2</c:v>
                      </c:pt>
                      <c:pt idx="138">
                        <c:v>-0.11576768944313967</c:v>
                      </c:pt>
                      <c:pt idx="139">
                        <c:v>-0.14364846019678054</c:v>
                      </c:pt>
                      <c:pt idx="140">
                        <c:v>-0.17082939009183548</c:v>
                      </c:pt>
                      <c:pt idx="141">
                        <c:v>-0.19717805637007391</c:v>
                      </c:pt>
                      <c:pt idx="142">
                        <c:v>-0.22256609097794625</c:v>
                      </c:pt>
                      <c:pt idx="143">
                        <c:v>-0.24686980596283856</c:v>
                      </c:pt>
                      <c:pt idx="144">
                        <c:v>-0.26997079606834612</c:v>
                      </c:pt>
                      <c:pt idx="145">
                        <c:v>-0.29175651559277876</c:v>
                      </c:pt>
                      <c:pt idx="146">
                        <c:v>-0.31212082670050578</c:v>
                      </c:pt>
                      <c:pt idx="147">
                        <c:v>-0.33096451651482317</c:v>
                      </c:pt>
                      <c:pt idx="148">
                        <c:v>-0.34819578047311733</c:v>
                      </c:pt>
                      <c:pt idx="149">
                        <c:v>-0.36373066958946426</c:v>
                      </c:pt>
                      <c:pt idx="150">
                        <c:v>-0.37749349944565003</c:v>
                      </c:pt>
                      <c:pt idx="151">
                        <c:v>-0.38941721891805048</c:v>
                      </c:pt>
                      <c:pt idx="152">
                        <c:v>-0.39944373684396445</c:v>
                      </c:pt>
                      <c:pt idx="153">
                        <c:v>-0.40752420503591857</c:v>
                      </c:pt>
                      <c:pt idx="154">
                        <c:v>-0.41361925626512736</c:v>
                      </c:pt>
                      <c:pt idx="155">
                        <c:v>-0.4176991960546747</c:v>
                      </c:pt>
                      <c:pt idx="156">
                        <c:v>-0.41974414734802018</c:v>
                      </c:pt>
                      <c:pt idx="157">
                        <c:v>-0.41974414734802018</c:v>
                      </c:pt>
                      <c:pt idx="158">
                        <c:v>-0.41769919605467476</c:v>
                      </c:pt>
                      <c:pt idx="159">
                        <c:v>-0.41361925626512741</c:v>
                      </c:pt>
                      <c:pt idx="160">
                        <c:v>-0.40752420503591863</c:v>
                      </c:pt>
                      <c:pt idx="161">
                        <c:v>-0.39944373684396456</c:v>
                      </c:pt>
                      <c:pt idx="162">
                        <c:v>-0.38941721891805087</c:v>
                      </c:pt>
                      <c:pt idx="163">
                        <c:v>-0.37749349944565053</c:v>
                      </c:pt>
                      <c:pt idx="164">
                        <c:v>-0.36373066958946443</c:v>
                      </c:pt>
                      <c:pt idx="165">
                        <c:v>-0.3481957804731175</c:v>
                      </c:pt>
                      <c:pt idx="166">
                        <c:v>-0.33096451651482295</c:v>
                      </c:pt>
                      <c:pt idx="167">
                        <c:v>-0.3121208267005055</c:v>
                      </c:pt>
                      <c:pt idx="168">
                        <c:v>-0.29175651559277904</c:v>
                      </c:pt>
                      <c:pt idx="169">
                        <c:v>-0.2699707960683464</c:v>
                      </c:pt>
                      <c:pt idx="170">
                        <c:v>-0.24686980596283886</c:v>
                      </c:pt>
                      <c:pt idx="171">
                        <c:v>-0.22256609097794652</c:v>
                      </c:pt>
                      <c:pt idx="172">
                        <c:v>-0.19717805637007421</c:v>
                      </c:pt>
                      <c:pt idx="173">
                        <c:v>-0.17082939009183651</c:v>
                      </c:pt>
                      <c:pt idx="174">
                        <c:v>-0.1436484601967816</c:v>
                      </c:pt>
                      <c:pt idx="175">
                        <c:v>-0.11576768944314002</c:v>
                      </c:pt>
                      <c:pt idx="176">
                        <c:v>-8.7322910143458873E-2</c:v>
                      </c:pt>
                      <c:pt idx="177">
                        <c:v>-5.845270240322703E-2</c:v>
                      </c:pt>
                      <c:pt idx="178">
                        <c:v>-2.9297718972532499E-2</c:v>
                      </c:pt>
                      <c:pt idx="179">
                        <c:v>-2.0582494042464815E-16</c:v>
                      </c:pt>
                      <c:pt idx="180">
                        <c:v>2.929771897253209E-2</c:v>
                      </c:pt>
                      <c:pt idx="181">
                        <c:v>5.8452702403227363E-2</c:v>
                      </c:pt>
                      <c:pt idx="182">
                        <c:v>8.7322910143458471E-2</c:v>
                      </c:pt>
                      <c:pt idx="183">
                        <c:v>0.11576768944313889</c:v>
                      </c:pt>
                      <c:pt idx="184">
                        <c:v>0.14364846019678051</c:v>
                      </c:pt>
                      <c:pt idx="185">
                        <c:v>0.17082939009183543</c:v>
                      </c:pt>
                      <c:pt idx="186">
                        <c:v>0.19717805637007452</c:v>
                      </c:pt>
                      <c:pt idx="187">
                        <c:v>0.22256609097794619</c:v>
                      </c:pt>
                      <c:pt idx="188">
                        <c:v>0.24686980596283853</c:v>
                      </c:pt>
                      <c:pt idx="189">
                        <c:v>0.26997079606834667</c:v>
                      </c:pt>
                      <c:pt idx="190">
                        <c:v>0.29175651559277876</c:v>
                      </c:pt>
                      <c:pt idx="191">
                        <c:v>0.31212082670050523</c:v>
                      </c:pt>
                      <c:pt idx="192">
                        <c:v>0.33096451651482317</c:v>
                      </c:pt>
                      <c:pt idx="193">
                        <c:v>0.34819578047311728</c:v>
                      </c:pt>
                      <c:pt idx="194">
                        <c:v>0.36373066958946387</c:v>
                      </c:pt>
                      <c:pt idx="195">
                        <c:v>0.37749349944565003</c:v>
                      </c:pt>
                      <c:pt idx="196">
                        <c:v>0.38941721891805048</c:v>
                      </c:pt>
                      <c:pt idx="197">
                        <c:v>0.39944373684396467</c:v>
                      </c:pt>
                      <c:pt idx="198">
                        <c:v>0.40752420503591857</c:v>
                      </c:pt>
                      <c:pt idx="199">
                        <c:v>0.41361925626512736</c:v>
                      </c:pt>
                      <c:pt idx="200">
                        <c:v>0.41769919605467482</c:v>
                      </c:pt>
                      <c:pt idx="201">
                        <c:v>0.41974414734802018</c:v>
                      </c:pt>
                      <c:pt idx="202">
                        <c:v>0.41974414734802018</c:v>
                      </c:pt>
                      <c:pt idx="203">
                        <c:v>0.41769919605467487</c:v>
                      </c:pt>
                      <c:pt idx="204">
                        <c:v>0.41361925626512747</c:v>
                      </c:pt>
                      <c:pt idx="205">
                        <c:v>0.40752420503591863</c:v>
                      </c:pt>
                      <c:pt idx="206">
                        <c:v>0.39944373684396478</c:v>
                      </c:pt>
                      <c:pt idx="207">
                        <c:v>0.38941721891805059</c:v>
                      </c:pt>
                      <c:pt idx="208">
                        <c:v>0.37749349944565019</c:v>
                      </c:pt>
                      <c:pt idx="209">
                        <c:v>0.3637306695894641</c:v>
                      </c:pt>
                      <c:pt idx="210">
                        <c:v>0.34819578047311756</c:v>
                      </c:pt>
                      <c:pt idx="211">
                        <c:v>0.33096451651482345</c:v>
                      </c:pt>
                      <c:pt idx="212">
                        <c:v>0.31212082670050556</c:v>
                      </c:pt>
                      <c:pt idx="213">
                        <c:v>0.29175651559277904</c:v>
                      </c:pt>
                      <c:pt idx="214">
                        <c:v>0.26997079606834706</c:v>
                      </c:pt>
                      <c:pt idx="215">
                        <c:v>0.24686980596283889</c:v>
                      </c:pt>
                      <c:pt idx="216">
                        <c:v>0.22256609097794655</c:v>
                      </c:pt>
                      <c:pt idx="217">
                        <c:v>0.19717805637007493</c:v>
                      </c:pt>
                      <c:pt idx="218">
                        <c:v>0.17082939009183584</c:v>
                      </c:pt>
                      <c:pt idx="219">
                        <c:v>0.14364846019678096</c:v>
                      </c:pt>
                      <c:pt idx="220">
                        <c:v>0.11576768944313934</c:v>
                      </c:pt>
                      <c:pt idx="221">
                        <c:v>8.7322910143458915E-2</c:v>
                      </c:pt>
                      <c:pt idx="222">
                        <c:v>5.8452702403227821E-2</c:v>
                      </c:pt>
                      <c:pt idx="223">
                        <c:v>2.9297718972532551E-2</c:v>
                      </c:pt>
                      <c:pt idx="224">
                        <c:v>2.572811755308102E-16</c:v>
                      </c:pt>
                      <c:pt idx="225">
                        <c:v>-2.9297718972532038E-2</c:v>
                      </c:pt>
                      <c:pt idx="226">
                        <c:v>-5.8452702403226572E-2</c:v>
                      </c:pt>
                      <c:pt idx="227">
                        <c:v>-8.7322910143458415E-2</c:v>
                      </c:pt>
                      <c:pt idx="228">
                        <c:v>-0.11576768944313885</c:v>
                      </c:pt>
                      <c:pt idx="229">
                        <c:v>-0.14364846019678046</c:v>
                      </c:pt>
                      <c:pt idx="230">
                        <c:v>-0.17082939009183676</c:v>
                      </c:pt>
                      <c:pt idx="231">
                        <c:v>-0.19717805637007449</c:v>
                      </c:pt>
                      <c:pt idx="232">
                        <c:v>-0.22256609097794613</c:v>
                      </c:pt>
                      <c:pt idx="233">
                        <c:v>-0.24686980596283847</c:v>
                      </c:pt>
                      <c:pt idx="234">
                        <c:v>-0.26997079606834606</c:v>
                      </c:pt>
                      <c:pt idx="235">
                        <c:v>-0.29175651559277821</c:v>
                      </c:pt>
                      <c:pt idx="236">
                        <c:v>-0.31212082670050573</c:v>
                      </c:pt>
                      <c:pt idx="237">
                        <c:v>-0.33096451651482311</c:v>
                      </c:pt>
                      <c:pt idx="238">
                        <c:v>-0.34819578047311722</c:v>
                      </c:pt>
                      <c:pt idx="239">
                        <c:v>-0.36373066958946382</c:v>
                      </c:pt>
                      <c:pt idx="240">
                        <c:v>-0.3774934994456503</c:v>
                      </c:pt>
                      <c:pt idx="241">
                        <c:v>-0.3894172189180507</c:v>
                      </c:pt>
                      <c:pt idx="242">
                        <c:v>-0.39944373684396445</c:v>
                      </c:pt>
                      <c:pt idx="243">
                        <c:v>-0.40752420503591835</c:v>
                      </c:pt>
                      <c:pt idx="244">
                        <c:v>-0.41361925626512719</c:v>
                      </c:pt>
                      <c:pt idx="245">
                        <c:v>-0.41769919605467482</c:v>
                      </c:pt>
                      <c:pt idx="246">
                        <c:v>-0.41974414734802018</c:v>
                      </c:pt>
                      <c:pt idx="247">
                        <c:v>-0.41974414734802018</c:v>
                      </c:pt>
                      <c:pt idx="248">
                        <c:v>-0.41769919605467487</c:v>
                      </c:pt>
                      <c:pt idx="249">
                        <c:v>-0.41361925626512758</c:v>
                      </c:pt>
                      <c:pt idx="250">
                        <c:v>-0.40752420503591852</c:v>
                      </c:pt>
                      <c:pt idx="251">
                        <c:v>-0.39944373684396456</c:v>
                      </c:pt>
                      <c:pt idx="252">
                        <c:v>-0.38941721891805092</c:v>
                      </c:pt>
                      <c:pt idx="253">
                        <c:v>-0.37749349944564992</c:v>
                      </c:pt>
                      <c:pt idx="254">
                        <c:v>-0.3637306695894641</c:v>
                      </c:pt>
                      <c:pt idx="255">
                        <c:v>-0.34819578047311756</c:v>
                      </c:pt>
                      <c:pt idx="256">
                        <c:v>-0.3309645165148235</c:v>
                      </c:pt>
                      <c:pt idx="257">
                        <c:v>-0.31212082670050606</c:v>
                      </c:pt>
                      <c:pt idx="258">
                        <c:v>-0.29175651559277965</c:v>
                      </c:pt>
                      <c:pt idx="259">
                        <c:v>-0.26997079606834645</c:v>
                      </c:pt>
                      <c:pt idx="260">
                        <c:v>-0.24686980596283895</c:v>
                      </c:pt>
                      <c:pt idx="261">
                        <c:v>-0.22256609097794536</c:v>
                      </c:pt>
                      <c:pt idx="262">
                        <c:v>-0.19717805637007363</c:v>
                      </c:pt>
                      <c:pt idx="263">
                        <c:v>-0.1708293900918359</c:v>
                      </c:pt>
                      <c:pt idx="264">
                        <c:v>-0.14364846019678099</c:v>
                      </c:pt>
                      <c:pt idx="265">
                        <c:v>-0.11576768944314011</c:v>
                      </c:pt>
                      <c:pt idx="266">
                        <c:v>-8.7322910143459706E-2</c:v>
                      </c:pt>
                      <c:pt idx="267">
                        <c:v>-5.8452702403228612E-2</c:v>
                      </c:pt>
                      <c:pt idx="268">
                        <c:v>-2.9297718972532603E-2</c:v>
                      </c:pt>
                      <c:pt idx="269">
                        <c:v>-3.0873741063697223E-16</c:v>
                      </c:pt>
                      <c:pt idx="270">
                        <c:v>2.9297718972531986E-2</c:v>
                      </c:pt>
                      <c:pt idx="271">
                        <c:v>5.8452702403227995E-2</c:v>
                      </c:pt>
                      <c:pt idx="272">
                        <c:v>8.7322910143459095E-2</c:v>
                      </c:pt>
                      <c:pt idx="273">
                        <c:v>0.1157676894431395</c:v>
                      </c:pt>
                      <c:pt idx="274">
                        <c:v>0.1436484601967804</c:v>
                      </c:pt>
                      <c:pt idx="275">
                        <c:v>0.17082939009183534</c:v>
                      </c:pt>
                      <c:pt idx="276">
                        <c:v>0.19717805637007443</c:v>
                      </c:pt>
                      <c:pt idx="277">
                        <c:v>0.22256609097794611</c:v>
                      </c:pt>
                      <c:pt idx="278">
                        <c:v>0.24686980596283842</c:v>
                      </c:pt>
                      <c:pt idx="279">
                        <c:v>0.26997079606834601</c:v>
                      </c:pt>
                      <c:pt idx="280">
                        <c:v>0.29175651559277815</c:v>
                      </c:pt>
                      <c:pt idx="281">
                        <c:v>0.31212082670050467</c:v>
                      </c:pt>
                      <c:pt idx="282">
                        <c:v>0.33096451651482311</c:v>
                      </c:pt>
                      <c:pt idx="283">
                        <c:v>0.34819578047311722</c:v>
                      </c:pt>
                      <c:pt idx="284">
                        <c:v>0.36373066958946459</c:v>
                      </c:pt>
                      <c:pt idx="285">
                        <c:v>0.3774934994456503</c:v>
                      </c:pt>
                      <c:pt idx="286">
                        <c:v>0.3894172189180507</c:v>
                      </c:pt>
                      <c:pt idx="287">
                        <c:v>0.39944373684396439</c:v>
                      </c:pt>
                      <c:pt idx="288">
                        <c:v>0.40752420503591835</c:v>
                      </c:pt>
                      <c:pt idx="289">
                        <c:v>0.41361925626512719</c:v>
                      </c:pt>
                      <c:pt idx="290">
                        <c:v>0.41769919605467465</c:v>
                      </c:pt>
                      <c:pt idx="291">
                        <c:v>0.41974414734802018</c:v>
                      </c:pt>
                      <c:pt idx="292">
                        <c:v>0.41974414734802018</c:v>
                      </c:pt>
                      <c:pt idx="293">
                        <c:v>0.4176991960546747</c:v>
                      </c:pt>
                      <c:pt idx="294">
                        <c:v>0.4136192562651273</c:v>
                      </c:pt>
                      <c:pt idx="295">
                        <c:v>0.40752420503591852</c:v>
                      </c:pt>
                      <c:pt idx="296">
                        <c:v>0.39944373684396461</c:v>
                      </c:pt>
                      <c:pt idx="297">
                        <c:v>0.38941721891805092</c:v>
                      </c:pt>
                      <c:pt idx="298">
                        <c:v>0.37749349944565058</c:v>
                      </c:pt>
                      <c:pt idx="299">
                        <c:v>0.36373066958946415</c:v>
                      </c:pt>
                      <c:pt idx="300">
                        <c:v>0.34819578047311761</c:v>
                      </c:pt>
                      <c:pt idx="301">
                        <c:v>0.3309645165148235</c:v>
                      </c:pt>
                      <c:pt idx="302">
                        <c:v>0.31212082670050612</c:v>
                      </c:pt>
                      <c:pt idx="303">
                        <c:v>0.29175651559277965</c:v>
                      </c:pt>
                      <c:pt idx="304">
                        <c:v>0.26997079606834651</c:v>
                      </c:pt>
                      <c:pt idx="305">
                        <c:v>0.246869805962839</c:v>
                      </c:pt>
                      <c:pt idx="306">
                        <c:v>0.22256609097794666</c:v>
                      </c:pt>
                      <c:pt idx="307">
                        <c:v>0.19717805637007368</c:v>
                      </c:pt>
                      <c:pt idx="308">
                        <c:v>0.17082939009183595</c:v>
                      </c:pt>
                      <c:pt idx="309">
                        <c:v>0.14364846019678104</c:v>
                      </c:pt>
                      <c:pt idx="310">
                        <c:v>0.11576768944314016</c:v>
                      </c:pt>
                      <c:pt idx="311">
                        <c:v>8.7322910143459748E-2</c:v>
                      </c:pt>
                      <c:pt idx="312">
                        <c:v>5.8452702403228661E-2</c:v>
                      </c:pt>
                      <c:pt idx="313">
                        <c:v>2.929771897253414E-2</c:v>
                      </c:pt>
                      <c:pt idx="314">
                        <c:v>3.6019364574313426E-16</c:v>
                      </c:pt>
                      <c:pt idx="315">
                        <c:v>-2.9297718972531934E-2</c:v>
                      </c:pt>
                      <c:pt idx="316">
                        <c:v>-5.8452702403227946E-2</c:v>
                      </c:pt>
                      <c:pt idx="317">
                        <c:v>-8.7322910143459054E-2</c:v>
                      </c:pt>
                      <c:pt idx="318">
                        <c:v>-0.11576768944313946</c:v>
                      </c:pt>
                      <c:pt idx="319">
                        <c:v>-0.14364846019678038</c:v>
                      </c:pt>
                      <c:pt idx="320">
                        <c:v>-0.17082939009183529</c:v>
                      </c:pt>
                      <c:pt idx="321">
                        <c:v>-0.19717805637007305</c:v>
                      </c:pt>
                      <c:pt idx="322">
                        <c:v>-0.22256609097794605</c:v>
                      </c:pt>
                      <c:pt idx="323">
                        <c:v>-0.24686980596283842</c:v>
                      </c:pt>
                      <c:pt idx="324">
                        <c:v>-0.26997079606834595</c:v>
                      </c:pt>
                      <c:pt idx="325">
                        <c:v>-0.2917565155927781</c:v>
                      </c:pt>
                      <c:pt idx="326">
                        <c:v>-0.31212082670050567</c:v>
                      </c:pt>
                      <c:pt idx="327">
                        <c:v>-0.33096451651482217</c:v>
                      </c:pt>
                      <c:pt idx="328">
                        <c:v>-0.34819578047311717</c:v>
                      </c:pt>
                      <c:pt idx="329">
                        <c:v>-0.36373066958946376</c:v>
                      </c:pt>
                      <c:pt idx="330">
                        <c:v>-0.37749349944565025</c:v>
                      </c:pt>
                      <c:pt idx="331">
                        <c:v>-0.38941721891805064</c:v>
                      </c:pt>
                      <c:pt idx="332">
                        <c:v>-0.39944373684396439</c:v>
                      </c:pt>
                      <c:pt idx="333">
                        <c:v>-0.40752420503591869</c:v>
                      </c:pt>
                      <c:pt idx="334">
                        <c:v>-0.41361925626512719</c:v>
                      </c:pt>
                      <c:pt idx="335">
                        <c:v>-0.41769919605467482</c:v>
                      </c:pt>
                      <c:pt idx="336">
                        <c:v>-0.41974414734802012</c:v>
                      </c:pt>
                      <c:pt idx="337">
                        <c:v>-0.41974414734802018</c:v>
                      </c:pt>
                      <c:pt idx="338">
                        <c:v>-0.41769919605467487</c:v>
                      </c:pt>
                      <c:pt idx="339">
                        <c:v>-0.4136192562651273</c:v>
                      </c:pt>
                      <c:pt idx="340">
                        <c:v>-0.40752420503591885</c:v>
                      </c:pt>
                      <c:pt idx="341">
                        <c:v>-0.39944373684396461</c:v>
                      </c:pt>
                      <c:pt idx="342">
                        <c:v>-0.38941721891805042</c:v>
                      </c:pt>
                      <c:pt idx="343">
                        <c:v>-0.37749349944565058</c:v>
                      </c:pt>
                      <c:pt idx="344">
                        <c:v>-0.36373066958946415</c:v>
                      </c:pt>
                      <c:pt idx="345">
                        <c:v>-0.34819578047311761</c:v>
                      </c:pt>
                      <c:pt idx="346">
                        <c:v>-0.33096451651482356</c:v>
                      </c:pt>
                      <c:pt idx="347">
                        <c:v>-0.31212082670050617</c:v>
                      </c:pt>
                      <c:pt idx="348">
                        <c:v>-0.29175651559277865</c:v>
                      </c:pt>
                      <c:pt idx="349">
                        <c:v>-0.26997079606834767</c:v>
                      </c:pt>
                      <c:pt idx="350">
                        <c:v>-0.24686980596283903</c:v>
                      </c:pt>
                      <c:pt idx="351">
                        <c:v>-0.22256609097794669</c:v>
                      </c:pt>
                      <c:pt idx="352">
                        <c:v>-0.19717805637007507</c:v>
                      </c:pt>
                      <c:pt idx="353">
                        <c:v>-0.17082939009183598</c:v>
                      </c:pt>
                      <c:pt idx="354">
                        <c:v>-0.1436484601967811</c:v>
                      </c:pt>
                      <c:pt idx="355">
                        <c:v>-0.11576768944313878</c:v>
                      </c:pt>
                      <c:pt idx="356">
                        <c:v>-8.7322910143459803E-2</c:v>
                      </c:pt>
                      <c:pt idx="357">
                        <c:v>-5.8452702403227239E-2</c:v>
                      </c:pt>
                      <c:pt idx="358">
                        <c:v>-2.9297718972534192E-2</c:v>
                      </c:pt>
                      <c:pt idx="359">
                        <c:v>-4.1164988084929629E-16</c:v>
                      </c:pt>
                      <c:pt idx="360">
                        <c:v>2.9297718972531878E-2</c:v>
                      </c:pt>
                      <c:pt idx="361">
                        <c:v>5.845270240322642E-2</c:v>
                      </c:pt>
                      <c:pt idx="362">
                        <c:v>8.7322910143458998E-2</c:v>
                      </c:pt>
                      <c:pt idx="363">
                        <c:v>0.11576768944313941</c:v>
                      </c:pt>
                      <c:pt idx="364">
                        <c:v>0.14364846019678171</c:v>
                      </c:pt>
                      <c:pt idx="365">
                        <c:v>0.17082939009183523</c:v>
                      </c:pt>
                      <c:pt idx="366">
                        <c:v>0.19717805637007435</c:v>
                      </c:pt>
                      <c:pt idx="367">
                        <c:v>0.22256609097794475</c:v>
                      </c:pt>
                      <c:pt idx="368">
                        <c:v>0.24686980596283839</c:v>
                      </c:pt>
                      <c:pt idx="369">
                        <c:v>0.2699707960683459</c:v>
                      </c:pt>
                      <c:pt idx="370">
                        <c:v>0.29175651559277915</c:v>
                      </c:pt>
                      <c:pt idx="371">
                        <c:v>0.31212082670050462</c:v>
                      </c:pt>
                      <c:pt idx="372">
                        <c:v>0.33096451651482306</c:v>
                      </c:pt>
                      <c:pt idx="373">
                        <c:v>0.348195780473118</c:v>
                      </c:pt>
                      <c:pt idx="374">
                        <c:v>0.36373066958946376</c:v>
                      </c:pt>
                      <c:pt idx="375">
                        <c:v>0.37749349944565025</c:v>
                      </c:pt>
                      <c:pt idx="376">
                        <c:v>0.38941721891805064</c:v>
                      </c:pt>
                      <c:pt idx="377">
                        <c:v>0.39944373684396439</c:v>
                      </c:pt>
                      <c:pt idx="378">
                        <c:v>0.4075242050359183</c:v>
                      </c:pt>
                      <c:pt idx="379">
                        <c:v>0.41361925626512747</c:v>
                      </c:pt>
                      <c:pt idx="380">
                        <c:v>0.41769919605467465</c:v>
                      </c:pt>
                      <c:pt idx="381">
                        <c:v>0.41974414734802018</c:v>
                      </c:pt>
                      <c:pt idx="382">
                        <c:v>0.41974414734802024</c:v>
                      </c:pt>
                      <c:pt idx="383">
                        <c:v>0.41769919605467493</c:v>
                      </c:pt>
                      <c:pt idx="384">
                        <c:v>0.41361925626512736</c:v>
                      </c:pt>
                      <c:pt idx="385">
                        <c:v>0.40752420503591857</c:v>
                      </c:pt>
                      <c:pt idx="386">
                        <c:v>0.39944373684396411</c:v>
                      </c:pt>
                      <c:pt idx="387">
                        <c:v>0.38941721891805098</c:v>
                      </c:pt>
                      <c:pt idx="388">
                        <c:v>0.37749349944564997</c:v>
                      </c:pt>
                      <c:pt idx="389">
                        <c:v>0.36373066958946493</c:v>
                      </c:pt>
                      <c:pt idx="390">
                        <c:v>0.34819578047311767</c:v>
                      </c:pt>
                      <c:pt idx="391">
                        <c:v>0.33096451651482361</c:v>
                      </c:pt>
                      <c:pt idx="392">
                        <c:v>0.31212082670050623</c:v>
                      </c:pt>
                      <c:pt idx="393">
                        <c:v>0.29175651559277976</c:v>
                      </c:pt>
                      <c:pt idx="394">
                        <c:v>0.26997079606834662</c:v>
                      </c:pt>
                      <c:pt idx="395">
                        <c:v>0.24686980596283786</c:v>
                      </c:pt>
                      <c:pt idx="396">
                        <c:v>0.22256609097794675</c:v>
                      </c:pt>
                      <c:pt idx="397">
                        <c:v>0.19717805637007377</c:v>
                      </c:pt>
                      <c:pt idx="398">
                        <c:v>0.1708293900918374</c:v>
                      </c:pt>
                      <c:pt idx="399">
                        <c:v>0.14364846019678112</c:v>
                      </c:pt>
                      <c:pt idx="400">
                        <c:v>0.11576768944314025</c:v>
                      </c:pt>
                      <c:pt idx="401">
                        <c:v>8.7322910143458402E-2</c:v>
                      </c:pt>
                      <c:pt idx="402">
                        <c:v>5.8452702403228765E-2</c:v>
                      </c:pt>
                      <c:pt idx="403">
                        <c:v>2.9297718972532753E-2</c:v>
                      </c:pt>
                      <c:pt idx="404">
                        <c:v>1.9552458610516687E-15</c:v>
                      </c:pt>
                      <c:pt idx="405">
                        <c:v>-2.9297718972531833E-2</c:v>
                      </c:pt>
                      <c:pt idx="406">
                        <c:v>-5.8452702403227842E-2</c:v>
                      </c:pt>
                      <c:pt idx="407">
                        <c:v>-8.7322910143457486E-2</c:v>
                      </c:pt>
                      <c:pt idx="408">
                        <c:v>-0.11576768944313937</c:v>
                      </c:pt>
                      <c:pt idx="409">
                        <c:v>-0.14364846019678026</c:v>
                      </c:pt>
                      <c:pt idx="410">
                        <c:v>-0.17082939009183656</c:v>
                      </c:pt>
                      <c:pt idx="411">
                        <c:v>-0.19717805637007296</c:v>
                      </c:pt>
                      <c:pt idx="412">
                        <c:v>-0.22256609097794597</c:v>
                      </c:pt>
                      <c:pt idx="413">
                        <c:v>-0.24686980596283711</c:v>
                      </c:pt>
                      <c:pt idx="414">
                        <c:v>-0.26997079606834584</c:v>
                      </c:pt>
                      <c:pt idx="415">
                        <c:v>-0.2917565155927791</c:v>
                      </c:pt>
                      <c:pt idx="416">
                        <c:v>-0.31212082670050556</c:v>
                      </c:pt>
                      <c:pt idx="417">
                        <c:v>-0.330964516514823</c:v>
                      </c:pt>
                      <c:pt idx="418">
                        <c:v>-0.34819578047311717</c:v>
                      </c:pt>
                      <c:pt idx="419">
                        <c:v>-0.36373066958946448</c:v>
                      </c:pt>
                      <c:pt idx="420">
                        <c:v>-0.37749349944564953</c:v>
                      </c:pt>
                      <c:pt idx="421">
                        <c:v>-0.38941721891805064</c:v>
                      </c:pt>
                      <c:pt idx="422">
                        <c:v>-0.39944373684396434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(2)'!$X$13</c15:sqref>
                        </c15:formulaRef>
                      </c:ext>
                    </c:extLst>
                    <c:strCache>
                      <c:ptCount val="1"/>
                      <c:pt idx="0">
                        <c:v>SD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(2)'!$X$14:$X$436</c15:sqref>
                        </c15:formulaRef>
                      </c:ext>
                    </c:extLst>
                    <c:numCache>
                      <c:formatCode>General</c:formatCode>
                      <c:ptCount val="423"/>
                      <c:pt idx="99">
                        <c:v>0.28655870600604821</c:v>
                      </c:pt>
                      <c:pt idx="100">
                        <c:v>0.28787271731209951</c:v>
                      </c:pt>
                      <c:pt idx="101">
                        <c:v>0.28933156014399092</c:v>
                      </c:pt>
                      <c:pt idx="102">
                        <c:v>0.29090488721274377</c:v>
                      </c:pt>
                      <c:pt idx="103">
                        <c:v>0.29256048589310291</c:v>
                      </c:pt>
                      <c:pt idx="104">
                        <c:v>0.29426502240509023</c:v>
                      </c:pt>
                      <c:pt idx="105">
                        <c:v>0.29598476462339679</c:v>
                      </c:pt>
                      <c:pt idx="106">
                        <c:v>0.29768626607861653</c:v>
                      </c:pt>
                      <c:pt idx="107">
                        <c:v>0.29933699855896989</c:v>
                      </c:pt>
                      <c:pt idx="108">
                        <c:v>0.30090592522570125</c:v>
                      </c:pt>
                      <c:pt idx="109">
                        <c:v>0.30236401002556218</c:v>
                      </c:pt>
                      <c:pt idx="110">
                        <c:v>0.30368466226797425</c:v>
                      </c:pt>
                      <c:pt idx="111">
                        <c:v>0.30484411749756785</c:v>
                      </c:pt>
                      <c:pt idx="112">
                        <c:v>0.30582175728282912</c:v>
                      </c:pt>
                      <c:pt idx="113">
                        <c:v>0.3066003713564146</c:v>
                      </c:pt>
                      <c:pt idx="114">
                        <c:v>0.30716636580225509</c:v>
                      </c:pt>
                      <c:pt idx="115">
                        <c:v>0.30750992081089507</c:v>
                      </c:pt>
                      <c:pt idx="116">
                        <c:v>0.30762510102935747</c:v>
                      </c:pt>
                      <c:pt idx="117">
                        <c:v>0.30750992081089507</c:v>
                      </c:pt>
                      <c:pt idx="118">
                        <c:v>0.3071663658022552</c:v>
                      </c:pt>
                      <c:pt idx="119">
                        <c:v>0.30660037135641471</c:v>
                      </c:pt>
                      <c:pt idx="120">
                        <c:v>0.30582175728282907</c:v>
                      </c:pt>
                      <c:pt idx="121">
                        <c:v>0.3048441174975679</c:v>
                      </c:pt>
                      <c:pt idx="122">
                        <c:v>0.30368466226797425</c:v>
                      </c:pt>
                      <c:pt idx="123">
                        <c:v>0.30236401002556218</c:v>
                      </c:pt>
                      <c:pt idx="124">
                        <c:v>0.30090592522570131</c:v>
                      </c:pt>
                      <c:pt idx="125">
                        <c:v>0.29933699855896989</c:v>
                      </c:pt>
                      <c:pt idx="126">
                        <c:v>0.29768626607861653</c:v>
                      </c:pt>
                      <c:pt idx="127">
                        <c:v>0.29598476462339673</c:v>
                      </c:pt>
                      <c:pt idx="128">
                        <c:v>0.29426502240509017</c:v>
                      </c:pt>
                      <c:pt idx="129">
                        <c:v>0.29256048589310296</c:v>
                      </c:pt>
                      <c:pt idx="130">
                        <c:v>0.29090488721274377</c:v>
                      </c:pt>
                      <c:pt idx="131">
                        <c:v>0.28933156014399092</c:v>
                      </c:pt>
                      <c:pt idx="132">
                        <c:v>0.28787271731209946</c:v>
                      </c:pt>
                      <c:pt idx="133">
                        <c:v>0.28655870600604827</c:v>
                      </c:pt>
                      <c:pt idx="134">
                        <c:v>0.28541726480203417</c:v>
                      </c:pt>
                      <c:pt idx="135">
                        <c:v>0.28447280723701679</c:v>
                      </c:pt>
                      <c:pt idx="136">
                        <c:v>0.28374576153545322</c:v>
                      </c:pt>
                      <c:pt idx="137">
                        <c:v>0.28325199623467406</c:v>
                      </c:pt>
                      <c:pt idx="138">
                        <c:v>0.28300236002436541</c:v>
                      </c:pt>
                      <c:pt idx="139">
                        <c:v>0.28300236002436546</c:v>
                      </c:pt>
                      <c:pt idx="140">
                        <c:v>0.28325199623467401</c:v>
                      </c:pt>
                      <c:pt idx="141">
                        <c:v>0.28374576153545317</c:v>
                      </c:pt>
                      <c:pt idx="142">
                        <c:v>0.28447280723701673</c:v>
                      </c:pt>
                      <c:pt idx="143">
                        <c:v>0.28541726480203417</c:v>
                      </c:pt>
                      <c:pt idx="144">
                        <c:v>0.28655870600604827</c:v>
                      </c:pt>
                      <c:pt idx="145">
                        <c:v>0.28787271731209935</c:v>
                      </c:pt>
                      <c:pt idx="146">
                        <c:v>0.28933156014399092</c:v>
                      </c:pt>
                      <c:pt idx="147">
                        <c:v>0.29090488721274377</c:v>
                      </c:pt>
                      <c:pt idx="148">
                        <c:v>0.29256048589310291</c:v>
                      </c:pt>
                      <c:pt idx="149">
                        <c:v>0.29426502240509017</c:v>
                      </c:pt>
                      <c:pt idx="150">
                        <c:v>0.29598476462339679</c:v>
                      </c:pt>
                      <c:pt idx="151">
                        <c:v>0.29768626607861653</c:v>
                      </c:pt>
                      <c:pt idx="152">
                        <c:v>0.29933699855896978</c:v>
                      </c:pt>
                      <c:pt idx="153">
                        <c:v>0.3009059252257012</c:v>
                      </c:pt>
                      <c:pt idx="154">
                        <c:v>0.30236401002556201</c:v>
                      </c:pt>
                      <c:pt idx="155">
                        <c:v>0.30368466226797425</c:v>
                      </c:pt>
                      <c:pt idx="156">
                        <c:v>0.30484411749756785</c:v>
                      </c:pt>
                      <c:pt idx="157">
                        <c:v>0.30582175728282907</c:v>
                      </c:pt>
                      <c:pt idx="158">
                        <c:v>0.30660037135641471</c:v>
                      </c:pt>
                      <c:pt idx="159">
                        <c:v>0.30716636580225526</c:v>
                      </c:pt>
                      <c:pt idx="160">
                        <c:v>0.30750992081089507</c:v>
                      </c:pt>
                      <c:pt idx="161">
                        <c:v>0.30762510102935753</c:v>
                      </c:pt>
                      <c:pt idx="162">
                        <c:v>0.30750992081089507</c:v>
                      </c:pt>
                      <c:pt idx="163">
                        <c:v>0.30716636580225526</c:v>
                      </c:pt>
                      <c:pt idx="164">
                        <c:v>0.30660037135641471</c:v>
                      </c:pt>
                      <c:pt idx="165">
                        <c:v>0.30582175728282901</c:v>
                      </c:pt>
                      <c:pt idx="166">
                        <c:v>0.3048441174975679</c:v>
                      </c:pt>
                      <c:pt idx="167">
                        <c:v>0.30368466226797425</c:v>
                      </c:pt>
                      <c:pt idx="168">
                        <c:v>0.30236401002556212</c:v>
                      </c:pt>
                      <c:pt idx="169">
                        <c:v>0.30090592522570131</c:v>
                      </c:pt>
                      <c:pt idx="170">
                        <c:v>0.29933699855896989</c:v>
                      </c:pt>
                      <c:pt idx="171">
                        <c:v>0.29768626607861653</c:v>
                      </c:pt>
                      <c:pt idx="172">
                        <c:v>0.29598476462339673</c:v>
                      </c:pt>
                      <c:pt idx="173">
                        <c:v>0.29426502240509017</c:v>
                      </c:pt>
                      <c:pt idx="174">
                        <c:v>0.29256048589310285</c:v>
                      </c:pt>
                      <c:pt idx="175">
                        <c:v>0.29090488721274382</c:v>
                      </c:pt>
                      <c:pt idx="176">
                        <c:v>0.28933156014399092</c:v>
                      </c:pt>
                      <c:pt idx="177">
                        <c:v>0.28787271731209946</c:v>
                      </c:pt>
                      <c:pt idx="178">
                        <c:v>0.28655870600604827</c:v>
                      </c:pt>
                      <c:pt idx="179">
                        <c:v>0.28541726480203411</c:v>
                      </c:pt>
                      <c:pt idx="180">
                        <c:v>0.28447280723701673</c:v>
                      </c:pt>
                      <c:pt idx="181">
                        <c:v>0.28374576153545322</c:v>
                      </c:pt>
                      <c:pt idx="182">
                        <c:v>0.28325199623467406</c:v>
                      </c:pt>
                      <c:pt idx="183">
                        <c:v>0.28300236002436541</c:v>
                      </c:pt>
                      <c:pt idx="184">
                        <c:v>0.28300236002436541</c:v>
                      </c:pt>
                      <c:pt idx="185">
                        <c:v>0.28325199623467401</c:v>
                      </c:pt>
                      <c:pt idx="186">
                        <c:v>0.28374576153545322</c:v>
                      </c:pt>
                      <c:pt idx="187">
                        <c:v>0.28447280723701673</c:v>
                      </c:pt>
                      <c:pt idx="188">
                        <c:v>0.28541726480203417</c:v>
                      </c:pt>
                      <c:pt idx="189">
                        <c:v>0.28655870600604827</c:v>
                      </c:pt>
                      <c:pt idx="190">
                        <c:v>0.28787271731209946</c:v>
                      </c:pt>
                      <c:pt idx="191">
                        <c:v>0.28933156014399086</c:v>
                      </c:pt>
                      <c:pt idx="192">
                        <c:v>0.29090488721274382</c:v>
                      </c:pt>
                      <c:pt idx="193">
                        <c:v>0.29256048589310285</c:v>
                      </c:pt>
                      <c:pt idx="194">
                        <c:v>0.29426502240509017</c:v>
                      </c:pt>
                      <c:pt idx="195">
                        <c:v>0.29598476462339685</c:v>
                      </c:pt>
                      <c:pt idx="196">
                        <c:v>0.29768626607861648</c:v>
                      </c:pt>
                      <c:pt idx="197">
                        <c:v>0.29933699855896984</c:v>
                      </c:pt>
                      <c:pt idx="198">
                        <c:v>0.3009059252257012</c:v>
                      </c:pt>
                      <c:pt idx="199">
                        <c:v>0.30236401002556212</c:v>
                      </c:pt>
                      <c:pt idx="200">
                        <c:v>0.30368466226797425</c:v>
                      </c:pt>
                      <c:pt idx="201">
                        <c:v>0.30484411749756785</c:v>
                      </c:pt>
                      <c:pt idx="202">
                        <c:v>0.30582175728282907</c:v>
                      </c:pt>
                      <c:pt idx="203">
                        <c:v>0.30660037135641466</c:v>
                      </c:pt>
                      <c:pt idx="204">
                        <c:v>0.30716636580225509</c:v>
                      </c:pt>
                      <c:pt idx="205">
                        <c:v>0.30750992081089501</c:v>
                      </c:pt>
                      <c:pt idx="206">
                        <c:v>0.30762510102935742</c:v>
                      </c:pt>
                      <c:pt idx="207">
                        <c:v>0.30750992081089501</c:v>
                      </c:pt>
                      <c:pt idx="208">
                        <c:v>0.3071663658022552</c:v>
                      </c:pt>
                      <c:pt idx="209">
                        <c:v>0.30660037135641471</c:v>
                      </c:pt>
                      <c:pt idx="210">
                        <c:v>0.30582175728282907</c:v>
                      </c:pt>
                      <c:pt idx="211">
                        <c:v>0.30484411749756785</c:v>
                      </c:pt>
                      <c:pt idx="212">
                        <c:v>0.30368466226797425</c:v>
                      </c:pt>
                      <c:pt idx="213">
                        <c:v>0.30236401002556212</c:v>
                      </c:pt>
                      <c:pt idx="214">
                        <c:v>0.30090592522570125</c:v>
                      </c:pt>
                      <c:pt idx="215">
                        <c:v>0.29933699855896989</c:v>
                      </c:pt>
                      <c:pt idx="216">
                        <c:v>0.29768626607861653</c:v>
                      </c:pt>
                      <c:pt idx="217">
                        <c:v>0.29598476462339673</c:v>
                      </c:pt>
                      <c:pt idx="218">
                        <c:v>0.29426502240509017</c:v>
                      </c:pt>
                      <c:pt idx="219">
                        <c:v>0.29256048589310291</c:v>
                      </c:pt>
                      <c:pt idx="220">
                        <c:v>0.29090488721274382</c:v>
                      </c:pt>
                      <c:pt idx="221">
                        <c:v>0.28933156014399092</c:v>
                      </c:pt>
                      <c:pt idx="222">
                        <c:v>0.28787271731209946</c:v>
                      </c:pt>
                      <c:pt idx="223">
                        <c:v>0.28655870600604827</c:v>
                      </c:pt>
                      <c:pt idx="224">
                        <c:v>0.28541726480203411</c:v>
                      </c:pt>
                      <c:pt idx="225">
                        <c:v>0.28447280723701673</c:v>
                      </c:pt>
                      <c:pt idx="226">
                        <c:v>0.28374576153545328</c:v>
                      </c:pt>
                      <c:pt idx="227">
                        <c:v>0.28325199623467406</c:v>
                      </c:pt>
                      <c:pt idx="228">
                        <c:v>0.28300236002436535</c:v>
                      </c:pt>
                      <c:pt idx="229">
                        <c:v>0.28300236002436541</c:v>
                      </c:pt>
                      <c:pt idx="230">
                        <c:v>0.28325199623467395</c:v>
                      </c:pt>
                      <c:pt idx="231">
                        <c:v>0.28374576153545322</c:v>
                      </c:pt>
                      <c:pt idx="232">
                        <c:v>0.28447280723701673</c:v>
                      </c:pt>
                      <c:pt idx="233">
                        <c:v>0.28541726480203411</c:v>
                      </c:pt>
                      <c:pt idx="234">
                        <c:v>0.28655870600604832</c:v>
                      </c:pt>
                      <c:pt idx="235">
                        <c:v>0.2878727173120994</c:v>
                      </c:pt>
                      <c:pt idx="236">
                        <c:v>0.28933156014399092</c:v>
                      </c:pt>
                      <c:pt idx="237">
                        <c:v>0.29090488721274377</c:v>
                      </c:pt>
                      <c:pt idx="238">
                        <c:v>0.29256048589310285</c:v>
                      </c:pt>
                      <c:pt idx="239">
                        <c:v>0.29426502240509017</c:v>
                      </c:pt>
                      <c:pt idx="240">
                        <c:v>0.29598476462339673</c:v>
                      </c:pt>
                      <c:pt idx="241">
                        <c:v>0.29768626607861648</c:v>
                      </c:pt>
                      <c:pt idx="242">
                        <c:v>0.29933699855896989</c:v>
                      </c:pt>
                      <c:pt idx="243">
                        <c:v>0.30090592522570114</c:v>
                      </c:pt>
                      <c:pt idx="244">
                        <c:v>0.30236401002556212</c:v>
                      </c:pt>
                      <c:pt idx="245">
                        <c:v>0.30368466226797419</c:v>
                      </c:pt>
                      <c:pt idx="246">
                        <c:v>0.30484411749756785</c:v>
                      </c:pt>
                      <c:pt idx="247">
                        <c:v>0.30582175728282907</c:v>
                      </c:pt>
                      <c:pt idx="248">
                        <c:v>0.30660037135641471</c:v>
                      </c:pt>
                      <c:pt idx="249">
                        <c:v>0.3071663658022552</c:v>
                      </c:pt>
                      <c:pt idx="250">
                        <c:v>0.30750992081089501</c:v>
                      </c:pt>
                      <c:pt idx="251">
                        <c:v>0.30762510102935747</c:v>
                      </c:pt>
                      <c:pt idx="252">
                        <c:v>0.30750992081089518</c:v>
                      </c:pt>
                      <c:pt idx="253">
                        <c:v>0.30716636580225515</c:v>
                      </c:pt>
                      <c:pt idx="254">
                        <c:v>0.30660037135641471</c:v>
                      </c:pt>
                      <c:pt idx="255">
                        <c:v>0.30582175728282901</c:v>
                      </c:pt>
                      <c:pt idx="256">
                        <c:v>0.3048441174975679</c:v>
                      </c:pt>
                      <c:pt idx="257">
                        <c:v>0.30368466226797425</c:v>
                      </c:pt>
                      <c:pt idx="258">
                        <c:v>0.30236401002556212</c:v>
                      </c:pt>
                      <c:pt idx="259">
                        <c:v>0.30090592522570131</c:v>
                      </c:pt>
                      <c:pt idx="260">
                        <c:v>0.29933699855896995</c:v>
                      </c:pt>
                      <c:pt idx="261">
                        <c:v>0.29768626607861653</c:v>
                      </c:pt>
                      <c:pt idx="262">
                        <c:v>0.29598476462339673</c:v>
                      </c:pt>
                      <c:pt idx="263">
                        <c:v>0.29426502240509012</c:v>
                      </c:pt>
                      <c:pt idx="264">
                        <c:v>0.29256048589310296</c:v>
                      </c:pt>
                      <c:pt idx="265">
                        <c:v>0.29090488721274382</c:v>
                      </c:pt>
                      <c:pt idx="266">
                        <c:v>0.28933156014399086</c:v>
                      </c:pt>
                      <c:pt idx="267">
                        <c:v>0.28787271731209946</c:v>
                      </c:pt>
                      <c:pt idx="268">
                        <c:v>0.28655870600604832</c:v>
                      </c:pt>
                      <c:pt idx="269">
                        <c:v>0.28541726480203411</c:v>
                      </c:pt>
                      <c:pt idx="270">
                        <c:v>0.28447280723701673</c:v>
                      </c:pt>
                      <c:pt idx="271">
                        <c:v>0.28374576153545317</c:v>
                      </c:pt>
                      <c:pt idx="272">
                        <c:v>0.28325199623467406</c:v>
                      </c:pt>
                      <c:pt idx="273">
                        <c:v>0.28300236002436541</c:v>
                      </c:pt>
                      <c:pt idx="274">
                        <c:v>0.28300236002436541</c:v>
                      </c:pt>
                      <c:pt idx="275">
                        <c:v>0.28325199623467401</c:v>
                      </c:pt>
                      <c:pt idx="276">
                        <c:v>0.28374576153545322</c:v>
                      </c:pt>
                      <c:pt idx="277">
                        <c:v>0.28447280723701679</c:v>
                      </c:pt>
                      <c:pt idx="278">
                        <c:v>0.28541726480203411</c:v>
                      </c:pt>
                      <c:pt idx="279">
                        <c:v>0.28655870600604827</c:v>
                      </c:pt>
                      <c:pt idx="280">
                        <c:v>0.28787271731209946</c:v>
                      </c:pt>
                      <c:pt idx="281">
                        <c:v>0.28933156014399097</c:v>
                      </c:pt>
                      <c:pt idx="282">
                        <c:v>0.29090488721274377</c:v>
                      </c:pt>
                      <c:pt idx="283">
                        <c:v>0.29256048589310296</c:v>
                      </c:pt>
                      <c:pt idx="284">
                        <c:v>0.29426502240509017</c:v>
                      </c:pt>
                      <c:pt idx="285">
                        <c:v>0.29598476462339673</c:v>
                      </c:pt>
                      <c:pt idx="286">
                        <c:v>0.29768626607861648</c:v>
                      </c:pt>
                      <c:pt idx="287">
                        <c:v>0.29933699855896984</c:v>
                      </c:pt>
                      <c:pt idx="288">
                        <c:v>0.30090592522570114</c:v>
                      </c:pt>
                      <c:pt idx="289">
                        <c:v>0.30236401002556212</c:v>
                      </c:pt>
                      <c:pt idx="290">
                        <c:v>0.3036846622679743</c:v>
                      </c:pt>
                      <c:pt idx="291">
                        <c:v>0.30484411749756779</c:v>
                      </c:pt>
                      <c:pt idx="292">
                        <c:v>0.30582175728282912</c:v>
                      </c:pt>
                      <c:pt idx="293">
                        <c:v>0.3066003713564146</c:v>
                      </c:pt>
                      <c:pt idx="294">
                        <c:v>0.30716636580225509</c:v>
                      </c:pt>
                      <c:pt idx="295">
                        <c:v>0.30750992081089512</c:v>
                      </c:pt>
                      <c:pt idx="296">
                        <c:v>0.30762510102935742</c:v>
                      </c:pt>
                      <c:pt idx="297">
                        <c:v>0.30750992081089507</c:v>
                      </c:pt>
                      <c:pt idx="298">
                        <c:v>0.3071663658022552</c:v>
                      </c:pt>
                      <c:pt idx="299">
                        <c:v>0.30660037135641471</c:v>
                      </c:pt>
                      <c:pt idx="300">
                        <c:v>0.30582175728282901</c:v>
                      </c:pt>
                      <c:pt idx="301">
                        <c:v>0.3048441174975679</c:v>
                      </c:pt>
                      <c:pt idx="302">
                        <c:v>0.30368466226797425</c:v>
                      </c:pt>
                      <c:pt idx="303">
                        <c:v>0.30236401002556212</c:v>
                      </c:pt>
                      <c:pt idx="304">
                        <c:v>0.30090592522570131</c:v>
                      </c:pt>
                      <c:pt idx="305">
                        <c:v>0.29933699855896995</c:v>
                      </c:pt>
                      <c:pt idx="306">
                        <c:v>0.29768626607861653</c:v>
                      </c:pt>
                      <c:pt idx="307">
                        <c:v>0.29598476462339679</c:v>
                      </c:pt>
                      <c:pt idx="308">
                        <c:v>0.29426502240509023</c:v>
                      </c:pt>
                      <c:pt idx="309">
                        <c:v>0.29256048589310296</c:v>
                      </c:pt>
                      <c:pt idx="310">
                        <c:v>0.29090488721274388</c:v>
                      </c:pt>
                      <c:pt idx="311">
                        <c:v>0.28933156014399092</c:v>
                      </c:pt>
                      <c:pt idx="312">
                        <c:v>0.28787271731209946</c:v>
                      </c:pt>
                      <c:pt idx="313">
                        <c:v>0.28655870600604832</c:v>
                      </c:pt>
                      <c:pt idx="314">
                        <c:v>0.28541726480203411</c:v>
                      </c:pt>
                      <c:pt idx="315">
                        <c:v>0.28447280723701673</c:v>
                      </c:pt>
                      <c:pt idx="316">
                        <c:v>0.28374576153545317</c:v>
                      </c:pt>
                      <c:pt idx="317">
                        <c:v>0.28325199623467401</c:v>
                      </c:pt>
                      <c:pt idx="318">
                        <c:v>0.28300236002436535</c:v>
                      </c:pt>
                      <c:pt idx="319">
                        <c:v>0.28300236002436546</c:v>
                      </c:pt>
                      <c:pt idx="320">
                        <c:v>0.28325199623467401</c:v>
                      </c:pt>
                      <c:pt idx="321">
                        <c:v>0.28374576153545322</c:v>
                      </c:pt>
                      <c:pt idx="322">
                        <c:v>0.28447280723701673</c:v>
                      </c:pt>
                      <c:pt idx="323">
                        <c:v>0.28541726480203411</c:v>
                      </c:pt>
                      <c:pt idx="324">
                        <c:v>0.28655870600604827</c:v>
                      </c:pt>
                      <c:pt idx="325">
                        <c:v>0.2878727173120994</c:v>
                      </c:pt>
                      <c:pt idx="326">
                        <c:v>0.28933156014399092</c:v>
                      </c:pt>
                      <c:pt idx="327">
                        <c:v>0.29090488721274377</c:v>
                      </c:pt>
                      <c:pt idx="328">
                        <c:v>0.29256048589310285</c:v>
                      </c:pt>
                      <c:pt idx="329">
                        <c:v>0.29426502240509017</c:v>
                      </c:pt>
                      <c:pt idx="330">
                        <c:v>0.29598476462339673</c:v>
                      </c:pt>
                      <c:pt idx="331">
                        <c:v>0.29768626607861642</c:v>
                      </c:pt>
                      <c:pt idx="332">
                        <c:v>0.29933699855896989</c:v>
                      </c:pt>
                      <c:pt idx="333">
                        <c:v>0.30090592522570109</c:v>
                      </c:pt>
                      <c:pt idx="334">
                        <c:v>0.30236401002556212</c:v>
                      </c:pt>
                      <c:pt idx="335">
                        <c:v>0.30368466226797425</c:v>
                      </c:pt>
                      <c:pt idx="336">
                        <c:v>0.30484411749756785</c:v>
                      </c:pt>
                      <c:pt idx="337">
                        <c:v>0.30582175728282901</c:v>
                      </c:pt>
                      <c:pt idx="338">
                        <c:v>0.30660037135641471</c:v>
                      </c:pt>
                      <c:pt idx="339">
                        <c:v>0.30716636580225515</c:v>
                      </c:pt>
                      <c:pt idx="340">
                        <c:v>0.30750992081089501</c:v>
                      </c:pt>
                      <c:pt idx="341">
                        <c:v>0.30762510102935753</c:v>
                      </c:pt>
                      <c:pt idx="342">
                        <c:v>0.30750992081089512</c:v>
                      </c:pt>
                      <c:pt idx="343">
                        <c:v>0.30716636580225526</c:v>
                      </c:pt>
                      <c:pt idx="344">
                        <c:v>0.30660037135641466</c:v>
                      </c:pt>
                      <c:pt idx="345">
                        <c:v>0.30582175728282901</c:v>
                      </c:pt>
                      <c:pt idx="346">
                        <c:v>0.3048441174975679</c:v>
                      </c:pt>
                      <c:pt idx="347">
                        <c:v>0.30368466226797425</c:v>
                      </c:pt>
                      <c:pt idx="348">
                        <c:v>0.30236401002556212</c:v>
                      </c:pt>
                      <c:pt idx="349">
                        <c:v>0.30090592522570131</c:v>
                      </c:pt>
                      <c:pt idx="350">
                        <c:v>0.29933699855896989</c:v>
                      </c:pt>
                      <c:pt idx="351">
                        <c:v>0.29768626607861653</c:v>
                      </c:pt>
                      <c:pt idx="352">
                        <c:v>0.29598476462339673</c:v>
                      </c:pt>
                      <c:pt idx="353">
                        <c:v>0.29426502240509012</c:v>
                      </c:pt>
                      <c:pt idx="354">
                        <c:v>0.29256048589310296</c:v>
                      </c:pt>
                      <c:pt idx="355">
                        <c:v>0.29090488721274388</c:v>
                      </c:pt>
                      <c:pt idx="356">
                        <c:v>0.28933156014399092</c:v>
                      </c:pt>
                      <c:pt idx="357">
                        <c:v>0.28787271731209946</c:v>
                      </c:pt>
                      <c:pt idx="358">
                        <c:v>0.28655870600604832</c:v>
                      </c:pt>
                      <c:pt idx="359">
                        <c:v>0.28541726480203411</c:v>
                      </c:pt>
                      <c:pt idx="360">
                        <c:v>0.28447280723701673</c:v>
                      </c:pt>
                      <c:pt idx="361">
                        <c:v>0.28374576153545317</c:v>
                      </c:pt>
                      <c:pt idx="362">
                        <c:v>0.28325199623467401</c:v>
                      </c:pt>
                      <c:pt idx="363">
                        <c:v>0.28300236002436535</c:v>
                      </c:pt>
                      <c:pt idx="364">
                        <c:v>0.28300236002436546</c:v>
                      </c:pt>
                      <c:pt idx="365">
                        <c:v>0.28325199623467401</c:v>
                      </c:pt>
                      <c:pt idx="366">
                        <c:v>0.28374576153545317</c:v>
                      </c:pt>
                      <c:pt idx="367">
                        <c:v>0.28447280723701673</c:v>
                      </c:pt>
                      <c:pt idx="368">
                        <c:v>0.28541726480203411</c:v>
                      </c:pt>
                      <c:pt idx="369">
                        <c:v>0.28655870600604821</c:v>
                      </c:pt>
                      <c:pt idx="370">
                        <c:v>0.28787271731209946</c:v>
                      </c:pt>
                      <c:pt idx="371">
                        <c:v>0.28933156014399092</c:v>
                      </c:pt>
                      <c:pt idx="372">
                        <c:v>0.29090488721274377</c:v>
                      </c:pt>
                      <c:pt idx="373">
                        <c:v>0.29256048589310285</c:v>
                      </c:pt>
                      <c:pt idx="374">
                        <c:v>0.29426502240509012</c:v>
                      </c:pt>
                      <c:pt idx="375">
                        <c:v>0.29598476462339673</c:v>
                      </c:pt>
                      <c:pt idx="376">
                        <c:v>0.29768626607861642</c:v>
                      </c:pt>
                      <c:pt idx="377">
                        <c:v>0.29933699855896984</c:v>
                      </c:pt>
                      <c:pt idx="378">
                        <c:v>0.30090592522570114</c:v>
                      </c:pt>
                      <c:pt idx="379">
                        <c:v>0.30236401002556212</c:v>
                      </c:pt>
                      <c:pt idx="380">
                        <c:v>0.30368466226797425</c:v>
                      </c:pt>
                      <c:pt idx="381">
                        <c:v>0.30484411749756779</c:v>
                      </c:pt>
                      <c:pt idx="382">
                        <c:v>0.30582175728282912</c:v>
                      </c:pt>
                      <c:pt idx="383">
                        <c:v>0.3066003713564146</c:v>
                      </c:pt>
                      <c:pt idx="384">
                        <c:v>0.30716636580225526</c:v>
                      </c:pt>
                      <c:pt idx="385">
                        <c:v>0.30750992081089501</c:v>
                      </c:pt>
                      <c:pt idx="386">
                        <c:v>0.30762510102935747</c:v>
                      </c:pt>
                      <c:pt idx="387">
                        <c:v>0.30750992081089501</c:v>
                      </c:pt>
                      <c:pt idx="388">
                        <c:v>0.30716636580225526</c:v>
                      </c:pt>
                      <c:pt idx="389">
                        <c:v>0.3066003713564146</c:v>
                      </c:pt>
                      <c:pt idx="390">
                        <c:v>0.30582175728282907</c:v>
                      </c:pt>
                      <c:pt idx="391">
                        <c:v>0.3048441174975679</c:v>
                      </c:pt>
                      <c:pt idx="392">
                        <c:v>0.30368466226797425</c:v>
                      </c:pt>
                      <c:pt idx="393">
                        <c:v>0.30236401002556218</c:v>
                      </c:pt>
                      <c:pt idx="394">
                        <c:v>0.30090592522570131</c:v>
                      </c:pt>
                      <c:pt idx="395">
                        <c:v>0.29933699855896989</c:v>
                      </c:pt>
                      <c:pt idx="396">
                        <c:v>0.29768626607861659</c:v>
                      </c:pt>
                      <c:pt idx="397">
                        <c:v>0.29598476462339679</c:v>
                      </c:pt>
                      <c:pt idx="398">
                        <c:v>0.29426502240509017</c:v>
                      </c:pt>
                      <c:pt idx="399">
                        <c:v>0.29256048589310302</c:v>
                      </c:pt>
                      <c:pt idx="400">
                        <c:v>0.29090488721274377</c:v>
                      </c:pt>
                      <c:pt idx="401">
                        <c:v>0.28933156014399092</c:v>
                      </c:pt>
                      <c:pt idx="402">
                        <c:v>0.28787271731209946</c:v>
                      </c:pt>
                      <c:pt idx="403">
                        <c:v>0.28655870600604827</c:v>
                      </c:pt>
                      <c:pt idx="404">
                        <c:v>0.28541726480203417</c:v>
                      </c:pt>
                      <c:pt idx="405">
                        <c:v>0.28447280723701673</c:v>
                      </c:pt>
                      <c:pt idx="406">
                        <c:v>0.28374576153545322</c:v>
                      </c:pt>
                      <c:pt idx="407">
                        <c:v>0.28325199623467406</c:v>
                      </c:pt>
                      <c:pt idx="408">
                        <c:v>0.28300236002436541</c:v>
                      </c:pt>
                      <c:pt idx="409">
                        <c:v>0.28300236002436541</c:v>
                      </c:pt>
                      <c:pt idx="410">
                        <c:v>0.28325199623467401</c:v>
                      </c:pt>
                      <c:pt idx="411">
                        <c:v>0.28374576153545328</c:v>
                      </c:pt>
                      <c:pt idx="412">
                        <c:v>0.28447280723701673</c:v>
                      </c:pt>
                      <c:pt idx="413">
                        <c:v>0.28541726480203411</c:v>
                      </c:pt>
                      <c:pt idx="414">
                        <c:v>0.28655870600604821</c:v>
                      </c:pt>
                      <c:pt idx="415">
                        <c:v>0.28787271731209935</c:v>
                      </c:pt>
                      <c:pt idx="416">
                        <c:v>0.28933156014399092</c:v>
                      </c:pt>
                      <c:pt idx="417">
                        <c:v>0.29090488721274377</c:v>
                      </c:pt>
                      <c:pt idx="418">
                        <c:v>0.29256048589310296</c:v>
                      </c:pt>
                      <c:pt idx="419">
                        <c:v>0.29426502240509017</c:v>
                      </c:pt>
                      <c:pt idx="420">
                        <c:v>0.29598476462339668</c:v>
                      </c:pt>
                      <c:pt idx="421">
                        <c:v>0.29768626607861642</c:v>
                      </c:pt>
                      <c:pt idx="422">
                        <c:v>0.29933699855896984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(2)'!$Y$13</c15:sqref>
                        </c15:formulaRef>
                      </c:ext>
                    </c:extLst>
                    <c:strCache>
                      <c:ptCount val="1"/>
                      <c:pt idx="0">
                        <c:v>XSD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(2)'!$Y$14:$Y$436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423"/>
                      <c:pt idx="99">
                        <c:v>0.14327935300302411</c:v>
                      </c:pt>
                      <c:pt idx="100">
                        <c:v>0.14393635865604976</c:v>
                      </c:pt>
                      <c:pt idx="101">
                        <c:v>0.14466578007199546</c:v>
                      </c:pt>
                      <c:pt idx="102">
                        <c:v>0.14545244360637188</c:v>
                      </c:pt>
                      <c:pt idx="103">
                        <c:v>0.14628024294655145</c:v>
                      </c:pt>
                      <c:pt idx="104">
                        <c:v>0.14713251120254511</c:v>
                      </c:pt>
                      <c:pt idx="105">
                        <c:v>0.14799238231169839</c:v>
                      </c:pt>
                      <c:pt idx="106">
                        <c:v>0.14884313303930827</c:v>
                      </c:pt>
                      <c:pt idx="107">
                        <c:v>0.14966849927948495</c:v>
                      </c:pt>
                      <c:pt idx="108">
                        <c:v>0.15045296261285063</c:v>
                      </c:pt>
                      <c:pt idx="109">
                        <c:v>0.15118200501278109</c:v>
                      </c:pt>
                      <c:pt idx="110">
                        <c:v>0.15184233113398712</c:v>
                      </c:pt>
                      <c:pt idx="111">
                        <c:v>0.15242205874878392</c:v>
                      </c:pt>
                      <c:pt idx="112">
                        <c:v>0.15291087864141456</c:v>
                      </c:pt>
                      <c:pt idx="113">
                        <c:v>0.1533001856782073</c:v>
                      </c:pt>
                      <c:pt idx="114">
                        <c:v>0.15358318290112755</c:v>
                      </c:pt>
                      <c:pt idx="115">
                        <c:v>0.15375496040544753</c:v>
                      </c:pt>
                      <c:pt idx="116">
                        <c:v>0.15381255051467874</c:v>
                      </c:pt>
                      <c:pt idx="117">
                        <c:v>0.15375496040544753</c:v>
                      </c:pt>
                      <c:pt idx="118">
                        <c:v>0.1535831829011276</c:v>
                      </c:pt>
                      <c:pt idx="119">
                        <c:v>0.15330018567820736</c:v>
                      </c:pt>
                      <c:pt idx="120">
                        <c:v>0.15291087864141453</c:v>
                      </c:pt>
                      <c:pt idx="121">
                        <c:v>0.15242205874878395</c:v>
                      </c:pt>
                      <c:pt idx="122">
                        <c:v>0.15184233113398712</c:v>
                      </c:pt>
                      <c:pt idx="123">
                        <c:v>0.15118200501278109</c:v>
                      </c:pt>
                      <c:pt idx="124">
                        <c:v>0.15045296261285065</c:v>
                      </c:pt>
                      <c:pt idx="125">
                        <c:v>0.14966849927948495</c:v>
                      </c:pt>
                      <c:pt idx="126">
                        <c:v>0.14884313303930827</c:v>
                      </c:pt>
                      <c:pt idx="127">
                        <c:v>0.14799238231169837</c:v>
                      </c:pt>
                      <c:pt idx="128">
                        <c:v>0.14713251120254509</c:v>
                      </c:pt>
                      <c:pt idx="129">
                        <c:v>0.14628024294655148</c:v>
                      </c:pt>
                      <c:pt idx="130">
                        <c:v>0.14545244360637188</c:v>
                      </c:pt>
                      <c:pt idx="131">
                        <c:v>0.14466578007199546</c:v>
                      </c:pt>
                      <c:pt idx="132">
                        <c:v>0.14393635865604973</c:v>
                      </c:pt>
                      <c:pt idx="133">
                        <c:v>0.14327935300302413</c:v>
                      </c:pt>
                      <c:pt idx="134">
                        <c:v>0.14270863240101708</c:v>
                      </c:pt>
                      <c:pt idx="135">
                        <c:v>0.14223640361850839</c:v>
                      </c:pt>
                      <c:pt idx="136">
                        <c:v>0.14187288076772661</c:v>
                      </c:pt>
                      <c:pt idx="137">
                        <c:v>0.14162599811733703</c:v>
                      </c:pt>
                      <c:pt idx="138">
                        <c:v>0.1415011800121827</c:v>
                      </c:pt>
                      <c:pt idx="139">
                        <c:v>0.14150118001218273</c:v>
                      </c:pt>
                      <c:pt idx="140">
                        <c:v>0.141625998117337</c:v>
                      </c:pt>
                      <c:pt idx="141">
                        <c:v>0.14187288076772658</c:v>
                      </c:pt>
                      <c:pt idx="142">
                        <c:v>0.14223640361850837</c:v>
                      </c:pt>
                      <c:pt idx="143">
                        <c:v>0.14270863240101708</c:v>
                      </c:pt>
                      <c:pt idx="144">
                        <c:v>0.14327935300302413</c:v>
                      </c:pt>
                      <c:pt idx="145">
                        <c:v>0.14393635865604967</c:v>
                      </c:pt>
                      <c:pt idx="146">
                        <c:v>0.14466578007199546</c:v>
                      </c:pt>
                      <c:pt idx="147">
                        <c:v>0.14545244360637188</c:v>
                      </c:pt>
                      <c:pt idx="148">
                        <c:v>0.14628024294655145</c:v>
                      </c:pt>
                      <c:pt idx="149">
                        <c:v>0.14713251120254509</c:v>
                      </c:pt>
                      <c:pt idx="150">
                        <c:v>0.14799238231169839</c:v>
                      </c:pt>
                      <c:pt idx="151">
                        <c:v>0.14884313303930827</c:v>
                      </c:pt>
                      <c:pt idx="152">
                        <c:v>0.14966849927948489</c:v>
                      </c:pt>
                      <c:pt idx="153">
                        <c:v>0.1504529626128506</c:v>
                      </c:pt>
                      <c:pt idx="154">
                        <c:v>0.15118200501278101</c:v>
                      </c:pt>
                      <c:pt idx="155">
                        <c:v>0.15184233113398712</c:v>
                      </c:pt>
                      <c:pt idx="156">
                        <c:v>0.15242205874878392</c:v>
                      </c:pt>
                      <c:pt idx="157">
                        <c:v>0.15291087864141453</c:v>
                      </c:pt>
                      <c:pt idx="158">
                        <c:v>0.15330018567820736</c:v>
                      </c:pt>
                      <c:pt idx="159">
                        <c:v>0.15358318290112763</c:v>
                      </c:pt>
                      <c:pt idx="160">
                        <c:v>0.15375496040544753</c:v>
                      </c:pt>
                      <c:pt idx="161">
                        <c:v>0.15381255051467876</c:v>
                      </c:pt>
                      <c:pt idx="162">
                        <c:v>0.15375496040544753</c:v>
                      </c:pt>
                      <c:pt idx="163">
                        <c:v>0.15358318290112763</c:v>
                      </c:pt>
                      <c:pt idx="164">
                        <c:v>0.15330018567820736</c:v>
                      </c:pt>
                      <c:pt idx="165">
                        <c:v>0.1529108786414145</c:v>
                      </c:pt>
                      <c:pt idx="166">
                        <c:v>0.15242205874878395</c:v>
                      </c:pt>
                      <c:pt idx="167">
                        <c:v>0.15184233113398712</c:v>
                      </c:pt>
                      <c:pt idx="168">
                        <c:v>0.15118200501278106</c:v>
                      </c:pt>
                      <c:pt idx="169">
                        <c:v>0.15045296261285065</c:v>
                      </c:pt>
                      <c:pt idx="170">
                        <c:v>0.14966849927948495</c:v>
                      </c:pt>
                      <c:pt idx="171">
                        <c:v>0.14884313303930827</c:v>
                      </c:pt>
                      <c:pt idx="172">
                        <c:v>0.14799238231169837</c:v>
                      </c:pt>
                      <c:pt idx="173">
                        <c:v>0.14713251120254509</c:v>
                      </c:pt>
                      <c:pt idx="174">
                        <c:v>0.14628024294655143</c:v>
                      </c:pt>
                      <c:pt idx="175">
                        <c:v>0.14545244360637191</c:v>
                      </c:pt>
                      <c:pt idx="176">
                        <c:v>0.14466578007199546</c:v>
                      </c:pt>
                      <c:pt idx="177">
                        <c:v>0.14393635865604973</c:v>
                      </c:pt>
                      <c:pt idx="178">
                        <c:v>0.14327935300302413</c:v>
                      </c:pt>
                      <c:pt idx="179">
                        <c:v>0.14270863240101705</c:v>
                      </c:pt>
                      <c:pt idx="180">
                        <c:v>0.14223640361850837</c:v>
                      </c:pt>
                      <c:pt idx="181">
                        <c:v>0.14187288076772661</c:v>
                      </c:pt>
                      <c:pt idx="182">
                        <c:v>0.14162599811733703</c:v>
                      </c:pt>
                      <c:pt idx="183">
                        <c:v>0.1415011800121827</c:v>
                      </c:pt>
                      <c:pt idx="184">
                        <c:v>0.1415011800121827</c:v>
                      </c:pt>
                      <c:pt idx="185">
                        <c:v>0.141625998117337</c:v>
                      </c:pt>
                      <c:pt idx="186">
                        <c:v>0.14187288076772661</c:v>
                      </c:pt>
                      <c:pt idx="187">
                        <c:v>0.14223640361850837</c:v>
                      </c:pt>
                      <c:pt idx="188">
                        <c:v>0.14270863240101708</c:v>
                      </c:pt>
                      <c:pt idx="189">
                        <c:v>0.14327935300302413</c:v>
                      </c:pt>
                      <c:pt idx="190">
                        <c:v>0.14393635865604973</c:v>
                      </c:pt>
                      <c:pt idx="191">
                        <c:v>0.14466578007199543</c:v>
                      </c:pt>
                      <c:pt idx="192">
                        <c:v>0.14545244360637191</c:v>
                      </c:pt>
                      <c:pt idx="193">
                        <c:v>0.14628024294655143</c:v>
                      </c:pt>
                      <c:pt idx="194">
                        <c:v>0.14713251120254509</c:v>
                      </c:pt>
                      <c:pt idx="195">
                        <c:v>0.14799238231169842</c:v>
                      </c:pt>
                      <c:pt idx="196">
                        <c:v>0.14884313303930824</c:v>
                      </c:pt>
                      <c:pt idx="197">
                        <c:v>0.14966849927948492</c:v>
                      </c:pt>
                      <c:pt idx="198">
                        <c:v>0.1504529626128506</c:v>
                      </c:pt>
                      <c:pt idx="199">
                        <c:v>0.15118200501278106</c:v>
                      </c:pt>
                      <c:pt idx="200">
                        <c:v>0.15184233113398712</c:v>
                      </c:pt>
                      <c:pt idx="201">
                        <c:v>0.15242205874878392</c:v>
                      </c:pt>
                      <c:pt idx="202">
                        <c:v>0.15291087864141453</c:v>
                      </c:pt>
                      <c:pt idx="203">
                        <c:v>0.15330018567820733</c:v>
                      </c:pt>
                      <c:pt idx="204">
                        <c:v>0.15358318290112755</c:v>
                      </c:pt>
                      <c:pt idx="205">
                        <c:v>0.1537549604054475</c:v>
                      </c:pt>
                      <c:pt idx="206">
                        <c:v>0.15381255051467871</c:v>
                      </c:pt>
                      <c:pt idx="207">
                        <c:v>0.1537549604054475</c:v>
                      </c:pt>
                      <c:pt idx="208">
                        <c:v>0.1535831829011276</c:v>
                      </c:pt>
                      <c:pt idx="209">
                        <c:v>0.15330018567820736</c:v>
                      </c:pt>
                      <c:pt idx="210">
                        <c:v>0.15291087864141453</c:v>
                      </c:pt>
                      <c:pt idx="211">
                        <c:v>0.15242205874878392</c:v>
                      </c:pt>
                      <c:pt idx="212">
                        <c:v>0.15184233113398712</c:v>
                      </c:pt>
                      <c:pt idx="213">
                        <c:v>0.15118200501278106</c:v>
                      </c:pt>
                      <c:pt idx="214">
                        <c:v>0.15045296261285063</c:v>
                      </c:pt>
                      <c:pt idx="215">
                        <c:v>0.14966849927948495</c:v>
                      </c:pt>
                      <c:pt idx="216">
                        <c:v>0.14884313303930827</c:v>
                      </c:pt>
                      <c:pt idx="217">
                        <c:v>0.14799238231169837</c:v>
                      </c:pt>
                      <c:pt idx="218">
                        <c:v>0.14713251120254509</c:v>
                      </c:pt>
                      <c:pt idx="219">
                        <c:v>0.14628024294655145</c:v>
                      </c:pt>
                      <c:pt idx="220">
                        <c:v>0.14545244360637191</c:v>
                      </c:pt>
                      <c:pt idx="221">
                        <c:v>0.14466578007199546</c:v>
                      </c:pt>
                      <c:pt idx="222">
                        <c:v>0.14393635865604973</c:v>
                      </c:pt>
                      <c:pt idx="223">
                        <c:v>0.14327935300302413</c:v>
                      </c:pt>
                      <c:pt idx="224">
                        <c:v>0.14270863240101705</c:v>
                      </c:pt>
                      <c:pt idx="225">
                        <c:v>0.14223640361850837</c:v>
                      </c:pt>
                      <c:pt idx="226">
                        <c:v>0.14187288076772664</c:v>
                      </c:pt>
                      <c:pt idx="227">
                        <c:v>0.14162599811733703</c:v>
                      </c:pt>
                      <c:pt idx="228">
                        <c:v>0.14150118001218268</c:v>
                      </c:pt>
                      <c:pt idx="229">
                        <c:v>0.1415011800121827</c:v>
                      </c:pt>
                      <c:pt idx="230">
                        <c:v>0.14162599811733698</c:v>
                      </c:pt>
                      <c:pt idx="231">
                        <c:v>0.14187288076772661</c:v>
                      </c:pt>
                      <c:pt idx="232">
                        <c:v>0.14223640361850837</c:v>
                      </c:pt>
                      <c:pt idx="233">
                        <c:v>0.14270863240101705</c:v>
                      </c:pt>
                      <c:pt idx="234">
                        <c:v>0.14327935300302416</c:v>
                      </c:pt>
                      <c:pt idx="235">
                        <c:v>0.1439363586560497</c:v>
                      </c:pt>
                      <c:pt idx="236">
                        <c:v>0.14466578007199546</c:v>
                      </c:pt>
                      <c:pt idx="237">
                        <c:v>0.14545244360637188</c:v>
                      </c:pt>
                      <c:pt idx="238">
                        <c:v>0.14628024294655143</c:v>
                      </c:pt>
                      <c:pt idx="239">
                        <c:v>0.14713251120254509</c:v>
                      </c:pt>
                      <c:pt idx="240">
                        <c:v>0.14799238231169837</c:v>
                      </c:pt>
                      <c:pt idx="241">
                        <c:v>0.14884313303930824</c:v>
                      </c:pt>
                      <c:pt idx="242">
                        <c:v>0.14966849927948495</c:v>
                      </c:pt>
                      <c:pt idx="243">
                        <c:v>0.15045296261285057</c:v>
                      </c:pt>
                      <c:pt idx="244">
                        <c:v>0.15118200501278106</c:v>
                      </c:pt>
                      <c:pt idx="245">
                        <c:v>0.1518423311339871</c:v>
                      </c:pt>
                      <c:pt idx="246">
                        <c:v>0.15242205874878392</c:v>
                      </c:pt>
                      <c:pt idx="247">
                        <c:v>0.15291087864141453</c:v>
                      </c:pt>
                      <c:pt idx="248">
                        <c:v>0.15330018567820736</c:v>
                      </c:pt>
                      <c:pt idx="249">
                        <c:v>0.1535831829011276</c:v>
                      </c:pt>
                      <c:pt idx="250">
                        <c:v>0.1537549604054475</c:v>
                      </c:pt>
                      <c:pt idx="251">
                        <c:v>0.15381255051467874</c:v>
                      </c:pt>
                      <c:pt idx="252">
                        <c:v>0.15375496040544759</c:v>
                      </c:pt>
                      <c:pt idx="253">
                        <c:v>0.15358318290112757</c:v>
                      </c:pt>
                      <c:pt idx="254">
                        <c:v>0.15330018567820736</c:v>
                      </c:pt>
                      <c:pt idx="255">
                        <c:v>0.1529108786414145</c:v>
                      </c:pt>
                      <c:pt idx="256">
                        <c:v>0.15242205874878395</c:v>
                      </c:pt>
                      <c:pt idx="257">
                        <c:v>0.15184233113398712</c:v>
                      </c:pt>
                      <c:pt idx="258">
                        <c:v>0.15118200501278106</c:v>
                      </c:pt>
                      <c:pt idx="259">
                        <c:v>0.15045296261285065</c:v>
                      </c:pt>
                      <c:pt idx="260">
                        <c:v>0.14966849927948497</c:v>
                      </c:pt>
                      <c:pt idx="261">
                        <c:v>0.14884313303930827</c:v>
                      </c:pt>
                      <c:pt idx="262">
                        <c:v>0.14799238231169837</c:v>
                      </c:pt>
                      <c:pt idx="263">
                        <c:v>0.14713251120254506</c:v>
                      </c:pt>
                      <c:pt idx="264">
                        <c:v>0.14628024294655148</c:v>
                      </c:pt>
                      <c:pt idx="265">
                        <c:v>0.14545244360637191</c:v>
                      </c:pt>
                      <c:pt idx="266">
                        <c:v>0.14466578007199543</c:v>
                      </c:pt>
                      <c:pt idx="267">
                        <c:v>0.14393635865604973</c:v>
                      </c:pt>
                      <c:pt idx="268">
                        <c:v>0.14327935300302416</c:v>
                      </c:pt>
                      <c:pt idx="269">
                        <c:v>0.14270863240101705</c:v>
                      </c:pt>
                      <c:pt idx="270">
                        <c:v>0.14223640361850837</c:v>
                      </c:pt>
                      <c:pt idx="271">
                        <c:v>0.14187288076772658</c:v>
                      </c:pt>
                      <c:pt idx="272">
                        <c:v>0.14162599811733703</c:v>
                      </c:pt>
                      <c:pt idx="273">
                        <c:v>0.1415011800121827</c:v>
                      </c:pt>
                      <c:pt idx="274">
                        <c:v>0.1415011800121827</c:v>
                      </c:pt>
                      <c:pt idx="275">
                        <c:v>0.141625998117337</c:v>
                      </c:pt>
                      <c:pt idx="276">
                        <c:v>0.14187288076772661</c:v>
                      </c:pt>
                      <c:pt idx="277">
                        <c:v>0.14223640361850839</c:v>
                      </c:pt>
                      <c:pt idx="278">
                        <c:v>0.14270863240101705</c:v>
                      </c:pt>
                      <c:pt idx="279">
                        <c:v>0.14327935300302413</c:v>
                      </c:pt>
                      <c:pt idx="280">
                        <c:v>0.14393635865604973</c:v>
                      </c:pt>
                      <c:pt idx="281">
                        <c:v>0.14466578007199549</c:v>
                      </c:pt>
                      <c:pt idx="282">
                        <c:v>0.14545244360637188</c:v>
                      </c:pt>
                      <c:pt idx="283">
                        <c:v>0.14628024294655148</c:v>
                      </c:pt>
                      <c:pt idx="284">
                        <c:v>0.14713251120254509</c:v>
                      </c:pt>
                      <c:pt idx="285">
                        <c:v>0.14799238231169837</c:v>
                      </c:pt>
                      <c:pt idx="286">
                        <c:v>0.14884313303930824</c:v>
                      </c:pt>
                      <c:pt idx="287">
                        <c:v>0.14966849927948492</c:v>
                      </c:pt>
                      <c:pt idx="288">
                        <c:v>0.15045296261285057</c:v>
                      </c:pt>
                      <c:pt idx="289">
                        <c:v>0.15118200501278106</c:v>
                      </c:pt>
                      <c:pt idx="290">
                        <c:v>0.15184233113398715</c:v>
                      </c:pt>
                      <c:pt idx="291">
                        <c:v>0.1524220587487839</c:v>
                      </c:pt>
                      <c:pt idx="292">
                        <c:v>0.15291087864141456</c:v>
                      </c:pt>
                      <c:pt idx="293">
                        <c:v>0.1533001856782073</c:v>
                      </c:pt>
                      <c:pt idx="294">
                        <c:v>0.15358318290112755</c:v>
                      </c:pt>
                      <c:pt idx="295">
                        <c:v>0.15375496040544756</c:v>
                      </c:pt>
                      <c:pt idx="296">
                        <c:v>0.15381255051467871</c:v>
                      </c:pt>
                      <c:pt idx="297">
                        <c:v>0.15375496040544753</c:v>
                      </c:pt>
                      <c:pt idx="298">
                        <c:v>0.1535831829011276</c:v>
                      </c:pt>
                      <c:pt idx="299">
                        <c:v>0.15330018567820736</c:v>
                      </c:pt>
                      <c:pt idx="300">
                        <c:v>0.1529108786414145</c:v>
                      </c:pt>
                      <c:pt idx="301">
                        <c:v>0.15242205874878395</c:v>
                      </c:pt>
                      <c:pt idx="302">
                        <c:v>0.15184233113398712</c:v>
                      </c:pt>
                      <c:pt idx="303">
                        <c:v>0.15118200501278106</c:v>
                      </c:pt>
                      <c:pt idx="304">
                        <c:v>0.15045296261285065</c:v>
                      </c:pt>
                      <c:pt idx="305">
                        <c:v>0.14966849927948497</c:v>
                      </c:pt>
                      <c:pt idx="306">
                        <c:v>0.14884313303930827</c:v>
                      </c:pt>
                      <c:pt idx="307">
                        <c:v>0.14799238231169839</c:v>
                      </c:pt>
                      <c:pt idx="308">
                        <c:v>0.14713251120254511</c:v>
                      </c:pt>
                      <c:pt idx="309">
                        <c:v>0.14628024294655148</c:v>
                      </c:pt>
                      <c:pt idx="310">
                        <c:v>0.14545244360637194</c:v>
                      </c:pt>
                      <c:pt idx="311">
                        <c:v>0.14466578007199546</c:v>
                      </c:pt>
                      <c:pt idx="312">
                        <c:v>0.14393635865604973</c:v>
                      </c:pt>
                      <c:pt idx="313">
                        <c:v>0.14327935300302416</c:v>
                      </c:pt>
                      <c:pt idx="314">
                        <c:v>0.14270863240101705</c:v>
                      </c:pt>
                      <c:pt idx="315">
                        <c:v>0.14223640361850837</c:v>
                      </c:pt>
                      <c:pt idx="316">
                        <c:v>0.14187288076772658</c:v>
                      </c:pt>
                      <c:pt idx="317">
                        <c:v>0.141625998117337</c:v>
                      </c:pt>
                      <c:pt idx="318">
                        <c:v>0.14150118001218268</c:v>
                      </c:pt>
                      <c:pt idx="319">
                        <c:v>0.14150118001218273</c:v>
                      </c:pt>
                      <c:pt idx="320">
                        <c:v>0.141625998117337</c:v>
                      </c:pt>
                      <c:pt idx="321">
                        <c:v>0.14187288076772661</c:v>
                      </c:pt>
                      <c:pt idx="322">
                        <c:v>0.14223640361850837</c:v>
                      </c:pt>
                      <c:pt idx="323">
                        <c:v>0.14270863240101705</c:v>
                      </c:pt>
                      <c:pt idx="324">
                        <c:v>0.14327935300302413</c:v>
                      </c:pt>
                      <c:pt idx="325">
                        <c:v>0.1439363586560497</c:v>
                      </c:pt>
                      <c:pt idx="326">
                        <c:v>0.14466578007199546</c:v>
                      </c:pt>
                      <c:pt idx="327">
                        <c:v>0.14545244360637188</c:v>
                      </c:pt>
                      <c:pt idx="328">
                        <c:v>0.14628024294655143</c:v>
                      </c:pt>
                      <c:pt idx="329">
                        <c:v>0.14713251120254509</c:v>
                      </c:pt>
                      <c:pt idx="330">
                        <c:v>0.14799238231169837</c:v>
                      </c:pt>
                      <c:pt idx="331">
                        <c:v>0.14884313303930821</c:v>
                      </c:pt>
                      <c:pt idx="332">
                        <c:v>0.14966849927948495</c:v>
                      </c:pt>
                      <c:pt idx="333">
                        <c:v>0.15045296261285054</c:v>
                      </c:pt>
                      <c:pt idx="334">
                        <c:v>0.15118200501278106</c:v>
                      </c:pt>
                      <c:pt idx="335">
                        <c:v>0.15184233113398712</c:v>
                      </c:pt>
                      <c:pt idx="336">
                        <c:v>0.15242205874878392</c:v>
                      </c:pt>
                      <c:pt idx="337">
                        <c:v>0.1529108786414145</c:v>
                      </c:pt>
                      <c:pt idx="338">
                        <c:v>0.15330018567820736</c:v>
                      </c:pt>
                      <c:pt idx="339">
                        <c:v>0.15358318290112757</c:v>
                      </c:pt>
                      <c:pt idx="340">
                        <c:v>0.1537549604054475</c:v>
                      </c:pt>
                      <c:pt idx="341">
                        <c:v>0.15381255051467876</c:v>
                      </c:pt>
                      <c:pt idx="342">
                        <c:v>0.15375496040544756</c:v>
                      </c:pt>
                      <c:pt idx="343">
                        <c:v>0.15358318290112763</c:v>
                      </c:pt>
                      <c:pt idx="344">
                        <c:v>0.15330018567820733</c:v>
                      </c:pt>
                      <c:pt idx="345">
                        <c:v>0.1529108786414145</c:v>
                      </c:pt>
                      <c:pt idx="346">
                        <c:v>0.15242205874878395</c:v>
                      </c:pt>
                      <c:pt idx="347">
                        <c:v>0.15184233113398712</c:v>
                      </c:pt>
                      <c:pt idx="348">
                        <c:v>0.15118200501278106</c:v>
                      </c:pt>
                      <c:pt idx="349">
                        <c:v>0.15045296261285065</c:v>
                      </c:pt>
                      <c:pt idx="350">
                        <c:v>0.14966849927948495</c:v>
                      </c:pt>
                      <c:pt idx="351">
                        <c:v>0.14884313303930827</c:v>
                      </c:pt>
                      <c:pt idx="352">
                        <c:v>0.14799238231169837</c:v>
                      </c:pt>
                      <c:pt idx="353">
                        <c:v>0.14713251120254506</c:v>
                      </c:pt>
                      <c:pt idx="354">
                        <c:v>0.14628024294655148</c:v>
                      </c:pt>
                      <c:pt idx="355">
                        <c:v>0.14545244360637194</c:v>
                      </c:pt>
                      <c:pt idx="356">
                        <c:v>0.14466578007199546</c:v>
                      </c:pt>
                      <c:pt idx="357">
                        <c:v>0.14393635865604973</c:v>
                      </c:pt>
                      <c:pt idx="358">
                        <c:v>0.14327935300302416</c:v>
                      </c:pt>
                      <c:pt idx="359">
                        <c:v>0.14270863240101705</c:v>
                      </c:pt>
                      <c:pt idx="360">
                        <c:v>0.14223640361850837</c:v>
                      </c:pt>
                      <c:pt idx="361">
                        <c:v>0.14187288076772658</c:v>
                      </c:pt>
                      <c:pt idx="362">
                        <c:v>0.141625998117337</c:v>
                      </c:pt>
                      <c:pt idx="363">
                        <c:v>0.14150118001218268</c:v>
                      </c:pt>
                      <c:pt idx="364">
                        <c:v>0.14150118001218273</c:v>
                      </c:pt>
                      <c:pt idx="365">
                        <c:v>0.141625998117337</c:v>
                      </c:pt>
                      <c:pt idx="366">
                        <c:v>0.14187288076772658</c:v>
                      </c:pt>
                      <c:pt idx="367">
                        <c:v>0.14223640361850837</c:v>
                      </c:pt>
                      <c:pt idx="368">
                        <c:v>0.14270863240101705</c:v>
                      </c:pt>
                      <c:pt idx="369">
                        <c:v>0.14327935300302411</c:v>
                      </c:pt>
                      <c:pt idx="370">
                        <c:v>0.14393635865604973</c:v>
                      </c:pt>
                      <c:pt idx="371">
                        <c:v>0.14466578007199546</c:v>
                      </c:pt>
                      <c:pt idx="372">
                        <c:v>0.14545244360637188</c:v>
                      </c:pt>
                      <c:pt idx="373">
                        <c:v>0.14628024294655143</c:v>
                      </c:pt>
                      <c:pt idx="374">
                        <c:v>0.14713251120254506</c:v>
                      </c:pt>
                      <c:pt idx="375">
                        <c:v>0.14799238231169837</c:v>
                      </c:pt>
                      <c:pt idx="376">
                        <c:v>0.14884313303930821</c:v>
                      </c:pt>
                      <c:pt idx="377">
                        <c:v>0.14966849927948492</c:v>
                      </c:pt>
                      <c:pt idx="378">
                        <c:v>0.15045296261285057</c:v>
                      </c:pt>
                      <c:pt idx="379">
                        <c:v>0.15118200501278106</c:v>
                      </c:pt>
                      <c:pt idx="380">
                        <c:v>0.15184233113398712</c:v>
                      </c:pt>
                      <c:pt idx="381">
                        <c:v>0.1524220587487839</c:v>
                      </c:pt>
                      <c:pt idx="382">
                        <c:v>0.15291087864141456</c:v>
                      </c:pt>
                      <c:pt idx="383">
                        <c:v>0.1533001856782073</c:v>
                      </c:pt>
                      <c:pt idx="384">
                        <c:v>0.15358318290112763</c:v>
                      </c:pt>
                      <c:pt idx="385">
                        <c:v>0.1537549604054475</c:v>
                      </c:pt>
                      <c:pt idx="386">
                        <c:v>0.15381255051467874</c:v>
                      </c:pt>
                      <c:pt idx="387">
                        <c:v>0.1537549604054475</c:v>
                      </c:pt>
                      <c:pt idx="388">
                        <c:v>0.15358318290112763</c:v>
                      </c:pt>
                      <c:pt idx="389">
                        <c:v>0.1533001856782073</c:v>
                      </c:pt>
                      <c:pt idx="390">
                        <c:v>0.15291087864141453</c:v>
                      </c:pt>
                      <c:pt idx="391">
                        <c:v>0.15242205874878395</c:v>
                      </c:pt>
                      <c:pt idx="392">
                        <c:v>0.15184233113398712</c:v>
                      </c:pt>
                      <c:pt idx="393">
                        <c:v>0.15118200501278109</c:v>
                      </c:pt>
                      <c:pt idx="394">
                        <c:v>0.15045296261285065</c:v>
                      </c:pt>
                      <c:pt idx="395">
                        <c:v>0.14966849927948495</c:v>
                      </c:pt>
                      <c:pt idx="396">
                        <c:v>0.1488431330393083</c:v>
                      </c:pt>
                      <c:pt idx="397">
                        <c:v>0.14799238231169839</c:v>
                      </c:pt>
                      <c:pt idx="398">
                        <c:v>0.14713251120254509</c:v>
                      </c:pt>
                      <c:pt idx="399">
                        <c:v>0.14628024294655151</c:v>
                      </c:pt>
                      <c:pt idx="400">
                        <c:v>0.14545244360637188</c:v>
                      </c:pt>
                      <c:pt idx="401">
                        <c:v>0.14466578007199546</c:v>
                      </c:pt>
                      <c:pt idx="402">
                        <c:v>0.14393635865604973</c:v>
                      </c:pt>
                      <c:pt idx="403">
                        <c:v>0.14327935300302413</c:v>
                      </c:pt>
                      <c:pt idx="404">
                        <c:v>0.14270863240101708</c:v>
                      </c:pt>
                      <c:pt idx="405">
                        <c:v>0.14223640361850837</c:v>
                      </c:pt>
                      <c:pt idx="406">
                        <c:v>0.14187288076772661</c:v>
                      </c:pt>
                      <c:pt idx="407">
                        <c:v>0.14162599811733703</c:v>
                      </c:pt>
                      <c:pt idx="408">
                        <c:v>0.1415011800121827</c:v>
                      </c:pt>
                      <c:pt idx="409">
                        <c:v>0.1415011800121827</c:v>
                      </c:pt>
                      <c:pt idx="410">
                        <c:v>0.141625998117337</c:v>
                      </c:pt>
                      <c:pt idx="411">
                        <c:v>0.14187288076772664</c:v>
                      </c:pt>
                      <c:pt idx="412">
                        <c:v>0.14223640361850837</c:v>
                      </c:pt>
                      <c:pt idx="413">
                        <c:v>0.14270863240101705</c:v>
                      </c:pt>
                      <c:pt idx="414">
                        <c:v>0.14327935300302411</c:v>
                      </c:pt>
                      <c:pt idx="415">
                        <c:v>0.14393635865604967</c:v>
                      </c:pt>
                      <c:pt idx="416">
                        <c:v>0.14466578007199546</c:v>
                      </c:pt>
                      <c:pt idx="417">
                        <c:v>0.14545244360637188</c:v>
                      </c:pt>
                      <c:pt idx="418">
                        <c:v>0.14628024294655148</c:v>
                      </c:pt>
                      <c:pt idx="419">
                        <c:v>0.14713251120254509</c:v>
                      </c:pt>
                      <c:pt idx="420">
                        <c:v>0.14799238231169834</c:v>
                      </c:pt>
                      <c:pt idx="421">
                        <c:v>0.14884313303930821</c:v>
                      </c:pt>
                      <c:pt idx="422">
                        <c:v>0.14966849927948492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78020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20048"/>
        <c:crosses val="autoZero"/>
        <c:auto val="1"/>
        <c:lblAlgn val="ctr"/>
        <c:lblOffset val="100"/>
        <c:noMultiLvlLbl val="0"/>
      </c:catAx>
      <c:valAx>
        <c:axId val="57802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2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225137</xdr:colOff>
      <xdr:row>6</xdr:row>
      <xdr:rowOff>91785</xdr:rowOff>
    </xdr:from>
    <xdr:to>
      <xdr:col>45</xdr:col>
      <xdr:colOff>329045</xdr:colOff>
      <xdr:row>27</xdr:row>
      <xdr:rowOff>173181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238125</xdr:colOff>
      <xdr:row>30</xdr:row>
      <xdr:rowOff>188117</xdr:rowOff>
    </xdr:from>
    <xdr:to>
      <xdr:col>45</xdr:col>
      <xdr:colOff>309562</xdr:colOff>
      <xdr:row>52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261938</xdr:colOff>
      <xdr:row>58</xdr:row>
      <xdr:rowOff>21429</xdr:rowOff>
    </xdr:from>
    <xdr:to>
      <xdr:col>45</xdr:col>
      <xdr:colOff>261937</xdr:colOff>
      <xdr:row>79</xdr:row>
      <xdr:rowOff>142874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285749</xdr:colOff>
      <xdr:row>82</xdr:row>
      <xdr:rowOff>45242</xdr:rowOff>
    </xdr:from>
    <xdr:to>
      <xdr:col>45</xdr:col>
      <xdr:colOff>214311</xdr:colOff>
      <xdr:row>104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357186</xdr:colOff>
      <xdr:row>108</xdr:row>
      <xdr:rowOff>21429</xdr:rowOff>
    </xdr:from>
    <xdr:to>
      <xdr:col>45</xdr:col>
      <xdr:colOff>190498</xdr:colOff>
      <xdr:row>129</xdr:row>
      <xdr:rowOff>166686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381000</xdr:colOff>
      <xdr:row>131</xdr:row>
      <xdr:rowOff>188118</xdr:rowOff>
    </xdr:from>
    <xdr:to>
      <xdr:col>45</xdr:col>
      <xdr:colOff>190499</xdr:colOff>
      <xdr:row>154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128586</xdr:colOff>
      <xdr:row>437</xdr:row>
      <xdr:rowOff>71437</xdr:rowOff>
    </xdr:from>
    <xdr:to>
      <xdr:col>10</xdr:col>
      <xdr:colOff>952499</xdr:colOff>
      <xdr:row>455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61912</xdr:colOff>
      <xdr:row>437</xdr:row>
      <xdr:rowOff>42862</xdr:rowOff>
    </xdr:from>
    <xdr:to>
      <xdr:col>27</xdr:col>
      <xdr:colOff>476250</xdr:colOff>
      <xdr:row>455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41"/>
  <sheetViews>
    <sheetView topLeftCell="A4" zoomScale="85" zoomScaleNormal="85" workbookViewId="0">
      <selection activeCell="E40" sqref="E40"/>
    </sheetView>
  </sheetViews>
  <sheetFormatPr defaultRowHeight="12" customHeight="1" x14ac:dyDescent="0.25"/>
  <cols>
    <col min="4" max="4" width="25.7109375" bestFit="1" customWidth="1"/>
    <col min="5" max="5" width="17.28515625" style="26" bestFit="1" customWidth="1"/>
    <col min="6" max="7" width="13.5703125" style="26" customWidth="1"/>
    <col min="11" max="11" width="17.5703125" customWidth="1"/>
    <col min="12" max="12" width="15.5703125" bestFit="1" customWidth="1"/>
    <col min="13" max="13" width="12.5703125" style="87" bestFit="1" customWidth="1"/>
    <col min="14" max="14" width="9.140625" style="26"/>
    <col min="15" max="15" width="16.28515625" style="26" bestFit="1" customWidth="1"/>
    <col min="16" max="16" width="9.140625" style="26"/>
    <col min="17" max="17" width="13.85546875" style="26" bestFit="1" customWidth="1"/>
    <col min="18" max="19" width="13.85546875" style="26" customWidth="1"/>
  </cols>
  <sheetData>
    <row r="2" spans="3:20" ht="12" customHeight="1" x14ac:dyDescent="0.25">
      <c r="D2" s="123" t="s">
        <v>74</v>
      </c>
      <c r="E2" s="123"/>
    </row>
    <row r="3" spans="3:20" ht="12" customHeight="1" thickBot="1" x14ac:dyDescent="0.3"/>
    <row r="4" spans="3:20" ht="12" customHeight="1" x14ac:dyDescent="0.25">
      <c r="C4" s="16"/>
      <c r="D4" s="17"/>
      <c r="E4" s="29"/>
      <c r="F4" s="29"/>
      <c r="G4" s="30"/>
      <c r="H4" s="12"/>
      <c r="I4" s="16"/>
      <c r="J4" s="17"/>
      <c r="K4" s="17"/>
      <c r="L4" s="17"/>
      <c r="M4" s="72"/>
      <c r="N4" s="29"/>
      <c r="O4" s="29"/>
      <c r="P4" s="29"/>
      <c r="Q4" s="29"/>
      <c r="R4" s="29"/>
      <c r="S4" s="29"/>
      <c r="T4" s="18"/>
    </row>
    <row r="5" spans="3:20" ht="28.5" x14ac:dyDescent="0.45">
      <c r="C5" s="7"/>
      <c r="D5" s="108" t="s">
        <v>29</v>
      </c>
      <c r="E5" s="27"/>
      <c r="F5" s="27"/>
      <c r="G5" s="43"/>
      <c r="H5" s="12"/>
      <c r="I5" s="7"/>
      <c r="J5" s="124" t="s">
        <v>30</v>
      </c>
      <c r="K5" s="124"/>
      <c r="L5" s="12"/>
      <c r="M5" s="38"/>
      <c r="N5" s="27"/>
      <c r="O5" s="27"/>
      <c r="P5" s="27"/>
      <c r="Q5" s="27"/>
      <c r="R5" s="27"/>
      <c r="S5" s="27"/>
      <c r="T5" s="13"/>
    </row>
    <row r="6" spans="3:20" ht="17.25" x14ac:dyDescent="0.4">
      <c r="C6" s="7"/>
      <c r="D6" s="12"/>
      <c r="E6" s="27"/>
      <c r="F6" s="27"/>
      <c r="G6" s="43"/>
      <c r="H6" s="12"/>
      <c r="I6" s="7"/>
      <c r="J6" s="12"/>
      <c r="K6" s="12"/>
      <c r="L6" s="12"/>
      <c r="M6" s="84" t="s">
        <v>49</v>
      </c>
      <c r="N6" s="27"/>
      <c r="O6" s="84" t="s">
        <v>19</v>
      </c>
      <c r="P6" s="27"/>
      <c r="Q6" s="84" t="s">
        <v>40</v>
      </c>
      <c r="R6" s="84"/>
      <c r="S6" s="117" t="s">
        <v>77</v>
      </c>
      <c r="T6" s="13"/>
    </row>
    <row r="7" spans="3:20" ht="12" customHeight="1" x14ac:dyDescent="0.25">
      <c r="C7" s="7"/>
      <c r="D7" s="12" t="s">
        <v>24</v>
      </c>
      <c r="E7" s="27" t="s">
        <v>69</v>
      </c>
      <c r="F7" s="82">
        <v>100000</v>
      </c>
      <c r="G7" s="43"/>
      <c r="H7" s="12"/>
      <c r="I7" s="7"/>
      <c r="J7" s="12"/>
      <c r="K7" s="12"/>
      <c r="L7" s="12"/>
      <c r="M7" s="38" t="s">
        <v>76</v>
      </c>
      <c r="N7" s="27"/>
      <c r="O7" s="38"/>
      <c r="P7" s="27"/>
      <c r="Q7" s="38" t="s">
        <v>75</v>
      </c>
      <c r="R7" s="38"/>
      <c r="T7" s="13"/>
    </row>
    <row r="8" spans="3:20" ht="12" customHeight="1" x14ac:dyDescent="0.25">
      <c r="C8" s="7"/>
      <c r="D8" s="12"/>
      <c r="E8" s="27"/>
      <c r="F8" s="107"/>
      <c r="G8" s="43"/>
      <c r="H8" s="12"/>
      <c r="I8" s="7"/>
      <c r="J8" s="64" t="s">
        <v>32</v>
      </c>
      <c r="L8" s="12"/>
      <c r="M8" s="38"/>
      <c r="N8" s="27"/>
      <c r="O8" s="38"/>
      <c r="P8" s="27"/>
      <c r="Q8" s="38"/>
      <c r="R8" s="38"/>
      <c r="S8" s="38"/>
      <c r="T8" s="13"/>
    </row>
    <row r="9" spans="3:20" ht="12" customHeight="1" x14ac:dyDescent="0.25">
      <c r="C9" s="7"/>
      <c r="D9" s="64" t="s">
        <v>39</v>
      </c>
      <c r="E9" s="27"/>
      <c r="F9" s="27"/>
      <c r="G9" s="43"/>
      <c r="H9" s="12"/>
      <c r="I9" s="7"/>
      <c r="J9" s="12"/>
      <c r="T9" s="13"/>
    </row>
    <row r="10" spans="3:20" ht="12" customHeight="1" x14ac:dyDescent="0.25">
      <c r="C10" s="7"/>
      <c r="D10" s="64" t="s">
        <v>72</v>
      </c>
      <c r="E10" s="27"/>
      <c r="F10" s="27"/>
      <c r="G10" s="43"/>
      <c r="H10" s="12"/>
      <c r="I10" s="7"/>
      <c r="J10" s="12"/>
      <c r="K10" s="12" t="s">
        <v>34</v>
      </c>
      <c r="L10" s="12" t="s">
        <v>0</v>
      </c>
      <c r="M10" s="38">
        <f>Calculations!AB28</f>
        <v>100000</v>
      </c>
      <c r="N10" s="27"/>
      <c r="O10" s="38">
        <f>Calculations!AB80</f>
        <v>100000</v>
      </c>
      <c r="P10" s="27"/>
      <c r="Q10" s="38">
        <f>Calculations!AB130</f>
        <v>100000</v>
      </c>
      <c r="R10" s="38"/>
      <c r="S10" s="115" t="e">
        <f>($F$7-M10)/(Q10-$F$7)</f>
        <v>#DIV/0!</v>
      </c>
      <c r="T10" s="13"/>
    </row>
    <row r="11" spans="3:20" ht="12" customHeight="1" x14ac:dyDescent="0.25">
      <c r="C11" s="7"/>
      <c r="D11" s="12" t="s">
        <v>27</v>
      </c>
      <c r="E11" s="27"/>
      <c r="F11" s="27"/>
      <c r="G11" s="43"/>
      <c r="H11" s="12"/>
      <c r="I11" s="7"/>
      <c r="J11" s="12"/>
      <c r="K11" s="12" t="s">
        <v>35</v>
      </c>
      <c r="L11" s="12" t="s">
        <v>28</v>
      </c>
      <c r="M11" s="38">
        <f>Calculations!AC28</f>
        <v>115185.25108450698</v>
      </c>
      <c r="N11" s="27"/>
      <c r="O11" s="38">
        <f>Calculations!AC80</f>
        <v>100296.91361552423</v>
      </c>
      <c r="P11" s="27"/>
      <c r="Q11" s="38">
        <f>Calculations!AC130</f>
        <v>85408.576146541687</v>
      </c>
      <c r="R11" s="38"/>
      <c r="S11" s="115">
        <f>($F$7-M11)/(Q11-$F$7)</f>
        <v>1.0406970037340064</v>
      </c>
      <c r="T11" s="13"/>
    </row>
    <row r="12" spans="3:20" ht="12" customHeight="1" x14ac:dyDescent="0.25">
      <c r="C12" s="7"/>
      <c r="D12" s="12" t="s">
        <v>0</v>
      </c>
      <c r="E12" s="90" t="s">
        <v>67</v>
      </c>
      <c r="F12" s="83">
        <v>0.5</v>
      </c>
      <c r="G12" s="43"/>
      <c r="H12" s="12"/>
      <c r="I12" s="7"/>
      <c r="J12" s="12"/>
      <c r="K12" s="12" t="s">
        <v>36</v>
      </c>
      <c r="L12" s="12" t="s">
        <v>1</v>
      </c>
      <c r="M12" s="38">
        <f>Calculations!AD28</f>
        <v>223995.70233820332</v>
      </c>
      <c r="N12" s="27"/>
      <c r="O12" s="38">
        <f>Calculations!AD80</f>
        <v>105245.70233820334</v>
      </c>
      <c r="P12" s="27"/>
      <c r="Q12" s="38">
        <f>Calculations!AD130</f>
        <v>1000</v>
      </c>
      <c r="R12" s="38"/>
      <c r="S12" s="115">
        <f>($F$7-M12)/(Q12-$F$7)</f>
        <v>1.2524818418000336</v>
      </c>
      <c r="T12" s="13"/>
    </row>
    <row r="13" spans="3:20" ht="12" customHeight="1" x14ac:dyDescent="0.25">
      <c r="C13" s="7"/>
      <c r="D13" s="12" t="s">
        <v>28</v>
      </c>
      <c r="E13" s="90" t="s">
        <v>68</v>
      </c>
      <c r="F13" s="83">
        <v>0</v>
      </c>
      <c r="G13" s="43"/>
      <c r="H13" s="12"/>
      <c r="I13" s="7"/>
      <c r="J13" s="12"/>
      <c r="S13" s="116"/>
      <c r="T13" s="13"/>
    </row>
    <row r="14" spans="3:20" ht="12" customHeight="1" x14ac:dyDescent="0.25">
      <c r="C14" s="7"/>
      <c r="D14" s="12" t="s">
        <v>1</v>
      </c>
      <c r="E14" s="90" t="s">
        <v>67</v>
      </c>
      <c r="F14" s="83">
        <v>0.5</v>
      </c>
      <c r="G14" s="43"/>
      <c r="H14" s="12"/>
      <c r="I14" s="7"/>
      <c r="J14" s="12"/>
      <c r="S14" s="116"/>
      <c r="T14" s="13"/>
    </row>
    <row r="15" spans="3:20" ht="12" customHeight="1" x14ac:dyDescent="0.25">
      <c r="C15" s="7"/>
      <c r="D15" s="64" t="s">
        <v>16</v>
      </c>
      <c r="E15" s="84"/>
      <c r="F15" s="85">
        <f>SUM(F12:F14)</f>
        <v>1</v>
      </c>
      <c r="G15" s="43" t="str">
        <f>IF(F15&lt;&gt;1,"Error, Sum must equal 100%","Ok")</f>
        <v>Ok</v>
      </c>
      <c r="H15" s="12"/>
      <c r="I15" s="7"/>
      <c r="J15" s="12"/>
      <c r="S15" s="116"/>
      <c r="T15" s="13"/>
    </row>
    <row r="16" spans="3:20" ht="12" customHeight="1" x14ac:dyDescent="0.25">
      <c r="C16" s="7"/>
      <c r="D16" s="12"/>
      <c r="E16" s="27"/>
      <c r="F16" s="27"/>
      <c r="G16" s="43"/>
      <c r="H16" s="12"/>
      <c r="I16" s="7"/>
      <c r="J16" s="64" t="s">
        <v>33</v>
      </c>
      <c r="L16" s="12"/>
      <c r="M16" s="38"/>
      <c r="N16" s="27"/>
      <c r="O16" s="38"/>
      <c r="P16" s="27"/>
      <c r="Q16" s="38"/>
      <c r="R16" s="38"/>
      <c r="S16" s="115"/>
      <c r="T16" s="13"/>
    </row>
    <row r="17" spans="3:20" ht="12" customHeight="1" x14ac:dyDescent="0.25">
      <c r="C17" s="7"/>
      <c r="D17" s="64" t="s">
        <v>73</v>
      </c>
      <c r="E17" s="27"/>
      <c r="F17" s="27"/>
      <c r="G17" s="43"/>
      <c r="H17" s="12"/>
      <c r="I17" s="7"/>
      <c r="J17" s="12"/>
      <c r="S17" s="116"/>
      <c r="T17" s="13"/>
    </row>
    <row r="18" spans="3:20" ht="12" customHeight="1" x14ac:dyDescent="0.25">
      <c r="C18" s="7"/>
      <c r="D18" s="12" t="s">
        <v>27</v>
      </c>
      <c r="E18" s="27"/>
      <c r="F18" s="27"/>
      <c r="G18" s="43"/>
      <c r="H18" s="12"/>
      <c r="I18" s="7"/>
      <c r="J18" s="12"/>
      <c r="K18" s="64" t="s">
        <v>22</v>
      </c>
      <c r="L18" s="12"/>
      <c r="M18" s="38"/>
      <c r="N18" s="27"/>
      <c r="O18" s="38"/>
      <c r="P18" s="27"/>
      <c r="Q18" s="38"/>
      <c r="R18" s="38"/>
      <c r="S18" s="115"/>
      <c r="T18" s="13"/>
    </row>
    <row r="19" spans="3:20" ht="12" customHeight="1" x14ac:dyDescent="0.25">
      <c r="C19" s="7"/>
      <c r="D19" s="12" t="s">
        <v>0</v>
      </c>
      <c r="E19" s="27"/>
      <c r="F19" s="83">
        <v>0.25</v>
      </c>
      <c r="G19" s="43"/>
      <c r="H19" s="12"/>
      <c r="I19" s="7"/>
      <c r="J19" s="12"/>
      <c r="K19" s="12" t="s">
        <v>37</v>
      </c>
      <c r="L19" s="20" t="s">
        <v>31</v>
      </c>
      <c r="M19" s="38">
        <f>Calculations!S28</f>
        <v>168117.50193019304</v>
      </c>
      <c r="N19" s="27"/>
      <c r="O19" s="38">
        <f>Calculations!S80</f>
        <v>134136.69019688334</v>
      </c>
      <c r="P19" s="27"/>
      <c r="Q19" s="38">
        <f>Calculations!S130</f>
        <v>228263.23293617304</v>
      </c>
      <c r="R19" s="38"/>
      <c r="S19" s="115">
        <f>($F$7-M19)/(Q19-$F$7)</f>
        <v>-0.53107582251641827</v>
      </c>
      <c r="T19" s="13"/>
    </row>
    <row r="20" spans="3:20" ht="12" customHeight="1" x14ac:dyDescent="0.25">
      <c r="C20" s="7"/>
      <c r="D20" s="12" t="s">
        <v>28</v>
      </c>
      <c r="E20" s="27"/>
      <c r="F20" s="83">
        <v>0.5</v>
      </c>
      <c r="G20" s="43"/>
      <c r="H20" s="12"/>
      <c r="I20" s="7"/>
      <c r="J20" s="12"/>
      <c r="K20" s="12"/>
      <c r="L20" s="12"/>
      <c r="M20" s="38"/>
      <c r="N20" s="27"/>
      <c r="O20" s="38"/>
      <c r="P20" s="27"/>
      <c r="Q20" s="38"/>
      <c r="R20" s="38"/>
      <c r="S20" s="115"/>
      <c r="T20" s="13"/>
    </row>
    <row r="21" spans="3:20" ht="12" customHeight="1" x14ac:dyDescent="0.25">
      <c r="C21" s="7"/>
      <c r="D21" s="12" t="s">
        <v>1</v>
      </c>
      <c r="E21" s="27"/>
      <c r="F21" s="83">
        <v>0.25</v>
      </c>
      <c r="G21" s="43"/>
      <c r="H21" s="12"/>
      <c r="I21" s="7"/>
      <c r="J21" s="12"/>
      <c r="K21" s="64" t="s">
        <v>23</v>
      </c>
      <c r="L21" s="12"/>
      <c r="M21" s="38"/>
      <c r="N21" s="27"/>
      <c r="O21" s="38"/>
      <c r="P21" s="27"/>
      <c r="Q21" s="38"/>
      <c r="R21" s="38"/>
      <c r="S21" s="115"/>
      <c r="T21" s="13"/>
    </row>
    <row r="22" spans="3:20" ht="12" customHeight="1" x14ac:dyDescent="0.25">
      <c r="C22" s="7"/>
      <c r="D22" s="64" t="s">
        <v>16</v>
      </c>
      <c r="E22" s="84"/>
      <c r="F22" s="85">
        <f>SUM(F19:F21)</f>
        <v>1</v>
      </c>
      <c r="G22" s="43" t="str">
        <f>IF(F22&lt;&gt;1,"Error, Sum must equal 100%","Ok")</f>
        <v>Ok</v>
      </c>
      <c r="H22" s="12"/>
      <c r="I22" s="7"/>
      <c r="J22" s="12"/>
      <c r="K22" s="12" t="s">
        <v>38</v>
      </c>
      <c r="L22" s="20" t="s">
        <v>31</v>
      </c>
      <c r="M22" s="38">
        <f>Calculations!S53</f>
        <v>140290.86070426475</v>
      </c>
      <c r="N22" s="27"/>
      <c r="O22" s="38">
        <f>Calculations!S104</f>
        <v>119504.80783212444</v>
      </c>
      <c r="P22" s="27"/>
      <c r="Q22" s="38">
        <f>Calculations!S154</f>
        <v>283662.26946570212</v>
      </c>
      <c r="R22" s="38"/>
      <c r="S22" s="115">
        <f>($F$7-M22)/(Q22-$F$7)</f>
        <v>-0.21937472961363377</v>
      </c>
      <c r="T22" s="13"/>
    </row>
    <row r="23" spans="3:20" ht="12" customHeight="1" x14ac:dyDescent="0.25">
      <c r="C23" s="7"/>
      <c r="D23" s="64"/>
      <c r="E23" s="84"/>
      <c r="F23" s="85"/>
      <c r="G23" s="43"/>
      <c r="H23" s="12"/>
      <c r="I23" s="7"/>
      <c r="S23" s="116"/>
      <c r="T23" s="13"/>
    </row>
    <row r="24" spans="3:20" ht="12" customHeight="1" x14ac:dyDescent="0.25">
      <c r="C24" s="7"/>
      <c r="D24" s="64" t="s">
        <v>33</v>
      </c>
      <c r="E24" s="84"/>
      <c r="F24" s="85"/>
      <c r="G24" s="43"/>
      <c r="H24" s="12"/>
      <c r="I24" s="7"/>
      <c r="J24" s="12"/>
      <c r="K24" s="12"/>
      <c r="L24" s="12"/>
      <c r="M24" s="38"/>
      <c r="N24" s="27"/>
      <c r="O24" s="27"/>
      <c r="P24" s="27"/>
      <c r="Q24" s="27"/>
      <c r="R24" s="27"/>
      <c r="S24" s="33"/>
      <c r="T24" s="13"/>
    </row>
    <row r="25" spans="3:20" ht="12" customHeight="1" x14ac:dyDescent="0.25">
      <c r="C25" s="7"/>
      <c r="D25" s="74" t="s">
        <v>65</v>
      </c>
      <c r="E25" s="27" t="s">
        <v>64</v>
      </c>
      <c r="F25" s="88" t="s">
        <v>57</v>
      </c>
      <c r="G25" s="43" t="str">
        <f>IF(OR(F25="SD",F25="EP"),"Ok","Error! Value must be EP or SD")</f>
        <v>Ok</v>
      </c>
      <c r="H25" s="12"/>
      <c r="I25" s="7"/>
      <c r="J25" s="12" t="s">
        <v>79</v>
      </c>
      <c r="K25" s="12"/>
      <c r="L25" s="12"/>
      <c r="M25" s="38">
        <v>120000</v>
      </c>
      <c r="N25" s="27"/>
      <c r="O25" s="27"/>
      <c r="P25" s="27"/>
      <c r="Q25" s="38">
        <v>99000</v>
      </c>
      <c r="R25" s="27"/>
      <c r="S25" s="115">
        <f>($F$7-M25)/(Q25-$F$7)</f>
        <v>20</v>
      </c>
      <c r="T25" s="13"/>
    </row>
    <row r="26" spans="3:20" ht="12" customHeight="1" x14ac:dyDescent="0.25">
      <c r="C26" s="7"/>
      <c r="D26" s="74"/>
      <c r="E26" s="27"/>
      <c r="F26" s="98"/>
      <c r="G26" s="43"/>
      <c r="H26" s="12"/>
      <c r="I26" s="7"/>
      <c r="J26" s="12" t="s">
        <v>78</v>
      </c>
      <c r="K26" s="12"/>
      <c r="L26" s="12"/>
      <c r="M26" s="38">
        <v>99000</v>
      </c>
      <c r="N26" s="27"/>
      <c r="O26" s="27"/>
      <c r="P26" s="27"/>
      <c r="Q26" s="38">
        <v>98000</v>
      </c>
      <c r="R26" s="27"/>
      <c r="S26" s="115">
        <f>($F$7-M26)/(Q26-$F$7)</f>
        <v>-0.5</v>
      </c>
      <c r="T26" s="13"/>
    </row>
    <row r="27" spans="3:20" ht="12" customHeight="1" x14ac:dyDescent="0.25">
      <c r="C27" s="7"/>
      <c r="D27" s="91" t="s">
        <v>70</v>
      </c>
      <c r="E27" s="27" t="s">
        <v>71</v>
      </c>
      <c r="F27" s="88">
        <v>0.6</v>
      </c>
      <c r="G27" s="43"/>
      <c r="H27" s="12"/>
      <c r="I27" s="7"/>
      <c r="J27" s="12"/>
      <c r="K27" s="12"/>
      <c r="L27" s="12"/>
      <c r="M27" s="38"/>
      <c r="N27" s="27"/>
      <c r="O27" s="27"/>
      <c r="P27" s="27"/>
      <c r="Q27" s="27"/>
      <c r="R27" s="27"/>
      <c r="S27" s="27"/>
      <c r="T27" s="13"/>
    </row>
    <row r="28" spans="3:20" ht="12" customHeight="1" thickBot="1" x14ac:dyDescent="0.3">
      <c r="C28" s="8"/>
      <c r="D28" s="14"/>
      <c r="E28" s="46"/>
      <c r="F28" s="46"/>
      <c r="G28" s="47"/>
      <c r="H28" s="12"/>
      <c r="I28" s="8"/>
      <c r="J28" s="14"/>
      <c r="K28" s="14"/>
      <c r="L28" s="14"/>
      <c r="M28" s="56"/>
      <c r="N28" s="46"/>
      <c r="O28" s="46"/>
      <c r="P28" s="46"/>
      <c r="Q28" s="46"/>
      <c r="R28" s="46"/>
      <c r="S28" s="46"/>
      <c r="T28" s="15"/>
    </row>
    <row r="29" spans="3:20" ht="12" customHeight="1" thickBot="1" x14ac:dyDescent="0.3"/>
    <row r="30" spans="3:20" ht="12" customHeight="1" x14ac:dyDescent="0.25">
      <c r="C30" s="16"/>
      <c r="D30" s="17"/>
      <c r="E30" s="29"/>
      <c r="F30" s="29"/>
      <c r="G30" s="29"/>
      <c r="H30" s="17"/>
      <c r="I30" s="18"/>
    </row>
    <row r="31" spans="3:20" ht="28.5" x14ac:dyDescent="0.45">
      <c r="C31" s="7"/>
      <c r="D31" s="124" t="s">
        <v>66</v>
      </c>
      <c r="E31" s="124"/>
      <c r="F31" s="124"/>
      <c r="G31" s="124"/>
      <c r="H31" s="124"/>
      <c r="I31" s="13"/>
      <c r="L31" s="12"/>
    </row>
    <row r="32" spans="3:20" s="2" customFormat="1" ht="12" customHeight="1" x14ac:dyDescent="0.45">
      <c r="C32" s="109"/>
      <c r="D32" s="110"/>
      <c r="E32" s="110"/>
      <c r="F32" s="110"/>
      <c r="G32" s="110"/>
      <c r="H32" s="110"/>
      <c r="I32" s="111"/>
      <c r="L32" s="20"/>
      <c r="M32" s="112"/>
      <c r="N32" s="113"/>
      <c r="O32" s="113"/>
      <c r="P32" s="113"/>
      <c r="Q32" s="113"/>
      <c r="R32" s="113"/>
      <c r="S32" s="113"/>
    </row>
    <row r="33" spans="3:12" ht="12" customHeight="1" x14ac:dyDescent="0.25">
      <c r="C33" s="7"/>
      <c r="D33" s="12"/>
      <c r="E33" s="84" t="s">
        <v>50</v>
      </c>
      <c r="F33" s="84" t="s">
        <v>51</v>
      </c>
      <c r="G33" s="84" t="s">
        <v>52</v>
      </c>
      <c r="H33" s="12"/>
      <c r="I33" s="13"/>
      <c r="L33" s="12"/>
    </row>
    <row r="34" spans="3:12" ht="12" customHeight="1" x14ac:dyDescent="0.25">
      <c r="C34" s="7"/>
      <c r="D34" s="64" t="s">
        <v>28</v>
      </c>
      <c r="E34" s="27"/>
      <c r="F34" s="27"/>
      <c r="G34" s="27"/>
      <c r="H34" s="12"/>
      <c r="I34" s="13"/>
      <c r="L34" s="12"/>
    </row>
    <row r="35" spans="3:12" ht="12" customHeight="1" x14ac:dyDescent="0.25">
      <c r="C35" s="7"/>
      <c r="D35" s="12" t="s">
        <v>44</v>
      </c>
      <c r="E35" s="83">
        <v>0.03</v>
      </c>
      <c r="F35" s="114">
        <v>0</v>
      </c>
      <c r="G35" s="114">
        <f>-1*E35</f>
        <v>-0.03</v>
      </c>
      <c r="H35" s="12"/>
      <c r="I35" s="13"/>
    </row>
    <row r="36" spans="3:12" ht="12" customHeight="1" x14ac:dyDescent="0.25">
      <c r="C36" s="7"/>
      <c r="D36" s="12" t="s">
        <v>43</v>
      </c>
      <c r="E36" s="83">
        <v>7.0000000000000007E-2</v>
      </c>
      <c r="F36" s="86">
        <f>E36</f>
        <v>7.0000000000000007E-2</v>
      </c>
      <c r="G36" s="86">
        <f>E36</f>
        <v>7.0000000000000007E-2</v>
      </c>
      <c r="H36" s="12"/>
      <c r="I36" s="13"/>
    </row>
    <row r="37" spans="3:12" ht="12" customHeight="1" x14ac:dyDescent="0.25">
      <c r="C37" s="7"/>
      <c r="D37" s="12"/>
      <c r="E37" s="27"/>
      <c r="F37" s="27"/>
      <c r="G37" s="27"/>
      <c r="H37" s="12"/>
      <c r="I37" s="13"/>
    </row>
    <row r="38" spans="3:12" ht="12" customHeight="1" x14ac:dyDescent="0.25">
      <c r="C38" s="7"/>
      <c r="D38" s="64" t="s">
        <v>1</v>
      </c>
      <c r="E38" s="27"/>
      <c r="F38" s="27"/>
      <c r="G38" s="27"/>
      <c r="H38" s="12"/>
      <c r="I38" s="13"/>
    </row>
    <row r="39" spans="3:12" ht="12" customHeight="1" x14ac:dyDescent="0.25">
      <c r="C39" s="7"/>
      <c r="D39" s="12" t="s">
        <v>44</v>
      </c>
      <c r="E39" s="83">
        <v>0.25</v>
      </c>
      <c r="F39" s="114">
        <v>0</v>
      </c>
      <c r="G39" s="114">
        <f>-1*E39</f>
        <v>-0.25</v>
      </c>
      <c r="H39" s="12"/>
      <c r="I39" s="13"/>
    </row>
    <row r="40" spans="3:12" ht="12" customHeight="1" x14ac:dyDescent="0.25">
      <c r="C40" s="7"/>
      <c r="D40" s="12" t="s">
        <v>43</v>
      </c>
      <c r="E40" s="83">
        <v>0.35</v>
      </c>
      <c r="F40" s="86">
        <f>E40</f>
        <v>0.35</v>
      </c>
      <c r="G40" s="86">
        <f>E40</f>
        <v>0.35</v>
      </c>
      <c r="H40" s="12"/>
      <c r="I40" s="13"/>
    </row>
    <row r="41" spans="3:12" ht="12" customHeight="1" thickBot="1" x14ac:dyDescent="0.3">
      <c r="C41" s="8"/>
      <c r="D41" s="14"/>
      <c r="E41" s="46"/>
      <c r="F41" s="46"/>
      <c r="G41" s="46"/>
      <c r="H41" s="14"/>
      <c r="I41" s="15"/>
    </row>
  </sheetData>
  <mergeCells count="3">
    <mergeCell ref="D2:E2"/>
    <mergeCell ref="J5:K5"/>
    <mergeCell ref="D31:H31"/>
  </mergeCells>
  <conditionalFormatting sqref="G22">
    <cfRule type="cellIs" dxfId="5" priority="5" operator="equal">
      <formula>"Ok"</formula>
    </cfRule>
    <cfRule type="cellIs" dxfId="4" priority="6" operator="equal">
      <formula>"Error, Sum must equal 100%"</formula>
    </cfRule>
  </conditionalFormatting>
  <conditionalFormatting sqref="G15">
    <cfRule type="cellIs" dxfId="3" priority="3" operator="equal">
      <formula>"Ok"</formula>
    </cfRule>
    <cfRule type="cellIs" dxfId="2" priority="4" operator="equal">
      <formula>"Error, Sum must equal 100%"</formula>
    </cfRule>
  </conditionalFormatting>
  <conditionalFormatting sqref="G25:G27">
    <cfRule type="cellIs" dxfId="1" priority="1" operator="equal">
      <formula>"Error! Value must be EP or SD"</formula>
    </cfRule>
    <cfRule type="cellIs" dxfId="0" priority="2" operator="equal">
      <formula>"Ok"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56"/>
  <sheetViews>
    <sheetView topLeftCell="A94" zoomScale="70" zoomScaleNormal="70" workbookViewId="0">
      <selection activeCell="A123" sqref="A123:XFD123"/>
    </sheetView>
  </sheetViews>
  <sheetFormatPr defaultRowHeight="15" x14ac:dyDescent="0.25"/>
  <cols>
    <col min="2" max="2" width="7.42578125" bestFit="1" customWidth="1"/>
    <col min="3" max="3" width="7.42578125" customWidth="1"/>
    <col min="4" max="4" width="10.140625" style="26" bestFit="1" customWidth="1"/>
    <col min="5" max="5" width="10.5703125" style="26" bestFit="1" customWidth="1"/>
    <col min="6" max="6" width="12.42578125" style="26" bestFit="1" customWidth="1"/>
    <col min="7" max="7" width="14" style="26" customWidth="1"/>
    <col min="8" max="8" width="15.7109375" style="26" bestFit="1" customWidth="1"/>
    <col min="9" max="9" width="8.5703125" style="26" customWidth="1"/>
    <col min="10" max="10" width="10.140625" style="26" customWidth="1"/>
    <col min="11" max="11" width="8.28515625" style="26" customWidth="1"/>
    <col min="12" max="12" width="7.7109375" style="26" customWidth="1"/>
    <col min="13" max="13" width="11.42578125" style="26" customWidth="1"/>
    <col min="14" max="14" width="10.7109375" style="26" customWidth="1"/>
    <col min="15" max="15" width="12.5703125" style="26" customWidth="1"/>
    <col min="16" max="16" width="14.42578125" style="26" customWidth="1"/>
    <col min="17" max="17" width="16.7109375" style="26" customWidth="1"/>
    <col min="18" max="18" width="15.28515625" style="26" customWidth="1"/>
    <col min="19" max="19" width="17.28515625" style="26" bestFit="1" customWidth="1"/>
    <col min="20" max="20" width="13.5703125" style="26" customWidth="1"/>
    <col min="21" max="21" width="15" style="26" customWidth="1"/>
    <col min="22" max="22" width="14.28515625" style="26" customWidth="1"/>
    <col min="23" max="23" width="14.42578125" style="26" customWidth="1"/>
    <col min="24" max="24" width="11.42578125" style="26" customWidth="1"/>
    <col min="25" max="25" width="10.5703125" style="26" customWidth="1"/>
    <col min="26" max="26" width="12.85546875" style="26" customWidth="1"/>
    <col min="27" max="27" width="9.140625" style="26" customWidth="1"/>
    <col min="28" max="30" width="17.7109375" style="26" bestFit="1" customWidth="1"/>
  </cols>
  <sheetData>
    <row r="3" spans="2:30" x14ac:dyDescent="0.25">
      <c r="B3" s="19" t="s">
        <v>49</v>
      </c>
      <c r="C3" s="19"/>
    </row>
    <row r="4" spans="2:30" x14ac:dyDescent="0.25">
      <c r="B4" s="19"/>
      <c r="C4" s="19"/>
    </row>
    <row r="5" spans="2:30" x14ac:dyDescent="0.25">
      <c r="B5" s="19" t="s">
        <v>22</v>
      </c>
      <c r="H5" s="130" t="s">
        <v>9</v>
      </c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</row>
    <row r="6" spans="2:30" ht="15.75" thickBot="1" x14ac:dyDescent="0.3">
      <c r="P6" s="27"/>
      <c r="Q6" s="27"/>
      <c r="R6" s="27"/>
      <c r="S6" s="27"/>
      <c r="T6" s="27"/>
      <c r="U6" s="27"/>
      <c r="V6" s="27"/>
      <c r="W6" s="27"/>
    </row>
    <row r="7" spans="2:30" ht="15.75" thickBot="1" x14ac:dyDescent="0.3">
      <c r="H7" s="125" t="s">
        <v>10</v>
      </c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7" t="s">
        <v>18</v>
      </c>
      <c r="U7" s="128"/>
      <c r="V7" s="128"/>
      <c r="W7" s="128"/>
      <c r="X7" s="128"/>
      <c r="Y7" s="128"/>
      <c r="Z7" s="129"/>
      <c r="AA7" s="27"/>
      <c r="AB7" s="127" t="s">
        <v>20</v>
      </c>
      <c r="AC7" s="128"/>
      <c r="AD7" s="129"/>
    </row>
    <row r="8" spans="2:30" s="1" customFormat="1" ht="38.25" customHeight="1" thickBot="1" x14ac:dyDescent="0.3">
      <c r="B8" s="6" t="s">
        <v>4</v>
      </c>
      <c r="C8" s="3" t="s">
        <v>21</v>
      </c>
      <c r="D8" s="69" t="s">
        <v>5</v>
      </c>
      <c r="E8" s="65" t="s">
        <v>25</v>
      </c>
      <c r="F8" s="68" t="s">
        <v>6</v>
      </c>
      <c r="G8" s="65" t="s">
        <v>63</v>
      </c>
      <c r="H8" s="3" t="s">
        <v>10</v>
      </c>
      <c r="I8" s="4" t="s">
        <v>11</v>
      </c>
      <c r="J8" s="4" t="s">
        <v>26</v>
      </c>
      <c r="K8" s="4" t="s">
        <v>12</v>
      </c>
      <c r="L8" s="5" t="s">
        <v>13</v>
      </c>
      <c r="M8" s="3" t="s">
        <v>14</v>
      </c>
      <c r="N8" s="4" t="s">
        <v>54</v>
      </c>
      <c r="O8" s="4" t="s">
        <v>15</v>
      </c>
      <c r="P8" s="3" t="s">
        <v>7</v>
      </c>
      <c r="Q8" s="4" t="s">
        <v>55</v>
      </c>
      <c r="R8" s="4" t="s">
        <v>8</v>
      </c>
      <c r="S8" s="5" t="s">
        <v>53</v>
      </c>
      <c r="T8" s="69" t="s">
        <v>2</v>
      </c>
      <c r="U8" s="65" t="s">
        <v>56</v>
      </c>
      <c r="V8" s="65" t="s">
        <v>3</v>
      </c>
      <c r="W8" s="68" t="s">
        <v>16</v>
      </c>
      <c r="X8" s="4" t="s">
        <v>14</v>
      </c>
      <c r="Y8" s="4" t="s">
        <v>54</v>
      </c>
      <c r="Z8" s="5" t="s">
        <v>17</v>
      </c>
      <c r="AB8" s="21" t="s">
        <v>0</v>
      </c>
      <c r="AC8" s="22" t="s">
        <v>28</v>
      </c>
      <c r="AD8" s="23" t="s">
        <v>1</v>
      </c>
    </row>
    <row r="9" spans="2:30" x14ac:dyDescent="0.25">
      <c r="B9" s="70">
        <v>1</v>
      </c>
      <c r="C9" s="24"/>
      <c r="D9" s="28">
        <v>1</v>
      </c>
      <c r="E9" s="29">
        <f>'Theorretical Data'!F26</f>
        <v>1.0075000000000001</v>
      </c>
      <c r="F9" s="29">
        <f>'Theorretical Data'!P26</f>
        <v>1</v>
      </c>
      <c r="G9" s="70" t="str">
        <f>'Theorretical Data'!K26</f>
        <v>No</v>
      </c>
      <c r="H9" s="66">
        <f>Summary!F7</f>
        <v>100000</v>
      </c>
      <c r="I9" s="63">
        <f>Summary!F12</f>
        <v>0.5</v>
      </c>
      <c r="J9" s="63">
        <f>Summary!F13</f>
        <v>0</v>
      </c>
      <c r="K9" s="63">
        <f>Summary!F14</f>
        <v>0.5</v>
      </c>
      <c r="L9" s="31">
        <f>I9+J9+K9</f>
        <v>1</v>
      </c>
      <c r="M9" s="32">
        <f>(H9*I9)/D9</f>
        <v>50000</v>
      </c>
      <c r="N9" s="33">
        <f>(H9*J9)/E9</f>
        <v>0</v>
      </c>
      <c r="O9" s="34">
        <f>(H9*K9)/F9</f>
        <v>50000</v>
      </c>
      <c r="P9" s="35">
        <f t="shared" ref="P9:R10" si="0">M9*D9</f>
        <v>50000</v>
      </c>
      <c r="Q9" s="36">
        <f t="shared" si="0"/>
        <v>0</v>
      </c>
      <c r="R9" s="36">
        <f t="shared" si="0"/>
        <v>50000</v>
      </c>
      <c r="S9" s="75">
        <f>SUM(P9:R9)</f>
        <v>100000</v>
      </c>
      <c r="T9" s="71">
        <f>IF(OR(G9="Yes",Summary!$F$25="EP"),S9*I9,P9)</f>
        <v>50000</v>
      </c>
      <c r="U9" s="72">
        <f>IF(OR(G9="Yes",Summary!$F$25="EP"),S9*J9,Q9)</f>
        <v>0</v>
      </c>
      <c r="V9" s="72">
        <f>IF(OR(G9="yes",Summary!$F$25="EP"),S9*K9,R9)</f>
        <v>50000</v>
      </c>
      <c r="W9" s="73">
        <f>SUM(T9:V9)</f>
        <v>100000</v>
      </c>
      <c r="X9" s="33">
        <f t="shared" ref="X9:Z10" si="1">T9/D9</f>
        <v>50000</v>
      </c>
      <c r="Y9" s="33">
        <f t="shared" si="1"/>
        <v>0</v>
      </c>
      <c r="Z9" s="34">
        <f t="shared" si="1"/>
        <v>50000</v>
      </c>
      <c r="AB9" s="40">
        <f>($H$9/$D$9)*D9</f>
        <v>100000</v>
      </c>
      <c r="AC9" s="41">
        <f>($H$9/$E$9)*E9</f>
        <v>100000</v>
      </c>
      <c r="AD9" s="42">
        <f>($H$9/$F$9)*F9</f>
        <v>100000</v>
      </c>
    </row>
    <row r="10" spans="2:30" x14ac:dyDescent="0.25">
      <c r="B10" s="10">
        <v>2</v>
      </c>
      <c r="C10" s="24"/>
      <c r="D10" s="24">
        <v>1</v>
      </c>
      <c r="E10" s="27">
        <f>'Theorretical Data'!F27</f>
        <v>1.0739029689365529</v>
      </c>
      <c r="F10" s="27">
        <f>'Theorretical Data'!P27</f>
        <v>1.3570148446827637</v>
      </c>
      <c r="G10" s="10" t="str">
        <f>'Theorretical Data'!K27</f>
        <v>Yes</v>
      </c>
      <c r="H10" s="67"/>
      <c r="I10" s="44">
        <f>I9</f>
        <v>0.5</v>
      </c>
      <c r="J10" s="44">
        <f>J9</f>
        <v>0</v>
      </c>
      <c r="K10" s="44">
        <f>K9</f>
        <v>0.5</v>
      </c>
      <c r="L10" s="45">
        <f t="shared" ref="L10:L28" si="2">I10+J10+K10</f>
        <v>1</v>
      </c>
      <c r="M10" s="32">
        <f t="shared" ref="M10:O11" si="3">X9</f>
        <v>50000</v>
      </c>
      <c r="N10" s="33">
        <f t="shared" si="3"/>
        <v>0</v>
      </c>
      <c r="O10" s="34">
        <f t="shared" si="3"/>
        <v>50000</v>
      </c>
      <c r="P10" s="35">
        <f t="shared" si="0"/>
        <v>50000</v>
      </c>
      <c r="Q10" s="36">
        <f t="shared" si="0"/>
        <v>0</v>
      </c>
      <c r="R10" s="36">
        <f t="shared" si="0"/>
        <v>67850.74223413819</v>
      </c>
      <c r="S10" s="75">
        <f>SUM(P10:R10)</f>
        <v>117850.74223413819</v>
      </c>
      <c r="T10" s="35">
        <f>IF(OR(G10="Yes",Summary!$F$25="EP"),S10*I10,P10)</f>
        <v>58925.371117069095</v>
      </c>
      <c r="U10" s="38">
        <f>IF(OR(G10="Yes",Summary!$F$25="EP"),S10*J10,Q10)</f>
        <v>0</v>
      </c>
      <c r="V10" s="38">
        <f>IF(OR(G10="yes",Summary!$F$25="EP"),S10*K10,R10)</f>
        <v>58925.371117069095</v>
      </c>
      <c r="W10" s="39">
        <f>SUM(T10:V10)</f>
        <v>117850.74223413819</v>
      </c>
      <c r="X10" s="33">
        <f t="shared" si="1"/>
        <v>58925.371117069095</v>
      </c>
      <c r="Y10" s="33">
        <f t="shared" si="1"/>
        <v>0</v>
      </c>
      <c r="Z10" s="34">
        <f t="shared" si="1"/>
        <v>43422.790360738007</v>
      </c>
      <c r="AB10" s="40">
        <f t="shared" ref="AB10:AB28" si="4">($H$9/$D$9)*D10</f>
        <v>100000</v>
      </c>
      <c r="AC10" s="41">
        <f t="shared" ref="AC10:AC28" si="5">($H$9/$E$9)*E10</f>
        <v>106590.8654031318</v>
      </c>
      <c r="AD10" s="42">
        <f>($H$9/$F$9)*F10</f>
        <v>135701.48446827638</v>
      </c>
    </row>
    <row r="11" spans="2:30" x14ac:dyDescent="0.25">
      <c r="B11" s="10">
        <v>3</v>
      </c>
      <c r="C11" s="24"/>
      <c r="D11" s="24">
        <v>1</v>
      </c>
      <c r="E11" s="27">
        <f>'Theorretical Data'!F28</f>
        <v>1.0861508198777978</v>
      </c>
      <c r="F11" s="27">
        <f>'Theorretical Data'!P28</f>
        <v>1.4432540993889886</v>
      </c>
      <c r="G11" s="10" t="str">
        <f>'Theorretical Data'!K28</f>
        <v>Yes</v>
      </c>
      <c r="H11" s="27"/>
      <c r="I11" s="44">
        <f t="shared" ref="I11:I28" si="6">I10</f>
        <v>0.5</v>
      </c>
      <c r="J11" s="44">
        <f t="shared" ref="J11:J28" si="7">J10</f>
        <v>0</v>
      </c>
      <c r="K11" s="44">
        <f t="shared" ref="K11:K28" si="8">K10</f>
        <v>0.5</v>
      </c>
      <c r="L11" s="45">
        <f t="shared" si="2"/>
        <v>1</v>
      </c>
      <c r="M11" s="32">
        <f t="shared" si="3"/>
        <v>58925.371117069095</v>
      </c>
      <c r="N11" s="33">
        <f t="shared" si="3"/>
        <v>0</v>
      </c>
      <c r="O11" s="34">
        <f t="shared" si="3"/>
        <v>43422.790360738007</v>
      </c>
      <c r="P11" s="35">
        <f t="shared" ref="P11:P28" si="9">M11*D11</f>
        <v>58925.371117069095</v>
      </c>
      <c r="Q11" s="36">
        <f t="shared" ref="Q11" si="10">N11*E11</f>
        <v>0</v>
      </c>
      <c r="R11" s="36">
        <f t="shared" ref="R11" si="11">O11*F11</f>
        <v>62670.12019504379</v>
      </c>
      <c r="S11" s="75">
        <f t="shared" ref="S11" si="12">SUM(P11:R11)</f>
        <v>121595.49131211289</v>
      </c>
      <c r="T11" s="35">
        <f>IF(OR(G11="Yes",Summary!$F$25="EP"),S11*I11,P11)</f>
        <v>60797.745656056446</v>
      </c>
      <c r="U11" s="38">
        <f>IF(OR(G11="Yes",Summary!$F$25="EP"),S11*J11,Q11)</f>
        <v>0</v>
      </c>
      <c r="V11" s="38">
        <f>IF(OR(G11="yes",Summary!$F$25="EP"),S11*K11,R11)</f>
        <v>60797.745656056446</v>
      </c>
      <c r="W11" s="39">
        <f t="shared" ref="W11:W28" si="13">SUM(T11:V11)</f>
        <v>121595.49131211289</v>
      </c>
      <c r="X11" s="33">
        <f t="shared" ref="X11:X28" si="14">T11/D11</f>
        <v>60797.745656056446</v>
      </c>
      <c r="Y11" s="33">
        <f t="shared" ref="Y11:Y28" si="15">U11/E11</f>
        <v>0</v>
      </c>
      <c r="Z11" s="34">
        <f t="shared" ref="Z11:Z28" si="16">V11/F11</f>
        <v>42125.461955587431</v>
      </c>
      <c r="AB11" s="40">
        <f t="shared" si="4"/>
        <v>100000</v>
      </c>
      <c r="AC11" s="41">
        <f t="shared" si="5"/>
        <v>107806.53299035213</v>
      </c>
      <c r="AD11" s="42">
        <f t="shared" ref="AD11:AD26" si="17">($H$9/$F$9)*F11</f>
        <v>144325.40993889887</v>
      </c>
    </row>
    <row r="12" spans="2:30" x14ac:dyDescent="0.25">
      <c r="B12" s="10">
        <v>4</v>
      </c>
      <c r="C12" s="24"/>
      <c r="D12" s="24">
        <v>1</v>
      </c>
      <c r="E12" s="27">
        <f>'Theorretical Data'!F29</f>
        <v>1.039878400564191</v>
      </c>
      <c r="F12" s="27">
        <f>'Theorretical Data'!P29</f>
        <v>1.2368920028209536</v>
      </c>
      <c r="G12" s="10" t="str">
        <f>'Theorretical Data'!K29</f>
        <v>No</v>
      </c>
      <c r="H12" s="27"/>
      <c r="I12" s="44">
        <f t="shared" si="6"/>
        <v>0.5</v>
      </c>
      <c r="J12" s="44">
        <f t="shared" si="7"/>
        <v>0</v>
      </c>
      <c r="K12" s="44">
        <f t="shared" si="8"/>
        <v>0.5</v>
      </c>
      <c r="L12" s="45">
        <f t="shared" si="2"/>
        <v>1</v>
      </c>
      <c r="M12" s="32">
        <f t="shared" ref="M12:M28" si="18">X11</f>
        <v>60797.745656056446</v>
      </c>
      <c r="N12" s="33">
        <f t="shared" ref="N12:N28" si="19">Y11</f>
        <v>0</v>
      </c>
      <c r="O12" s="34">
        <f t="shared" ref="O12:O28" si="20">Z11</f>
        <v>42125.461955587431</v>
      </c>
      <c r="P12" s="35">
        <f t="shared" si="9"/>
        <v>60797.745656056446</v>
      </c>
      <c r="Q12" s="36">
        <f t="shared" ref="Q12:Q28" si="21">N12*E12</f>
        <v>0</v>
      </c>
      <c r="R12" s="36">
        <f t="shared" ref="R12:R28" si="22">O12*F12</f>
        <v>52104.647008004424</v>
      </c>
      <c r="S12" s="75">
        <f t="shared" ref="S12:S28" si="23">SUM(P12:R12)</f>
        <v>112902.39266406087</v>
      </c>
      <c r="T12" s="35">
        <f>IF(OR(G12="Yes",Summary!$F$25="EP"),S12*I12,P12)</f>
        <v>60797.745656056446</v>
      </c>
      <c r="U12" s="38">
        <f>IF(OR(G12="Yes",Summary!$F$25="EP"),S12*J12,Q12)</f>
        <v>0</v>
      </c>
      <c r="V12" s="38">
        <f>IF(OR(G12="yes",Summary!$F$25="EP"),S12*K12,R12)</f>
        <v>52104.647008004424</v>
      </c>
      <c r="W12" s="39">
        <f t="shared" si="13"/>
        <v>112902.39266406087</v>
      </c>
      <c r="X12" s="33">
        <f t="shared" si="14"/>
        <v>60797.745656056446</v>
      </c>
      <c r="Y12" s="33">
        <f t="shared" si="15"/>
        <v>0</v>
      </c>
      <c r="Z12" s="34">
        <f t="shared" si="16"/>
        <v>42125.461955587431</v>
      </c>
      <c r="AB12" s="40">
        <f t="shared" si="4"/>
        <v>100000</v>
      </c>
      <c r="AC12" s="41">
        <f t="shared" si="5"/>
        <v>103213.73702870381</v>
      </c>
      <c r="AD12" s="42">
        <f t="shared" si="17"/>
        <v>123689.20028209536</v>
      </c>
    </row>
    <row r="13" spans="2:30" x14ac:dyDescent="0.25">
      <c r="B13" s="10">
        <v>5</v>
      </c>
      <c r="C13" s="24"/>
      <c r="D13" s="24">
        <v>1</v>
      </c>
      <c r="E13" s="27">
        <f>'Theorretical Data'!F30</f>
        <v>0.98452382532844529</v>
      </c>
      <c r="F13" s="27">
        <f>'Theorretical Data'!P30</f>
        <v>0.98511912664222523</v>
      </c>
      <c r="G13" s="10" t="str">
        <f>'Theorretical Data'!K30</f>
        <v>Yes</v>
      </c>
      <c r="H13" s="27"/>
      <c r="I13" s="44">
        <f t="shared" si="6"/>
        <v>0.5</v>
      </c>
      <c r="J13" s="44">
        <f t="shared" si="7"/>
        <v>0</v>
      </c>
      <c r="K13" s="44">
        <f t="shared" si="8"/>
        <v>0.5</v>
      </c>
      <c r="L13" s="45">
        <f t="shared" si="2"/>
        <v>1</v>
      </c>
      <c r="M13" s="32">
        <f t="shared" si="18"/>
        <v>60797.745656056446</v>
      </c>
      <c r="N13" s="33">
        <f t="shared" si="19"/>
        <v>0</v>
      </c>
      <c r="O13" s="34">
        <f t="shared" si="20"/>
        <v>42125.461955587431</v>
      </c>
      <c r="P13" s="35">
        <f t="shared" si="9"/>
        <v>60797.745656056446</v>
      </c>
      <c r="Q13" s="36">
        <f t="shared" si="21"/>
        <v>0</v>
      </c>
      <c r="R13" s="36">
        <f t="shared" si="22"/>
        <v>41498.598291088572</v>
      </c>
      <c r="S13" s="75">
        <f t="shared" si="23"/>
        <v>102296.34394714501</v>
      </c>
      <c r="T13" s="35">
        <f>IF(OR(G13="Yes",Summary!$F$25="EP"),S13*I13,P13)</f>
        <v>51148.171973572506</v>
      </c>
      <c r="U13" s="38">
        <f>IF(OR(G13="Yes",Summary!$F$25="EP"),S13*J13,Q13)</f>
        <v>0</v>
      </c>
      <c r="V13" s="38">
        <f>IF(OR(G13="yes",Summary!$F$25="EP"),S13*K13,R13)</f>
        <v>51148.171973572506</v>
      </c>
      <c r="W13" s="39">
        <f t="shared" si="13"/>
        <v>102296.34394714501</v>
      </c>
      <c r="X13" s="33">
        <f t="shared" si="14"/>
        <v>51148.171973572506</v>
      </c>
      <c r="Y13" s="33">
        <f t="shared" si="15"/>
        <v>0</v>
      </c>
      <c r="Z13" s="34">
        <f t="shared" si="16"/>
        <v>51920.798805227598</v>
      </c>
      <c r="AB13" s="40">
        <f t="shared" si="4"/>
        <v>100000</v>
      </c>
      <c r="AC13" s="41">
        <f t="shared" si="5"/>
        <v>97719.486384957345</v>
      </c>
      <c r="AD13" s="42">
        <f t="shared" si="17"/>
        <v>98511.912664222516</v>
      </c>
    </row>
    <row r="14" spans="2:30" x14ac:dyDescent="0.25">
      <c r="B14" s="10">
        <v>6</v>
      </c>
      <c r="C14" s="24"/>
      <c r="D14" s="24">
        <v>1</v>
      </c>
      <c r="E14" s="27">
        <f>'Theorretical Data'!F31</f>
        <v>0.97787530077358065</v>
      </c>
      <c r="F14" s="27">
        <f>'Theorretical Data'!P31</f>
        <v>0.97687650386790148</v>
      </c>
      <c r="G14" s="10" t="str">
        <f>'Theorretical Data'!K31</f>
        <v>Yes</v>
      </c>
      <c r="H14" s="27"/>
      <c r="I14" s="44">
        <f t="shared" si="6"/>
        <v>0.5</v>
      </c>
      <c r="J14" s="44">
        <f t="shared" si="7"/>
        <v>0</v>
      </c>
      <c r="K14" s="44">
        <f t="shared" si="8"/>
        <v>0.5</v>
      </c>
      <c r="L14" s="45">
        <f t="shared" si="2"/>
        <v>1</v>
      </c>
      <c r="M14" s="32">
        <f t="shared" si="18"/>
        <v>51148.171973572506</v>
      </c>
      <c r="N14" s="33">
        <f t="shared" si="19"/>
        <v>0</v>
      </c>
      <c r="O14" s="34">
        <f t="shared" si="20"/>
        <v>51920.798805227598</v>
      </c>
      <c r="P14" s="35">
        <f t="shared" si="9"/>
        <v>51148.171973572506</v>
      </c>
      <c r="Q14" s="36">
        <f t="shared" si="21"/>
        <v>0</v>
      </c>
      <c r="R14" s="36">
        <f t="shared" si="22"/>
        <v>50720.208414879453</v>
      </c>
      <c r="S14" s="75">
        <f t="shared" si="23"/>
        <v>101868.38038845196</v>
      </c>
      <c r="T14" s="35">
        <f>IF(OR(G14="Yes",Summary!$F$25="EP"),S14*I14,P14)</f>
        <v>50934.190194225979</v>
      </c>
      <c r="U14" s="38">
        <f>IF(OR(G14="Yes",Summary!$F$25="EP"),S14*J14,Q14)</f>
        <v>0</v>
      </c>
      <c r="V14" s="38">
        <f>IF(OR(G14="yes",Summary!$F$25="EP"),S14*K14,R14)</f>
        <v>50934.190194225979</v>
      </c>
      <c r="W14" s="39">
        <f t="shared" si="13"/>
        <v>101868.38038845196</v>
      </c>
      <c r="X14" s="33">
        <f t="shared" si="14"/>
        <v>50934.190194225979</v>
      </c>
      <c r="Y14" s="33">
        <f t="shared" si="15"/>
        <v>0</v>
      </c>
      <c r="Z14" s="34">
        <f t="shared" si="16"/>
        <v>52139.845714943694</v>
      </c>
      <c r="AB14" s="40">
        <f t="shared" si="4"/>
        <v>100000</v>
      </c>
      <c r="AC14" s="41">
        <f t="shared" si="5"/>
        <v>97059.583203333052</v>
      </c>
      <c r="AD14" s="42">
        <f t="shared" si="17"/>
        <v>97687.650386790148</v>
      </c>
    </row>
    <row r="15" spans="2:30" x14ac:dyDescent="0.25">
      <c r="B15" s="10">
        <v>7</v>
      </c>
      <c r="C15" s="24"/>
      <c r="D15" s="24">
        <v>1</v>
      </c>
      <c r="E15" s="27">
        <f>'Theorretical Data'!F32</f>
        <v>1.0329409151260756</v>
      </c>
      <c r="F15" s="27">
        <f>'Theorretical Data'!P32</f>
        <v>1.277204575630376</v>
      </c>
      <c r="G15" s="10" t="str">
        <f>'Theorretical Data'!K32</f>
        <v>No</v>
      </c>
      <c r="H15" s="27"/>
      <c r="I15" s="44">
        <f t="shared" si="6"/>
        <v>0.5</v>
      </c>
      <c r="J15" s="44">
        <f t="shared" si="7"/>
        <v>0</v>
      </c>
      <c r="K15" s="44">
        <f t="shared" si="8"/>
        <v>0.5</v>
      </c>
      <c r="L15" s="45">
        <f t="shared" si="2"/>
        <v>1</v>
      </c>
      <c r="M15" s="32">
        <f t="shared" si="18"/>
        <v>50934.190194225979</v>
      </c>
      <c r="N15" s="33">
        <f t="shared" si="19"/>
        <v>0</v>
      </c>
      <c r="O15" s="34">
        <f t="shared" si="20"/>
        <v>52139.845714943694</v>
      </c>
      <c r="P15" s="35">
        <f t="shared" si="9"/>
        <v>50934.190194225979</v>
      </c>
      <c r="Q15" s="36">
        <f t="shared" si="21"/>
        <v>0</v>
      </c>
      <c r="R15" s="36">
        <f t="shared" si="22"/>
        <v>66593.249519787947</v>
      </c>
      <c r="S15" s="75">
        <f t="shared" si="23"/>
        <v>117527.43971401392</v>
      </c>
      <c r="T15" s="35">
        <f>IF(OR(G15="Yes",Summary!$F$25="EP"),S15*I15,P15)</f>
        <v>50934.190194225979</v>
      </c>
      <c r="U15" s="38">
        <f>IF(OR(G15="Yes",Summary!$F$25="EP"),S15*J15,Q15)</f>
        <v>0</v>
      </c>
      <c r="V15" s="38">
        <f>IF(OR(G15="yes",Summary!$F$25="EP"),S15*K15,R15)</f>
        <v>66593.249519787947</v>
      </c>
      <c r="W15" s="39">
        <f t="shared" si="13"/>
        <v>117527.43971401392</v>
      </c>
      <c r="X15" s="33">
        <f t="shared" si="14"/>
        <v>50934.190194225979</v>
      </c>
      <c r="Y15" s="33">
        <f t="shared" si="15"/>
        <v>0</v>
      </c>
      <c r="Z15" s="34">
        <f t="shared" si="16"/>
        <v>52139.845714943702</v>
      </c>
      <c r="AB15" s="40">
        <f t="shared" si="4"/>
        <v>100000</v>
      </c>
      <c r="AC15" s="41">
        <f t="shared" si="5"/>
        <v>102525.1528661117</v>
      </c>
      <c r="AD15" s="42">
        <f t="shared" si="17"/>
        <v>127720.45756303761</v>
      </c>
    </row>
    <row r="16" spans="2:30" x14ac:dyDescent="0.25">
      <c r="B16" s="10">
        <v>8</v>
      </c>
      <c r="C16" s="24"/>
      <c r="D16" s="24">
        <v>1</v>
      </c>
      <c r="E16" s="27">
        <f>'Theorretical Data'!F33</f>
        <v>1.1059890619103157</v>
      </c>
      <c r="F16" s="27">
        <f>'Theorretical Data'!P33</f>
        <v>1.6674453095515762</v>
      </c>
      <c r="G16" s="10" t="str">
        <f>'Theorretical Data'!K33</f>
        <v>Yes</v>
      </c>
      <c r="H16" s="27"/>
      <c r="I16" s="44">
        <f t="shared" si="6"/>
        <v>0.5</v>
      </c>
      <c r="J16" s="44">
        <f t="shared" si="7"/>
        <v>0</v>
      </c>
      <c r="K16" s="44">
        <f t="shared" si="8"/>
        <v>0.5</v>
      </c>
      <c r="L16" s="45">
        <f t="shared" si="2"/>
        <v>1</v>
      </c>
      <c r="M16" s="32">
        <f t="shared" si="18"/>
        <v>50934.190194225979</v>
      </c>
      <c r="N16" s="33">
        <f t="shared" si="19"/>
        <v>0</v>
      </c>
      <c r="O16" s="34">
        <f t="shared" si="20"/>
        <v>52139.845714943702</v>
      </c>
      <c r="P16" s="35">
        <f t="shared" si="9"/>
        <v>50934.190194225979</v>
      </c>
      <c r="Q16" s="36">
        <f t="shared" si="21"/>
        <v>0</v>
      </c>
      <c r="R16" s="36">
        <f t="shared" si="22"/>
        <v>86940.341178125731</v>
      </c>
      <c r="S16" s="75">
        <f t="shared" si="23"/>
        <v>137874.53137235172</v>
      </c>
      <c r="T16" s="35">
        <f>IF(OR(G16="Yes",Summary!$F$25="EP"),S16*I16,P16)</f>
        <v>68937.265686175859</v>
      </c>
      <c r="U16" s="38">
        <f>IF(OR(G16="Yes",Summary!$F$25="EP"),S16*J16,Q16)</f>
        <v>0</v>
      </c>
      <c r="V16" s="38">
        <f>IF(OR(G16="yes",Summary!$F$25="EP"),S16*K16,R16)</f>
        <v>68937.265686175859</v>
      </c>
      <c r="W16" s="39">
        <f t="shared" si="13"/>
        <v>137874.53137235172</v>
      </c>
      <c r="X16" s="33">
        <f t="shared" si="14"/>
        <v>68937.265686175859</v>
      </c>
      <c r="Y16" s="33">
        <f t="shared" si="15"/>
        <v>0</v>
      </c>
      <c r="Z16" s="34">
        <f t="shared" si="16"/>
        <v>41343.044531226675</v>
      </c>
      <c r="AB16" s="40">
        <f t="shared" si="4"/>
        <v>100000</v>
      </c>
      <c r="AC16" s="41">
        <f t="shared" si="5"/>
        <v>109775.58927149534</v>
      </c>
      <c r="AD16" s="42">
        <f t="shared" si="17"/>
        <v>166744.53095515762</v>
      </c>
    </row>
    <row r="17" spans="1:30" x14ac:dyDescent="0.25">
      <c r="B17" s="10">
        <v>9</v>
      </c>
      <c r="C17" s="24"/>
      <c r="D17" s="24">
        <v>1</v>
      </c>
      <c r="E17" s="27">
        <f>'Theorretical Data'!F34</f>
        <v>1.1367550772636372</v>
      </c>
      <c r="F17" s="27">
        <f>'Theorretical Data'!P34</f>
        <v>1.8462753863181836</v>
      </c>
      <c r="G17" s="10" t="str">
        <f>'Theorretical Data'!K34</f>
        <v>Yes</v>
      </c>
      <c r="H17" s="27"/>
      <c r="I17" s="44">
        <f t="shared" si="6"/>
        <v>0.5</v>
      </c>
      <c r="J17" s="44">
        <f t="shared" si="7"/>
        <v>0</v>
      </c>
      <c r="K17" s="44">
        <f t="shared" si="8"/>
        <v>0.5</v>
      </c>
      <c r="L17" s="45">
        <f t="shared" si="2"/>
        <v>1</v>
      </c>
      <c r="M17" s="32">
        <f t="shared" si="18"/>
        <v>68937.265686175859</v>
      </c>
      <c r="N17" s="33">
        <f t="shared" si="19"/>
        <v>0</v>
      </c>
      <c r="O17" s="34">
        <f t="shared" si="20"/>
        <v>41343.044531226675</v>
      </c>
      <c r="P17" s="35">
        <f t="shared" si="9"/>
        <v>68937.265686175859</v>
      </c>
      <c r="Q17" s="36">
        <f t="shared" si="21"/>
        <v>0</v>
      </c>
      <c r="R17" s="36">
        <f t="shared" si="22"/>
        <v>76330.645513460389</v>
      </c>
      <c r="S17" s="75">
        <f t="shared" si="23"/>
        <v>145267.91119963623</v>
      </c>
      <c r="T17" s="35">
        <f>IF(OR(G17="Yes",Summary!$F$25="EP"),S17*I17,P17)</f>
        <v>72633.955599818117</v>
      </c>
      <c r="U17" s="38">
        <f>IF(OR(G17="Yes",Summary!$F$25="EP"),S17*J17,Q17)</f>
        <v>0</v>
      </c>
      <c r="V17" s="38">
        <f>IF(OR(G17="yes",Summary!$F$25="EP"),S17*K17,R17)</f>
        <v>72633.955599818117</v>
      </c>
      <c r="W17" s="39">
        <f t="shared" si="13"/>
        <v>145267.91119963623</v>
      </c>
      <c r="X17" s="33">
        <f t="shared" si="14"/>
        <v>72633.955599818117</v>
      </c>
      <c r="Y17" s="33">
        <f t="shared" si="15"/>
        <v>0</v>
      </c>
      <c r="Z17" s="34">
        <f t="shared" si="16"/>
        <v>39340.802644108109</v>
      </c>
      <c r="AB17" s="40">
        <f t="shared" si="4"/>
        <v>100000</v>
      </c>
      <c r="AC17" s="41">
        <f t="shared" si="5"/>
        <v>112829.2880658697</v>
      </c>
      <c r="AD17" s="42">
        <f t="shared" si="17"/>
        <v>184627.53863181834</v>
      </c>
    </row>
    <row r="18" spans="1:30" x14ac:dyDescent="0.25">
      <c r="B18" s="10">
        <v>10</v>
      </c>
      <c r="C18" s="24"/>
      <c r="D18" s="24">
        <v>1</v>
      </c>
      <c r="E18" s="27">
        <f>'Theorretical Data'!F35</f>
        <v>1.1038482939669236</v>
      </c>
      <c r="F18" s="27">
        <f>'Theorretical Data'!P35</f>
        <v>1.7067414698346148</v>
      </c>
      <c r="G18" s="10" t="str">
        <f>'Theorretical Data'!K35</f>
        <v>No</v>
      </c>
      <c r="H18" s="27"/>
      <c r="I18" s="44">
        <f t="shared" si="6"/>
        <v>0.5</v>
      </c>
      <c r="J18" s="44">
        <f t="shared" si="7"/>
        <v>0</v>
      </c>
      <c r="K18" s="44">
        <f t="shared" si="8"/>
        <v>0.5</v>
      </c>
      <c r="L18" s="45">
        <f t="shared" si="2"/>
        <v>1</v>
      </c>
      <c r="M18" s="32">
        <f t="shared" si="18"/>
        <v>72633.955599818117</v>
      </c>
      <c r="N18" s="33">
        <f t="shared" si="19"/>
        <v>0</v>
      </c>
      <c r="O18" s="34">
        <f t="shared" si="20"/>
        <v>39340.802644108109</v>
      </c>
      <c r="P18" s="35">
        <f t="shared" si="9"/>
        <v>72633.955599818117</v>
      </c>
      <c r="Q18" s="36">
        <f t="shared" si="21"/>
        <v>0</v>
      </c>
      <c r="R18" s="36">
        <f t="shared" si="22"/>
        <v>67144.579329278582</v>
      </c>
      <c r="S18" s="75">
        <f t="shared" si="23"/>
        <v>139778.5349290967</v>
      </c>
      <c r="T18" s="35">
        <f>IF(OR(G18="Yes",Summary!$F$25="EP"),S18*I18,P18)</f>
        <v>72633.955599818117</v>
      </c>
      <c r="U18" s="38">
        <f>IF(OR(G18="Yes",Summary!$F$25="EP"),S18*J18,Q18)</f>
        <v>0</v>
      </c>
      <c r="V18" s="38">
        <f>IF(OR(G18="yes",Summary!$F$25="EP"),S18*K18,R18)</f>
        <v>67144.579329278582</v>
      </c>
      <c r="W18" s="39">
        <f t="shared" si="13"/>
        <v>139778.5349290967</v>
      </c>
      <c r="X18" s="33">
        <f t="shared" si="14"/>
        <v>72633.955599818117</v>
      </c>
      <c r="Y18" s="33">
        <f t="shared" si="15"/>
        <v>0</v>
      </c>
      <c r="Z18" s="34">
        <f t="shared" si="16"/>
        <v>39340.802644108109</v>
      </c>
      <c r="AB18" s="40">
        <f t="shared" si="4"/>
        <v>100000</v>
      </c>
      <c r="AC18" s="41">
        <f t="shared" si="5"/>
        <v>109563.10610093534</v>
      </c>
      <c r="AD18" s="42">
        <f t="shared" si="17"/>
        <v>170674.14698346148</v>
      </c>
    </row>
    <row r="19" spans="1:30" x14ac:dyDescent="0.25">
      <c r="B19" s="10">
        <v>11</v>
      </c>
      <c r="C19" s="24"/>
      <c r="D19" s="24">
        <v>1</v>
      </c>
      <c r="E19" s="27">
        <f>'Theorretical Data'!F36</f>
        <v>1.0444185222377449</v>
      </c>
      <c r="F19" s="27">
        <f>'Theorretical Data'!P36</f>
        <v>1.4345926111887206</v>
      </c>
      <c r="G19" s="10" t="str">
        <f>'Theorretical Data'!K36</f>
        <v>No</v>
      </c>
      <c r="H19" s="27"/>
      <c r="I19" s="44">
        <f t="shared" si="6"/>
        <v>0.5</v>
      </c>
      <c r="J19" s="44">
        <f t="shared" si="7"/>
        <v>0</v>
      </c>
      <c r="K19" s="44">
        <f t="shared" si="8"/>
        <v>0.5</v>
      </c>
      <c r="L19" s="45">
        <f t="shared" si="2"/>
        <v>1</v>
      </c>
      <c r="M19" s="32">
        <f t="shared" si="18"/>
        <v>72633.955599818117</v>
      </c>
      <c r="N19" s="33">
        <f t="shared" si="19"/>
        <v>0</v>
      </c>
      <c r="O19" s="34">
        <f t="shared" si="20"/>
        <v>39340.802644108109</v>
      </c>
      <c r="P19" s="35">
        <f t="shared" si="9"/>
        <v>72633.955599818117</v>
      </c>
      <c r="Q19" s="36">
        <f t="shared" si="21"/>
        <v>0</v>
      </c>
      <c r="R19" s="36">
        <f t="shared" si="22"/>
        <v>56438.02479147118</v>
      </c>
      <c r="S19" s="75">
        <f t="shared" si="23"/>
        <v>129071.9803912893</v>
      </c>
      <c r="T19" s="35">
        <f>IF(OR(G19="Yes",Summary!$F$25="EP"),S19*I19,P19)</f>
        <v>72633.955599818117</v>
      </c>
      <c r="U19" s="38">
        <f>IF(OR(G19="Yes",Summary!$F$25="EP"),S19*J19,Q19)</f>
        <v>0</v>
      </c>
      <c r="V19" s="38">
        <f>IF(OR(G19="yes",Summary!$F$25="EP"),S19*K19,R19)</f>
        <v>56438.02479147118</v>
      </c>
      <c r="W19" s="39">
        <f t="shared" si="13"/>
        <v>129071.9803912893</v>
      </c>
      <c r="X19" s="33">
        <f t="shared" si="14"/>
        <v>72633.955599818117</v>
      </c>
      <c r="Y19" s="33">
        <f t="shared" si="15"/>
        <v>0</v>
      </c>
      <c r="Z19" s="34">
        <f t="shared" si="16"/>
        <v>39340.802644108109</v>
      </c>
      <c r="AB19" s="40">
        <f t="shared" si="4"/>
        <v>100000</v>
      </c>
      <c r="AC19" s="41">
        <f t="shared" si="5"/>
        <v>103664.3694528779</v>
      </c>
      <c r="AD19" s="42">
        <f t="shared" si="17"/>
        <v>143459.26111887206</v>
      </c>
    </row>
    <row r="20" spans="1:30" x14ac:dyDescent="0.25">
      <c r="B20" s="10">
        <v>12</v>
      </c>
      <c r="C20" s="24"/>
      <c r="D20" s="24">
        <v>1</v>
      </c>
      <c r="E20" s="27">
        <f>'Theorretical Data'!F37</f>
        <v>1.0200006855414514</v>
      </c>
      <c r="F20" s="27">
        <f>'Theorretical Data'!P37</f>
        <v>1.3375034277072539</v>
      </c>
      <c r="G20" s="10" t="str">
        <f>'Theorretical Data'!K37</f>
        <v>Yes</v>
      </c>
      <c r="H20" s="27"/>
      <c r="I20" s="44">
        <f t="shared" si="6"/>
        <v>0.5</v>
      </c>
      <c r="J20" s="44">
        <f t="shared" si="7"/>
        <v>0</v>
      </c>
      <c r="K20" s="44">
        <f t="shared" si="8"/>
        <v>0.5</v>
      </c>
      <c r="L20" s="45">
        <f t="shared" si="2"/>
        <v>1</v>
      </c>
      <c r="M20" s="32">
        <f t="shared" si="18"/>
        <v>72633.955599818117</v>
      </c>
      <c r="N20" s="33">
        <f t="shared" si="19"/>
        <v>0</v>
      </c>
      <c r="O20" s="34">
        <f t="shared" si="20"/>
        <v>39340.802644108109</v>
      </c>
      <c r="P20" s="35">
        <f t="shared" si="9"/>
        <v>72633.955599818117</v>
      </c>
      <c r="Q20" s="36">
        <f t="shared" si="21"/>
        <v>0</v>
      </c>
      <c r="R20" s="36">
        <f t="shared" si="22"/>
        <v>52618.458385249192</v>
      </c>
      <c r="S20" s="75">
        <f t="shared" si="23"/>
        <v>125252.41398506731</v>
      </c>
      <c r="T20" s="35">
        <f>IF(OR(G20="Yes",Summary!$F$25="EP"),S20*I20,P20)</f>
        <v>62626.206992533655</v>
      </c>
      <c r="U20" s="38">
        <f>IF(OR(G20="Yes",Summary!$F$25="EP"),S20*J20,Q20)</f>
        <v>0</v>
      </c>
      <c r="V20" s="38">
        <f>IF(OR(G20="yes",Summary!$F$25="EP"),S20*K20,R20)</f>
        <v>62626.206992533655</v>
      </c>
      <c r="W20" s="39">
        <f t="shared" si="13"/>
        <v>125252.41398506731</v>
      </c>
      <c r="X20" s="33">
        <f t="shared" si="14"/>
        <v>62626.206992533655</v>
      </c>
      <c r="Y20" s="33">
        <f t="shared" si="15"/>
        <v>0</v>
      </c>
      <c r="Z20" s="34">
        <f t="shared" si="16"/>
        <v>46823.212333659132</v>
      </c>
      <c r="AB20" s="40">
        <f t="shared" si="4"/>
        <v>100000</v>
      </c>
      <c r="AC20" s="41">
        <f t="shared" si="5"/>
        <v>101240.7628328984</v>
      </c>
      <c r="AD20" s="42">
        <f t="shared" si="17"/>
        <v>133750.3427707254</v>
      </c>
    </row>
    <row r="21" spans="1:30" x14ac:dyDescent="0.25">
      <c r="B21" s="10">
        <v>13</v>
      </c>
      <c r="C21" s="24"/>
      <c r="D21" s="24">
        <v>1</v>
      </c>
      <c r="E21" s="27">
        <f>'Theorretical Data'!F38</f>
        <v>1.0599398957399704</v>
      </c>
      <c r="F21" s="27">
        <f>'Theorretical Data'!P38</f>
        <v>1.5621994786998479</v>
      </c>
      <c r="G21" s="10" t="str">
        <f>'Theorretical Data'!K38</f>
        <v>No</v>
      </c>
      <c r="H21" s="27"/>
      <c r="I21" s="44">
        <f t="shared" si="6"/>
        <v>0.5</v>
      </c>
      <c r="J21" s="44">
        <f t="shared" si="7"/>
        <v>0</v>
      </c>
      <c r="K21" s="44">
        <f t="shared" si="8"/>
        <v>0.5</v>
      </c>
      <c r="L21" s="45">
        <f t="shared" si="2"/>
        <v>1</v>
      </c>
      <c r="M21" s="32">
        <f t="shared" si="18"/>
        <v>62626.206992533655</v>
      </c>
      <c r="N21" s="33">
        <f t="shared" si="19"/>
        <v>0</v>
      </c>
      <c r="O21" s="34">
        <f t="shared" si="20"/>
        <v>46823.212333659132</v>
      </c>
      <c r="P21" s="35">
        <f t="shared" si="9"/>
        <v>62626.206992533655</v>
      </c>
      <c r="Q21" s="36">
        <f t="shared" si="21"/>
        <v>0</v>
      </c>
      <c r="R21" s="36">
        <f t="shared" si="22"/>
        <v>73147.197898694591</v>
      </c>
      <c r="S21" s="75">
        <f t="shared" si="23"/>
        <v>135773.40489122825</v>
      </c>
      <c r="T21" s="35">
        <f>IF(OR(G21="Yes",Summary!$F$25="EP"),S21*I21,P21)</f>
        <v>62626.206992533655</v>
      </c>
      <c r="U21" s="38">
        <f>IF(OR(G21="Yes",Summary!$F$25="EP"),S21*J21,Q21)</f>
        <v>0</v>
      </c>
      <c r="V21" s="38">
        <f>IF(OR(G21="yes",Summary!$F$25="EP"),S21*K21,R21)</f>
        <v>73147.197898694591</v>
      </c>
      <c r="W21" s="39">
        <f t="shared" si="13"/>
        <v>135773.40489122825</v>
      </c>
      <c r="X21" s="33">
        <f t="shared" si="14"/>
        <v>62626.206992533655</v>
      </c>
      <c r="Y21" s="33">
        <f t="shared" si="15"/>
        <v>0</v>
      </c>
      <c r="Z21" s="34">
        <f t="shared" si="16"/>
        <v>46823.212333659139</v>
      </c>
      <c r="AB21" s="40">
        <f t="shared" si="4"/>
        <v>100000</v>
      </c>
      <c r="AC21" s="41">
        <f t="shared" si="5"/>
        <v>105204.95243076628</v>
      </c>
      <c r="AD21" s="42">
        <f t="shared" si="17"/>
        <v>156219.94786998478</v>
      </c>
    </row>
    <row r="22" spans="1:30" x14ac:dyDescent="0.25">
      <c r="B22" s="10">
        <v>14</v>
      </c>
      <c r="C22" s="24"/>
      <c r="D22" s="24">
        <v>1</v>
      </c>
      <c r="E22" s="27">
        <f>'Theorretical Data'!F39</f>
        <v>1.1344116925778658</v>
      </c>
      <c r="F22" s="27">
        <f>'Theorretical Data'!P39</f>
        <v>1.9595584628893243</v>
      </c>
      <c r="G22" s="10" t="str">
        <f>'Theorretical Data'!K39</f>
        <v>Yes</v>
      </c>
      <c r="H22" s="27"/>
      <c r="I22" s="44">
        <f t="shared" si="6"/>
        <v>0.5</v>
      </c>
      <c r="J22" s="44">
        <f t="shared" si="7"/>
        <v>0</v>
      </c>
      <c r="K22" s="44">
        <f t="shared" si="8"/>
        <v>0.5</v>
      </c>
      <c r="L22" s="45">
        <f t="shared" si="2"/>
        <v>1</v>
      </c>
      <c r="M22" s="32">
        <f t="shared" si="18"/>
        <v>62626.206992533655</v>
      </c>
      <c r="N22" s="33">
        <f t="shared" si="19"/>
        <v>0</v>
      </c>
      <c r="O22" s="34">
        <f t="shared" si="20"/>
        <v>46823.212333659139</v>
      </c>
      <c r="P22" s="35">
        <f t="shared" si="9"/>
        <v>62626.206992533655</v>
      </c>
      <c r="Q22" s="36">
        <f t="shared" si="21"/>
        <v>0</v>
      </c>
      <c r="R22" s="36">
        <f t="shared" si="22"/>
        <v>91752.821988085561</v>
      </c>
      <c r="S22" s="75">
        <f t="shared" si="23"/>
        <v>154379.02898061922</v>
      </c>
      <c r="T22" s="35">
        <f>IF(OR(G22="Yes",Summary!$F$25="EP"),S22*I22,P22)</f>
        <v>77189.514490309608</v>
      </c>
      <c r="U22" s="38">
        <f>IF(OR(G22="Yes",Summary!$F$25="EP"),S22*J22,Q22)</f>
        <v>0</v>
      </c>
      <c r="V22" s="38">
        <f>IF(OR(G22="yes",Summary!$F$25="EP"),S22*K22,R22)</f>
        <v>77189.514490309608</v>
      </c>
      <c r="W22" s="39">
        <f t="shared" si="13"/>
        <v>154379.02898061922</v>
      </c>
      <c r="X22" s="33">
        <f t="shared" si="14"/>
        <v>77189.514490309608</v>
      </c>
      <c r="Y22" s="33">
        <f t="shared" si="15"/>
        <v>0</v>
      </c>
      <c r="Z22" s="34">
        <f t="shared" si="16"/>
        <v>39391.279184646235</v>
      </c>
      <c r="AB22" s="40">
        <f t="shared" si="4"/>
        <v>100000</v>
      </c>
      <c r="AC22" s="41">
        <f t="shared" si="5"/>
        <v>112596.69405239362</v>
      </c>
      <c r="AD22" s="42">
        <f t="shared" si="17"/>
        <v>195955.84628893243</v>
      </c>
    </row>
    <row r="23" spans="1:30" x14ac:dyDescent="0.25">
      <c r="B23" s="10">
        <v>15</v>
      </c>
      <c r="C23" s="24"/>
      <c r="D23" s="24">
        <v>1</v>
      </c>
      <c r="E23" s="27">
        <f>'Theorretical Data'!F40</f>
        <v>1.1818425148986418</v>
      </c>
      <c r="F23" s="27">
        <f>'Theorretical Data'!P40</f>
        <v>2.2217125744932047</v>
      </c>
      <c r="G23" s="10" t="str">
        <f>'Theorretical Data'!K40</f>
        <v>Yes</v>
      </c>
      <c r="H23" s="27"/>
      <c r="I23" s="44">
        <f t="shared" si="6"/>
        <v>0.5</v>
      </c>
      <c r="J23" s="44">
        <f t="shared" si="7"/>
        <v>0</v>
      </c>
      <c r="K23" s="44">
        <f t="shared" si="8"/>
        <v>0.5</v>
      </c>
      <c r="L23" s="45">
        <f t="shared" si="2"/>
        <v>1</v>
      </c>
      <c r="M23" s="32">
        <f t="shared" si="18"/>
        <v>77189.514490309608</v>
      </c>
      <c r="N23" s="33">
        <f t="shared" si="19"/>
        <v>0</v>
      </c>
      <c r="O23" s="34">
        <f t="shared" si="20"/>
        <v>39391.279184646235</v>
      </c>
      <c r="P23" s="35">
        <f t="shared" si="9"/>
        <v>77189.514490309608</v>
      </c>
      <c r="Q23" s="36">
        <f t="shared" si="21"/>
        <v>0</v>
      </c>
      <c r="R23" s="36">
        <f t="shared" si="22"/>
        <v>87516.100289900976</v>
      </c>
      <c r="S23" s="75">
        <f t="shared" si="23"/>
        <v>164705.6147802106</v>
      </c>
      <c r="T23" s="35">
        <f>IF(OR(G23="Yes",Summary!$F$25="EP"),S23*I23,P23)</f>
        <v>82352.807390105299</v>
      </c>
      <c r="U23" s="38">
        <f>IF(OR(G23="Yes",Summary!$F$25="EP"),S23*J23,Q23)</f>
        <v>0</v>
      </c>
      <c r="V23" s="38">
        <f>IF(OR(G23="yes",Summary!$F$25="EP"),S23*K23,R23)</f>
        <v>82352.807390105299</v>
      </c>
      <c r="W23" s="39">
        <f t="shared" si="13"/>
        <v>164705.6147802106</v>
      </c>
      <c r="X23" s="33">
        <f t="shared" si="14"/>
        <v>82352.807390105299</v>
      </c>
      <c r="Y23" s="33">
        <f t="shared" si="15"/>
        <v>0</v>
      </c>
      <c r="Z23" s="34">
        <f t="shared" si="16"/>
        <v>37067.264386749404</v>
      </c>
      <c r="AB23" s="40">
        <f t="shared" si="4"/>
        <v>100000</v>
      </c>
      <c r="AC23" s="41">
        <f t="shared" si="5"/>
        <v>117304.46798001406</v>
      </c>
      <c r="AD23" s="42">
        <f t="shared" si="17"/>
        <v>222171.25744932046</v>
      </c>
    </row>
    <row r="24" spans="1:30" x14ac:dyDescent="0.25">
      <c r="A24" s="2"/>
      <c r="B24" s="10">
        <v>16</v>
      </c>
      <c r="C24" s="24"/>
      <c r="D24" s="24">
        <v>1</v>
      </c>
      <c r="E24" s="27">
        <f>'Theorretical Data'!F41</f>
        <v>1.1655201488109992</v>
      </c>
      <c r="F24" s="27">
        <f>'Theorretical Data'!P41</f>
        <v>2.1651007440549908</v>
      </c>
      <c r="G24" s="10" t="str">
        <f>'Theorretical Data'!K41</f>
        <v>No</v>
      </c>
      <c r="H24" s="27"/>
      <c r="I24" s="44">
        <f t="shared" si="6"/>
        <v>0.5</v>
      </c>
      <c r="J24" s="44">
        <f t="shared" si="7"/>
        <v>0</v>
      </c>
      <c r="K24" s="44">
        <f t="shared" si="8"/>
        <v>0.5</v>
      </c>
      <c r="L24" s="45">
        <f t="shared" si="2"/>
        <v>1</v>
      </c>
      <c r="M24" s="32">
        <f t="shared" si="18"/>
        <v>82352.807390105299</v>
      </c>
      <c r="N24" s="33">
        <f t="shared" si="19"/>
        <v>0</v>
      </c>
      <c r="O24" s="34">
        <f t="shared" si="20"/>
        <v>37067.264386749404</v>
      </c>
      <c r="P24" s="35">
        <f t="shared" si="9"/>
        <v>82352.807390105299</v>
      </c>
      <c r="Q24" s="36">
        <f t="shared" si="21"/>
        <v>0</v>
      </c>
      <c r="R24" s="36">
        <f t="shared" si="22"/>
        <v>80254.361703834191</v>
      </c>
      <c r="S24" s="75">
        <f t="shared" si="23"/>
        <v>162607.16909393948</v>
      </c>
      <c r="T24" s="35">
        <f>IF(OR(G24="Yes",Summary!$F$25="EP"),S24*I24,P24)</f>
        <v>82352.807390105299</v>
      </c>
      <c r="U24" s="38">
        <f>IF(OR(G24="Yes",Summary!$F$25="EP"),S24*J24,Q24)</f>
        <v>0</v>
      </c>
      <c r="V24" s="38">
        <f>IF(OR(G24="yes",Summary!$F$25="EP"),S24*K24,R24)</f>
        <v>80254.361703834191</v>
      </c>
      <c r="W24" s="39">
        <f t="shared" si="13"/>
        <v>162607.16909393948</v>
      </c>
      <c r="X24" s="33">
        <f t="shared" si="14"/>
        <v>82352.807390105299</v>
      </c>
      <c r="Y24" s="33">
        <f t="shared" si="15"/>
        <v>0</v>
      </c>
      <c r="Z24" s="34">
        <f t="shared" si="16"/>
        <v>37067.264386749404</v>
      </c>
      <c r="AB24" s="40">
        <f t="shared" si="4"/>
        <v>100000</v>
      </c>
      <c r="AC24" s="41">
        <f t="shared" si="5"/>
        <v>115684.38201598005</v>
      </c>
      <c r="AD24" s="42">
        <f t="shared" si="17"/>
        <v>216510.07440549906</v>
      </c>
    </row>
    <row r="25" spans="1:30" x14ac:dyDescent="0.25">
      <c r="A25" s="2"/>
      <c r="B25" s="10">
        <v>17</v>
      </c>
      <c r="C25" s="24"/>
      <c r="D25" s="24">
        <v>1</v>
      </c>
      <c r="E25" s="27">
        <f>'Theorretical Data'!F42</f>
        <v>1.1073467678334465</v>
      </c>
      <c r="F25" s="27">
        <f>'Theorretical Data'!P42</f>
        <v>1.8992338391672272</v>
      </c>
      <c r="G25" s="10" t="str">
        <f>'Theorretical Data'!K42</f>
        <v>No</v>
      </c>
      <c r="H25" s="27"/>
      <c r="I25" s="44">
        <f t="shared" si="6"/>
        <v>0.5</v>
      </c>
      <c r="J25" s="44">
        <f t="shared" si="7"/>
        <v>0</v>
      </c>
      <c r="K25" s="44">
        <f t="shared" si="8"/>
        <v>0.5</v>
      </c>
      <c r="L25" s="45">
        <f t="shared" si="2"/>
        <v>1</v>
      </c>
      <c r="M25" s="32">
        <f t="shared" si="18"/>
        <v>82352.807390105299</v>
      </c>
      <c r="N25" s="33">
        <f t="shared" si="19"/>
        <v>0</v>
      </c>
      <c r="O25" s="34">
        <f t="shared" si="20"/>
        <v>37067.264386749404</v>
      </c>
      <c r="P25" s="35">
        <f t="shared" si="9"/>
        <v>82352.807390105299</v>
      </c>
      <c r="Q25" s="36">
        <f t="shared" si="21"/>
        <v>0</v>
      </c>
      <c r="R25" s="36">
        <f t="shared" si="22"/>
        <v>70399.402848672704</v>
      </c>
      <c r="S25" s="75">
        <f t="shared" si="23"/>
        <v>152752.210238778</v>
      </c>
      <c r="T25" s="35">
        <f>IF(OR(G25="Yes",Summary!$F$25="EP"),S25*I25,P25)</f>
        <v>82352.807390105299</v>
      </c>
      <c r="U25" s="38">
        <f>IF(OR(G25="Yes",Summary!$F$25="EP"),S25*J25,Q25)</f>
        <v>0</v>
      </c>
      <c r="V25" s="38">
        <f>IF(OR(G25="yes",Summary!$F$25="EP"),S25*K25,R25)</f>
        <v>70399.402848672704</v>
      </c>
      <c r="W25" s="39">
        <f t="shared" si="13"/>
        <v>152752.210238778</v>
      </c>
      <c r="X25" s="33">
        <f t="shared" si="14"/>
        <v>82352.807390105299</v>
      </c>
      <c r="Y25" s="33">
        <f t="shared" si="15"/>
        <v>0</v>
      </c>
      <c r="Z25" s="34">
        <f t="shared" si="16"/>
        <v>37067.264386749404</v>
      </c>
      <c r="AB25" s="40">
        <f t="shared" si="4"/>
        <v>100000</v>
      </c>
      <c r="AC25" s="41">
        <f t="shared" si="5"/>
        <v>109910.34916461007</v>
      </c>
      <c r="AD25" s="42">
        <f t="shared" si="17"/>
        <v>189923.38391672273</v>
      </c>
    </row>
    <row r="26" spans="1:30" x14ac:dyDescent="0.25">
      <c r="A26" s="2"/>
      <c r="B26" s="10">
        <v>18</v>
      </c>
      <c r="C26" s="24"/>
      <c r="D26" s="24">
        <v>1</v>
      </c>
      <c r="E26" s="27">
        <f>'Theorretical Data'!F43</f>
        <v>1.0677021755684322</v>
      </c>
      <c r="F26" s="27">
        <f>'Theorretical Data'!P43</f>
        <v>1.726010877842155</v>
      </c>
      <c r="G26" s="10" t="str">
        <f>'Theorretical Data'!K43</f>
        <v>Yes</v>
      </c>
      <c r="H26" s="27"/>
      <c r="I26" s="44">
        <f t="shared" si="6"/>
        <v>0.5</v>
      </c>
      <c r="J26" s="44">
        <f t="shared" si="7"/>
        <v>0</v>
      </c>
      <c r="K26" s="44">
        <f t="shared" si="8"/>
        <v>0.5</v>
      </c>
      <c r="L26" s="45">
        <f t="shared" si="2"/>
        <v>1</v>
      </c>
      <c r="M26" s="32">
        <f t="shared" si="18"/>
        <v>82352.807390105299</v>
      </c>
      <c r="N26" s="33">
        <f t="shared" si="19"/>
        <v>0</v>
      </c>
      <c r="O26" s="34">
        <f t="shared" si="20"/>
        <v>37067.264386749404</v>
      </c>
      <c r="P26" s="35">
        <f t="shared" si="9"/>
        <v>82352.807390105299</v>
      </c>
      <c r="Q26" s="36">
        <f t="shared" si="21"/>
        <v>0</v>
      </c>
      <c r="R26" s="36">
        <f t="shared" si="22"/>
        <v>63978.501543380589</v>
      </c>
      <c r="S26" s="75">
        <f t="shared" si="23"/>
        <v>146331.30893348588</v>
      </c>
      <c r="T26" s="35">
        <f>IF(OR(G26="Yes",Summary!$F$25="EP"),S26*I26,P26)</f>
        <v>73165.654466742941</v>
      </c>
      <c r="U26" s="38">
        <f>IF(OR(G26="Yes",Summary!$F$25="EP"),S26*J26,Q26)</f>
        <v>0</v>
      </c>
      <c r="V26" s="38">
        <f>IF(OR(G26="yes",Summary!$F$25="EP"),S26*K26,R26)</f>
        <v>73165.654466742941</v>
      </c>
      <c r="W26" s="39">
        <f t="shared" si="13"/>
        <v>146331.30893348588</v>
      </c>
      <c r="X26" s="33">
        <f t="shared" si="14"/>
        <v>73165.654466742941</v>
      </c>
      <c r="Y26" s="33">
        <f t="shared" si="15"/>
        <v>0</v>
      </c>
      <c r="Z26" s="34">
        <f t="shared" si="16"/>
        <v>42390.030912327769</v>
      </c>
      <c r="AB26" s="40">
        <f t="shared" si="4"/>
        <v>100000</v>
      </c>
      <c r="AC26" s="41">
        <f t="shared" si="5"/>
        <v>105975.40204153172</v>
      </c>
      <c r="AD26" s="42">
        <f t="shared" si="17"/>
        <v>172601.08778421549</v>
      </c>
    </row>
    <row r="27" spans="1:30" ht="15.75" thickBot="1" x14ac:dyDescent="0.3">
      <c r="A27" s="2"/>
      <c r="B27" s="10">
        <v>19</v>
      </c>
      <c r="C27" s="24"/>
      <c r="D27" s="24">
        <v>1</v>
      </c>
      <c r="E27" s="27">
        <f>'Theorretical Data'!F44</f>
        <v>1.0899308927259839</v>
      </c>
      <c r="F27" s="27">
        <f>'Theorretical Data'!P44</f>
        <v>1.8621544636299134</v>
      </c>
      <c r="G27" s="10" t="str">
        <f>'Theorretical Data'!K44</f>
        <v>No</v>
      </c>
      <c r="H27" s="27"/>
      <c r="I27" s="44">
        <f t="shared" si="6"/>
        <v>0.5</v>
      </c>
      <c r="J27" s="44">
        <f t="shared" si="7"/>
        <v>0</v>
      </c>
      <c r="K27" s="44">
        <f t="shared" si="8"/>
        <v>0.5</v>
      </c>
      <c r="L27" s="45">
        <f t="shared" si="2"/>
        <v>1</v>
      </c>
      <c r="M27" s="32">
        <f t="shared" si="18"/>
        <v>73165.654466742941</v>
      </c>
      <c r="N27" s="33">
        <f t="shared" si="19"/>
        <v>0</v>
      </c>
      <c r="O27" s="34">
        <f t="shared" si="20"/>
        <v>42390.030912327769</v>
      </c>
      <c r="P27" s="35">
        <f t="shared" si="9"/>
        <v>73165.654466742941</v>
      </c>
      <c r="Q27" s="36">
        <f t="shared" si="21"/>
        <v>0</v>
      </c>
      <c r="R27" s="36">
        <f t="shared" si="22"/>
        <v>78936.785276801165</v>
      </c>
      <c r="S27" s="75">
        <f t="shared" si="23"/>
        <v>152102.43974354409</v>
      </c>
      <c r="T27" s="35">
        <f>IF(OR(G27="Yes",Summary!$F$25="EP"),S27*I27,P27)</f>
        <v>73165.654466742941</v>
      </c>
      <c r="U27" s="38">
        <f>IF(OR(G27="Yes",Summary!$F$25="EP"),S27*J27,Q27)</f>
        <v>0</v>
      </c>
      <c r="V27" s="38">
        <f>IF(OR(G27="yes",Summary!$F$25="EP"),S27*K27,R27)</f>
        <v>78936.785276801165</v>
      </c>
      <c r="W27" s="39">
        <f t="shared" si="13"/>
        <v>152102.43974354409</v>
      </c>
      <c r="X27" s="33">
        <f t="shared" si="14"/>
        <v>73165.654466742941</v>
      </c>
      <c r="Y27" s="33">
        <f t="shared" si="15"/>
        <v>0</v>
      </c>
      <c r="Z27" s="34">
        <f t="shared" si="16"/>
        <v>42390.030912327769</v>
      </c>
      <c r="AB27" s="40">
        <f t="shared" si="4"/>
        <v>100000</v>
      </c>
      <c r="AC27" s="41">
        <f t="shared" si="5"/>
        <v>108181.72632515967</v>
      </c>
      <c r="AD27" s="42">
        <f>($H$9/$F$9)*F27</f>
        <v>186215.44636299135</v>
      </c>
    </row>
    <row r="28" spans="1:30" ht="15.75" thickBot="1" x14ac:dyDescent="0.3">
      <c r="A28" s="2"/>
      <c r="B28" s="11">
        <v>20</v>
      </c>
      <c r="C28" s="25"/>
      <c r="D28" s="25">
        <v>1</v>
      </c>
      <c r="E28" s="46">
        <f>'Theorretical Data'!F45</f>
        <v>1.1604914046764079</v>
      </c>
      <c r="F28" s="46">
        <f>'Theorretical Data'!P45</f>
        <v>2.2399570233820332</v>
      </c>
      <c r="G28" s="11" t="str">
        <f>'Theorretical Data'!K45</f>
        <v>No</v>
      </c>
      <c r="H28" s="46"/>
      <c r="I28" s="48">
        <f t="shared" si="6"/>
        <v>0.5</v>
      </c>
      <c r="J28" s="48">
        <f t="shared" si="7"/>
        <v>0</v>
      </c>
      <c r="K28" s="48">
        <f t="shared" si="8"/>
        <v>0.5</v>
      </c>
      <c r="L28" s="49">
        <f t="shared" si="2"/>
        <v>1</v>
      </c>
      <c r="M28" s="50">
        <f t="shared" si="18"/>
        <v>73165.654466742941</v>
      </c>
      <c r="N28" s="51">
        <f t="shared" si="19"/>
        <v>0</v>
      </c>
      <c r="O28" s="52">
        <f t="shared" si="20"/>
        <v>42390.030912327769</v>
      </c>
      <c r="P28" s="53">
        <f t="shared" si="9"/>
        <v>73165.654466742941</v>
      </c>
      <c r="Q28" s="54">
        <f t="shared" si="21"/>
        <v>0</v>
      </c>
      <c r="R28" s="54">
        <f t="shared" si="22"/>
        <v>94951.847463450089</v>
      </c>
      <c r="S28" s="76">
        <f t="shared" si="23"/>
        <v>168117.50193019304</v>
      </c>
      <c r="T28" s="53">
        <f>IF(OR(G28="Yes",Summary!$F$25="EP"),S28*I28,P28)</f>
        <v>73165.654466742941</v>
      </c>
      <c r="U28" s="56">
        <f>IF(OR(G28="Yes",Summary!$F$25="EP"),S28*J28,Q28)</f>
        <v>0</v>
      </c>
      <c r="V28" s="56">
        <f>IF(OR(G28="yes",Summary!$F$25="EP"),S28*K28,R28)</f>
        <v>94951.847463450089</v>
      </c>
      <c r="W28" s="57">
        <f t="shared" si="13"/>
        <v>168117.50193019304</v>
      </c>
      <c r="X28" s="51">
        <f t="shared" si="14"/>
        <v>73165.654466742941</v>
      </c>
      <c r="Y28" s="51">
        <f t="shared" si="15"/>
        <v>0</v>
      </c>
      <c r="Z28" s="52">
        <f t="shared" si="16"/>
        <v>42390.030912327769</v>
      </c>
      <c r="AB28" s="58">
        <f t="shared" si="4"/>
        <v>100000</v>
      </c>
      <c r="AC28" s="59">
        <f t="shared" si="5"/>
        <v>115185.25108450698</v>
      </c>
      <c r="AD28" s="60">
        <f>($H$9/$F$9)*F28</f>
        <v>223995.70233820332</v>
      </c>
    </row>
    <row r="29" spans="1:30" x14ac:dyDescent="0.25">
      <c r="A29" s="9"/>
    </row>
    <row r="30" spans="1:30" x14ac:dyDescent="0.25">
      <c r="A30" s="9"/>
    </row>
    <row r="31" spans="1:30" ht="15.75" thickBot="1" x14ac:dyDescent="0.3">
      <c r="A31" s="2"/>
      <c r="B31" s="19" t="s">
        <v>23</v>
      </c>
    </row>
    <row r="32" spans="1:30" ht="15.75" thickBot="1" x14ac:dyDescent="0.3">
      <c r="A32" s="2"/>
      <c r="H32" s="125" t="s">
        <v>10</v>
      </c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7" t="s">
        <v>18</v>
      </c>
      <c r="U32" s="128"/>
      <c r="V32" s="128"/>
      <c r="W32" s="128"/>
      <c r="X32" s="128"/>
      <c r="Y32" s="128"/>
      <c r="Z32" s="129"/>
      <c r="AB32" s="127" t="s">
        <v>20</v>
      </c>
      <c r="AC32" s="128"/>
      <c r="AD32" s="129"/>
    </row>
    <row r="33" spans="1:30" ht="30.75" thickBot="1" x14ac:dyDescent="0.3">
      <c r="A33" s="2"/>
      <c r="B33" s="6" t="s">
        <v>4</v>
      </c>
      <c r="C33" s="3" t="s">
        <v>21</v>
      </c>
      <c r="D33" s="69" t="s">
        <v>5</v>
      </c>
      <c r="E33" s="65" t="s">
        <v>25</v>
      </c>
      <c r="F33" s="65" t="s">
        <v>6</v>
      </c>
      <c r="G33" s="6" t="s">
        <v>63</v>
      </c>
      <c r="H33" s="4" t="s">
        <v>10</v>
      </c>
      <c r="I33" s="4" t="s">
        <v>11</v>
      </c>
      <c r="J33" s="4" t="s">
        <v>26</v>
      </c>
      <c r="K33" s="4" t="s">
        <v>12</v>
      </c>
      <c r="L33" s="5" t="s">
        <v>13</v>
      </c>
      <c r="M33" s="3" t="s">
        <v>14</v>
      </c>
      <c r="N33" s="4" t="s">
        <v>54</v>
      </c>
      <c r="O33" s="4" t="s">
        <v>15</v>
      </c>
      <c r="P33" s="3" t="s">
        <v>7</v>
      </c>
      <c r="Q33" s="4" t="s">
        <v>55</v>
      </c>
      <c r="R33" s="4" t="s">
        <v>8</v>
      </c>
      <c r="S33" s="5" t="s">
        <v>53</v>
      </c>
      <c r="T33" s="4" t="s">
        <v>2</v>
      </c>
      <c r="U33" s="4" t="s">
        <v>56</v>
      </c>
      <c r="V33" s="4" t="s">
        <v>3</v>
      </c>
      <c r="W33" s="5" t="s">
        <v>16</v>
      </c>
      <c r="X33" s="4" t="s">
        <v>14</v>
      </c>
      <c r="Y33" s="4" t="s">
        <v>54</v>
      </c>
      <c r="Z33" s="5" t="s">
        <v>17</v>
      </c>
      <c r="AB33" s="21" t="s">
        <v>0</v>
      </c>
      <c r="AC33" s="22" t="s">
        <v>28</v>
      </c>
      <c r="AD33" s="23" t="s">
        <v>1</v>
      </c>
    </row>
    <row r="34" spans="1:30" x14ac:dyDescent="0.25">
      <c r="B34" s="70">
        <v>1</v>
      </c>
      <c r="C34" s="24"/>
      <c r="D34" s="28">
        <v>1</v>
      </c>
      <c r="E34" s="29">
        <f>'Theorretical Data'!F26</f>
        <v>1.0075000000000001</v>
      </c>
      <c r="F34" s="29">
        <f>'Theorretical Data'!P26</f>
        <v>1</v>
      </c>
      <c r="G34" s="70" t="str">
        <f>'Theorretical Data'!K26</f>
        <v>No</v>
      </c>
      <c r="H34" s="66">
        <f>H9</f>
        <v>100000</v>
      </c>
      <c r="I34" s="63">
        <f>Summary!F19</f>
        <v>0.25</v>
      </c>
      <c r="J34" s="63">
        <f>Summary!F20</f>
        <v>0.5</v>
      </c>
      <c r="K34" s="63">
        <f>Summary!F21</f>
        <v>0.25</v>
      </c>
      <c r="L34" s="31">
        <f>I34+J34+K34</f>
        <v>1</v>
      </c>
      <c r="M34" s="32">
        <f>(H34*I34)/D34</f>
        <v>25000</v>
      </c>
      <c r="N34" s="33">
        <f>(H34*J34)/E34</f>
        <v>49627.79156327543</v>
      </c>
      <c r="O34" s="34">
        <f>(H34*K34)/F34</f>
        <v>25000</v>
      </c>
      <c r="P34" s="35">
        <f t="shared" ref="P34:R35" si="24">M34*D34</f>
        <v>25000</v>
      </c>
      <c r="Q34" s="36">
        <f t="shared" si="24"/>
        <v>50000</v>
      </c>
      <c r="R34" s="36">
        <f t="shared" si="24"/>
        <v>25000</v>
      </c>
      <c r="S34" s="37">
        <f>SUM(P34:R34)</f>
        <v>100000</v>
      </c>
      <c r="T34" s="71">
        <f>IF(OR(G34="Yes",Summary!$F$25="EP"),S34*I34,P34)</f>
        <v>25000</v>
      </c>
      <c r="U34" s="72">
        <f>IF(OR(G34="Yes",Summary!$F$25="EP"),S34*J34,Q34)</f>
        <v>50000</v>
      </c>
      <c r="V34" s="72">
        <f>IF(OR(G34="yes",Summary!$F$25="EP"),S34*K34,R34)</f>
        <v>25000</v>
      </c>
      <c r="W34" s="73">
        <f>SUM(T34:V34)</f>
        <v>100000</v>
      </c>
      <c r="X34" s="33">
        <f t="shared" ref="X34:Z35" si="25">T34/D34</f>
        <v>25000</v>
      </c>
      <c r="Y34" s="33">
        <f t="shared" si="25"/>
        <v>49627.79156327543</v>
      </c>
      <c r="Z34" s="34">
        <f t="shared" si="25"/>
        <v>25000</v>
      </c>
      <c r="AB34" s="40">
        <f>($H$9/$D$9)*D34</f>
        <v>100000</v>
      </c>
      <c r="AC34" s="41">
        <f>($H$9/$E$9)*E34</f>
        <v>100000</v>
      </c>
      <c r="AD34" s="42">
        <f>($H$9/$F$9)*F34</f>
        <v>100000</v>
      </c>
    </row>
    <row r="35" spans="1:30" x14ac:dyDescent="0.25">
      <c r="B35" s="10">
        <v>2</v>
      </c>
      <c r="C35" s="24"/>
      <c r="D35" s="24">
        <v>1</v>
      </c>
      <c r="E35" s="27">
        <f>'Theorretical Data'!F27</f>
        <v>1.0739029689365529</v>
      </c>
      <c r="F35" s="27">
        <f>'Theorretical Data'!P27</f>
        <v>1.3570148446827637</v>
      </c>
      <c r="G35" s="10" t="str">
        <f>'Theorretical Data'!K27</f>
        <v>Yes</v>
      </c>
      <c r="H35" s="67"/>
      <c r="I35" s="44">
        <f>I34</f>
        <v>0.25</v>
      </c>
      <c r="J35" s="44">
        <f>J34</f>
        <v>0.5</v>
      </c>
      <c r="K35" s="44">
        <f>K34</f>
        <v>0.25</v>
      </c>
      <c r="L35" s="45">
        <f t="shared" ref="L35:L53" si="26">I35+J35+K35</f>
        <v>1</v>
      </c>
      <c r="M35" s="32">
        <f t="shared" ref="M35:O36" si="27">X34</f>
        <v>25000</v>
      </c>
      <c r="N35" s="33">
        <f t="shared" si="27"/>
        <v>49627.79156327543</v>
      </c>
      <c r="O35" s="34">
        <f t="shared" si="27"/>
        <v>25000</v>
      </c>
      <c r="P35" s="35">
        <f t="shared" si="24"/>
        <v>25000</v>
      </c>
      <c r="Q35" s="36">
        <f t="shared" si="24"/>
        <v>53295.4327015659</v>
      </c>
      <c r="R35" s="36">
        <f t="shared" si="24"/>
        <v>33925.371117069095</v>
      </c>
      <c r="S35" s="37">
        <f>SUM(P35:R35)</f>
        <v>112220.803818635</v>
      </c>
      <c r="T35" s="35">
        <f>IF(OR(G35="Yes",Summary!$F$25="EP"),S35*I35,P35)</f>
        <v>28055.200954658751</v>
      </c>
      <c r="U35" s="38">
        <f>IF(OR(G35="Yes",Summary!$F$25="EP"),S35*J35,Q35)</f>
        <v>56110.401909317501</v>
      </c>
      <c r="V35" s="38">
        <f>IF(OR(G35="yes",Summary!$F$25="EP"),S35*K35,R35)</f>
        <v>28055.200954658751</v>
      </c>
      <c r="W35" s="39">
        <f>SUM(T35:V35)</f>
        <v>112220.803818635</v>
      </c>
      <c r="X35" s="33">
        <f t="shared" si="25"/>
        <v>28055.200954658751</v>
      </c>
      <c r="Y35" s="33">
        <f t="shared" si="25"/>
        <v>52249.042541414703</v>
      </c>
      <c r="Z35" s="34">
        <f t="shared" si="25"/>
        <v>20674.203428642195</v>
      </c>
      <c r="AB35" s="40">
        <f t="shared" ref="AB35:AB53" si="28">($H$9/$D$9)*D35</f>
        <v>100000</v>
      </c>
      <c r="AC35" s="41">
        <f t="shared" ref="AC35:AC53" si="29">($H$9/$E$9)*E35</f>
        <v>106590.8654031318</v>
      </c>
      <c r="AD35" s="42">
        <f t="shared" ref="AD35:AD53" si="30">($H$9/$F$9)*F35</f>
        <v>135701.48446827638</v>
      </c>
    </row>
    <row r="36" spans="1:30" x14ac:dyDescent="0.25">
      <c r="B36" s="10">
        <v>3</v>
      </c>
      <c r="C36" s="24"/>
      <c r="D36" s="24">
        <v>1</v>
      </c>
      <c r="E36" s="27">
        <f>'Theorretical Data'!F28</f>
        <v>1.0861508198777978</v>
      </c>
      <c r="F36" s="27">
        <f>'Theorretical Data'!P28</f>
        <v>1.4432540993889886</v>
      </c>
      <c r="G36" s="10" t="str">
        <f>'Theorretical Data'!K28</f>
        <v>Yes</v>
      </c>
      <c r="H36" s="27"/>
      <c r="I36" s="44">
        <f t="shared" ref="I36:I53" si="31">I35</f>
        <v>0.25</v>
      </c>
      <c r="J36" s="44">
        <f t="shared" ref="J36:J53" si="32">J35</f>
        <v>0.5</v>
      </c>
      <c r="K36" s="44">
        <f t="shared" ref="K36:K53" si="33">K35</f>
        <v>0.25</v>
      </c>
      <c r="L36" s="45">
        <f t="shared" si="26"/>
        <v>1</v>
      </c>
      <c r="M36" s="32">
        <f t="shared" si="27"/>
        <v>28055.200954658751</v>
      </c>
      <c r="N36" s="33">
        <f t="shared" si="27"/>
        <v>52249.042541414703</v>
      </c>
      <c r="O36" s="34">
        <f t="shared" si="27"/>
        <v>20674.203428642195</v>
      </c>
      <c r="P36" s="35">
        <f t="shared" ref="P36:P53" si="34">M36*D36</f>
        <v>28055.200954658751</v>
      </c>
      <c r="Q36" s="36">
        <f t="shared" ref="Q36:Q53" si="35">N36*E36</f>
        <v>56750.340394187515</v>
      </c>
      <c r="R36" s="36">
        <f t="shared" ref="R36:R53" si="36">O36*F36</f>
        <v>29838.128849989731</v>
      </c>
      <c r="S36" s="37">
        <f t="shared" ref="S36:S53" si="37">SUM(P36:R36)</f>
        <v>114643.670198836</v>
      </c>
      <c r="T36" s="35">
        <f>IF(OR(G36="Yes",Summary!$F$25="EP"),S36*I36,P36)</f>
        <v>28660.917549709</v>
      </c>
      <c r="U36" s="38">
        <f>IF(OR(G36="Yes",Summary!$F$25="EP"),S36*J36,Q36)</f>
        <v>57321.835099418</v>
      </c>
      <c r="V36" s="38">
        <f>IF(OR(G36="yes",Summary!$F$25="EP"),S36*K36,R36)</f>
        <v>28660.917549709</v>
      </c>
      <c r="W36" s="39">
        <f t="shared" ref="W36:W53" si="38">SUM(T36:V36)</f>
        <v>114643.670198836</v>
      </c>
      <c r="X36" s="33">
        <f t="shared" ref="X36:X53" si="39">T36/D36</f>
        <v>28660.917549709</v>
      </c>
      <c r="Y36" s="33">
        <f t="shared" ref="Y36:Y53" si="40">U36/E36</f>
        <v>52775.207687885595</v>
      </c>
      <c r="Z36" s="34">
        <f t="shared" ref="Z36:Z53" si="41">V36/F36</f>
        <v>19858.53881298019</v>
      </c>
      <c r="AB36" s="40">
        <f t="shared" si="28"/>
        <v>100000</v>
      </c>
      <c r="AC36" s="41">
        <f t="shared" si="29"/>
        <v>107806.53299035213</v>
      </c>
      <c r="AD36" s="42">
        <f t="shared" si="30"/>
        <v>144325.40993889887</v>
      </c>
    </row>
    <row r="37" spans="1:30" x14ac:dyDescent="0.25">
      <c r="B37" s="10">
        <v>4</v>
      </c>
      <c r="C37" s="24"/>
      <c r="D37" s="24">
        <v>1</v>
      </c>
      <c r="E37" s="27">
        <f>'Theorretical Data'!F29</f>
        <v>1.039878400564191</v>
      </c>
      <c r="F37" s="27">
        <f>'Theorretical Data'!P29</f>
        <v>1.2368920028209536</v>
      </c>
      <c r="G37" s="10" t="str">
        <f>'Theorretical Data'!K29</f>
        <v>No</v>
      </c>
      <c r="H37" s="27"/>
      <c r="I37" s="44">
        <f t="shared" si="31"/>
        <v>0.25</v>
      </c>
      <c r="J37" s="44">
        <f t="shared" si="32"/>
        <v>0.5</v>
      </c>
      <c r="K37" s="44">
        <f t="shared" si="33"/>
        <v>0.25</v>
      </c>
      <c r="L37" s="45">
        <f t="shared" si="26"/>
        <v>1</v>
      </c>
      <c r="M37" s="32">
        <f t="shared" ref="M37:M53" si="42">X36</f>
        <v>28660.917549709</v>
      </c>
      <c r="N37" s="33">
        <f t="shared" ref="N37:N53" si="43">Y36</f>
        <v>52775.207687885595</v>
      </c>
      <c r="O37" s="34">
        <f t="shared" ref="O37:O53" si="44">Z36</f>
        <v>19858.53881298019</v>
      </c>
      <c r="P37" s="35">
        <f t="shared" si="34"/>
        <v>28660.917549709</v>
      </c>
      <c r="Q37" s="36">
        <f t="shared" si="35"/>
        <v>54879.798559921466</v>
      </c>
      <c r="R37" s="36">
        <f t="shared" si="36"/>
        <v>24562.86784548471</v>
      </c>
      <c r="S37" s="37">
        <f t="shared" si="37"/>
        <v>108103.58395511517</v>
      </c>
      <c r="T37" s="35">
        <f>IF(OR(G37="Yes",Summary!$F$25="EP"),S37*I37,P37)</f>
        <v>28660.917549709</v>
      </c>
      <c r="U37" s="38">
        <f>IF(OR(G37="Yes",Summary!$F$25="EP"),S37*J37,Q37)</f>
        <v>54879.798559921466</v>
      </c>
      <c r="V37" s="38">
        <f>IF(OR(G37="yes",Summary!$F$25="EP"),S37*K37,R37)</f>
        <v>24562.86784548471</v>
      </c>
      <c r="W37" s="39">
        <f t="shared" si="38"/>
        <v>108103.58395511517</v>
      </c>
      <c r="X37" s="33">
        <f t="shared" si="39"/>
        <v>28660.917549709</v>
      </c>
      <c r="Y37" s="33">
        <f t="shared" si="40"/>
        <v>52775.207687885595</v>
      </c>
      <c r="Z37" s="34">
        <f t="shared" si="41"/>
        <v>19858.53881298019</v>
      </c>
      <c r="AB37" s="40">
        <f t="shared" si="28"/>
        <v>100000</v>
      </c>
      <c r="AC37" s="41">
        <f t="shared" si="29"/>
        <v>103213.73702870381</v>
      </c>
      <c r="AD37" s="42">
        <f t="shared" si="30"/>
        <v>123689.20028209536</v>
      </c>
    </row>
    <row r="38" spans="1:30" x14ac:dyDescent="0.25">
      <c r="B38" s="10">
        <v>5</v>
      </c>
      <c r="C38" s="24"/>
      <c r="D38" s="24">
        <v>1</v>
      </c>
      <c r="E38" s="27">
        <f>'Theorretical Data'!F30</f>
        <v>0.98452382532844529</v>
      </c>
      <c r="F38" s="27">
        <f>'Theorretical Data'!P30</f>
        <v>0.98511912664222523</v>
      </c>
      <c r="G38" s="10" t="str">
        <f>'Theorretical Data'!K30</f>
        <v>Yes</v>
      </c>
      <c r="H38" s="27"/>
      <c r="I38" s="44">
        <f t="shared" si="31"/>
        <v>0.25</v>
      </c>
      <c r="J38" s="44">
        <f t="shared" si="32"/>
        <v>0.5</v>
      </c>
      <c r="K38" s="44">
        <f t="shared" si="33"/>
        <v>0.25</v>
      </c>
      <c r="L38" s="45">
        <f t="shared" si="26"/>
        <v>1</v>
      </c>
      <c r="M38" s="32">
        <f t="shared" si="42"/>
        <v>28660.917549709</v>
      </c>
      <c r="N38" s="33">
        <f t="shared" si="43"/>
        <v>52775.207687885595</v>
      </c>
      <c r="O38" s="34">
        <f t="shared" si="44"/>
        <v>19858.53881298019</v>
      </c>
      <c r="P38" s="35">
        <f t="shared" si="34"/>
        <v>28660.917549709</v>
      </c>
      <c r="Q38" s="36">
        <f t="shared" si="35"/>
        <v>51958.449355380304</v>
      </c>
      <c r="R38" s="36">
        <f t="shared" si="36"/>
        <v>19563.026411833776</v>
      </c>
      <c r="S38" s="37">
        <f t="shared" si="37"/>
        <v>100182.39331692309</v>
      </c>
      <c r="T38" s="35">
        <f>IF(OR(G38="Yes",Summary!$F$25="EP"),S38*I38,P38)</f>
        <v>25045.598329230772</v>
      </c>
      <c r="U38" s="38">
        <f>IF(OR(G38="Yes",Summary!$F$25="EP"),S38*J38,Q38)</f>
        <v>50091.196658461544</v>
      </c>
      <c r="V38" s="38">
        <f>IF(OR(G38="yes",Summary!$F$25="EP"),S38*K38,R38)</f>
        <v>25045.598329230772</v>
      </c>
      <c r="W38" s="39">
        <f t="shared" si="38"/>
        <v>100182.39331692309</v>
      </c>
      <c r="X38" s="33">
        <f t="shared" si="39"/>
        <v>25045.598329230772</v>
      </c>
      <c r="Y38" s="33">
        <f t="shared" si="40"/>
        <v>50878.602802477333</v>
      </c>
      <c r="Z38" s="34">
        <f t="shared" si="41"/>
        <v>25423.928590848296</v>
      </c>
      <c r="AB38" s="40">
        <f t="shared" si="28"/>
        <v>100000</v>
      </c>
      <c r="AC38" s="41">
        <f t="shared" si="29"/>
        <v>97719.486384957345</v>
      </c>
      <c r="AD38" s="42">
        <f t="shared" si="30"/>
        <v>98511.912664222516</v>
      </c>
    </row>
    <row r="39" spans="1:30" x14ac:dyDescent="0.25">
      <c r="B39" s="10">
        <v>6</v>
      </c>
      <c r="C39" s="24"/>
      <c r="D39" s="24">
        <v>1</v>
      </c>
      <c r="E39" s="27">
        <f>'Theorretical Data'!F31</f>
        <v>0.97787530077358065</v>
      </c>
      <c r="F39" s="27">
        <f>'Theorretical Data'!P31</f>
        <v>0.97687650386790148</v>
      </c>
      <c r="G39" s="10" t="str">
        <f>'Theorretical Data'!K31</f>
        <v>Yes</v>
      </c>
      <c r="H39" s="27"/>
      <c r="I39" s="44">
        <f t="shared" si="31"/>
        <v>0.25</v>
      </c>
      <c r="J39" s="44">
        <f t="shared" si="32"/>
        <v>0.5</v>
      </c>
      <c r="K39" s="44">
        <f t="shared" si="33"/>
        <v>0.25</v>
      </c>
      <c r="L39" s="45">
        <f t="shared" si="26"/>
        <v>1</v>
      </c>
      <c r="M39" s="32">
        <f t="shared" si="42"/>
        <v>25045.598329230772</v>
      </c>
      <c r="N39" s="33">
        <f t="shared" si="43"/>
        <v>50878.602802477333</v>
      </c>
      <c r="O39" s="34">
        <f t="shared" si="44"/>
        <v>25423.928590848296</v>
      </c>
      <c r="P39" s="35">
        <f t="shared" si="34"/>
        <v>25045.598329230772</v>
      </c>
      <c r="Q39" s="36">
        <f t="shared" si="35"/>
        <v>49752.929018412062</v>
      </c>
      <c r="R39" s="36">
        <f t="shared" si="36"/>
        <v>24836.038476415066</v>
      </c>
      <c r="S39" s="37">
        <f t="shared" si="37"/>
        <v>99634.565824057907</v>
      </c>
      <c r="T39" s="35">
        <f>IF(OR(G39="Yes",Summary!$F$25="EP"),S39*I39,P39)</f>
        <v>24908.641456014477</v>
      </c>
      <c r="U39" s="38">
        <f>IF(OR(G39="Yes",Summary!$F$25="EP"),S39*J39,Q39)</f>
        <v>49817.282912028953</v>
      </c>
      <c r="V39" s="38">
        <f>IF(OR(G39="yes",Summary!$F$25="EP"),S39*K39,R39)</f>
        <v>24908.641456014477</v>
      </c>
      <c r="W39" s="39">
        <f t="shared" si="38"/>
        <v>99634.565824057907</v>
      </c>
      <c r="X39" s="33">
        <f t="shared" si="39"/>
        <v>24908.641456014477</v>
      </c>
      <c r="Y39" s="33">
        <f t="shared" si="40"/>
        <v>50944.412720741944</v>
      </c>
      <c r="Z39" s="34">
        <f t="shared" si="41"/>
        <v>25498.250144608613</v>
      </c>
      <c r="AB39" s="40">
        <f t="shared" si="28"/>
        <v>100000</v>
      </c>
      <c r="AC39" s="41">
        <f t="shared" si="29"/>
        <v>97059.583203333052</v>
      </c>
      <c r="AD39" s="42">
        <f t="shared" si="30"/>
        <v>97687.650386790148</v>
      </c>
    </row>
    <row r="40" spans="1:30" x14ac:dyDescent="0.25">
      <c r="B40" s="10">
        <v>7</v>
      </c>
      <c r="C40" s="24"/>
      <c r="D40" s="24">
        <v>1</v>
      </c>
      <c r="E40" s="27">
        <f>'Theorretical Data'!F32</f>
        <v>1.0329409151260756</v>
      </c>
      <c r="F40" s="27">
        <f>'Theorretical Data'!P32</f>
        <v>1.277204575630376</v>
      </c>
      <c r="G40" s="10" t="str">
        <f>'Theorretical Data'!K32</f>
        <v>No</v>
      </c>
      <c r="H40" s="27"/>
      <c r="I40" s="44">
        <f t="shared" si="31"/>
        <v>0.25</v>
      </c>
      <c r="J40" s="44">
        <f t="shared" si="32"/>
        <v>0.5</v>
      </c>
      <c r="K40" s="44">
        <f t="shared" si="33"/>
        <v>0.25</v>
      </c>
      <c r="L40" s="45">
        <f t="shared" si="26"/>
        <v>1</v>
      </c>
      <c r="M40" s="32">
        <f t="shared" si="42"/>
        <v>24908.641456014477</v>
      </c>
      <c r="N40" s="33">
        <f t="shared" si="43"/>
        <v>50944.412720741944</v>
      </c>
      <c r="O40" s="34">
        <f t="shared" si="44"/>
        <v>25498.250144608613</v>
      </c>
      <c r="P40" s="35">
        <f t="shared" si="34"/>
        <v>24908.641456014477</v>
      </c>
      <c r="Q40" s="36">
        <f t="shared" si="35"/>
        <v>52622.568296323669</v>
      </c>
      <c r="R40" s="36">
        <f t="shared" si="36"/>
        <v>32566.481755262019</v>
      </c>
      <c r="S40" s="37">
        <f t="shared" si="37"/>
        <v>110097.69150760018</v>
      </c>
      <c r="T40" s="35">
        <f>IF(OR(G40="Yes",Summary!$F$25="EP"),S40*I40,P40)</f>
        <v>24908.641456014477</v>
      </c>
      <c r="U40" s="38">
        <f>IF(OR(G40="Yes",Summary!$F$25="EP"),S40*J40,Q40)</f>
        <v>52622.568296323669</v>
      </c>
      <c r="V40" s="38">
        <f>IF(OR(G40="yes",Summary!$F$25="EP"),S40*K40,R40)</f>
        <v>32566.481755262019</v>
      </c>
      <c r="W40" s="39">
        <f t="shared" si="38"/>
        <v>110097.69150760018</v>
      </c>
      <c r="X40" s="33">
        <f t="shared" si="39"/>
        <v>24908.641456014477</v>
      </c>
      <c r="Y40" s="33">
        <f t="shared" si="40"/>
        <v>50944.412720741944</v>
      </c>
      <c r="Z40" s="34">
        <f t="shared" si="41"/>
        <v>25498.250144608613</v>
      </c>
      <c r="AB40" s="40">
        <f t="shared" si="28"/>
        <v>100000</v>
      </c>
      <c r="AC40" s="41">
        <f t="shared" si="29"/>
        <v>102525.1528661117</v>
      </c>
      <c r="AD40" s="42">
        <f t="shared" si="30"/>
        <v>127720.45756303761</v>
      </c>
    </row>
    <row r="41" spans="1:30" x14ac:dyDescent="0.25">
      <c r="B41" s="10">
        <v>8</v>
      </c>
      <c r="C41" s="24"/>
      <c r="D41" s="24">
        <v>1</v>
      </c>
      <c r="E41" s="27">
        <f>'Theorretical Data'!F33</f>
        <v>1.1059890619103157</v>
      </c>
      <c r="F41" s="27">
        <f>'Theorretical Data'!P33</f>
        <v>1.6674453095515762</v>
      </c>
      <c r="G41" s="10" t="str">
        <f>'Theorretical Data'!K33</f>
        <v>Yes</v>
      </c>
      <c r="H41" s="27"/>
      <c r="I41" s="44">
        <f t="shared" si="31"/>
        <v>0.25</v>
      </c>
      <c r="J41" s="44">
        <f t="shared" si="32"/>
        <v>0.5</v>
      </c>
      <c r="K41" s="44">
        <f t="shared" si="33"/>
        <v>0.25</v>
      </c>
      <c r="L41" s="45">
        <f t="shared" si="26"/>
        <v>1</v>
      </c>
      <c r="M41" s="32">
        <f t="shared" si="42"/>
        <v>24908.641456014477</v>
      </c>
      <c r="N41" s="33">
        <f t="shared" si="43"/>
        <v>50944.412720741944</v>
      </c>
      <c r="O41" s="34">
        <f t="shared" si="44"/>
        <v>25498.250144608613</v>
      </c>
      <c r="P41" s="35">
        <f t="shared" si="34"/>
        <v>24908.641456014477</v>
      </c>
      <c r="Q41" s="36">
        <f t="shared" si="35"/>
        <v>56343.963234585332</v>
      </c>
      <c r="R41" s="36">
        <f t="shared" si="36"/>
        <v>42516.937605400431</v>
      </c>
      <c r="S41" s="37">
        <f t="shared" si="37"/>
        <v>123769.54229600023</v>
      </c>
      <c r="T41" s="35">
        <f>IF(OR(G41="Yes",Summary!$F$25="EP"),S41*I41,P41)</f>
        <v>30942.385574000058</v>
      </c>
      <c r="U41" s="38">
        <f>IF(OR(G41="Yes",Summary!$F$25="EP"),S41*J41,Q41)</f>
        <v>61884.771148000116</v>
      </c>
      <c r="V41" s="38">
        <f>IF(OR(G41="yes",Summary!$F$25="EP"),S41*K41,R41)</f>
        <v>30942.385574000058</v>
      </c>
      <c r="W41" s="39">
        <f t="shared" si="38"/>
        <v>123769.54229600023</v>
      </c>
      <c r="X41" s="33">
        <f t="shared" si="39"/>
        <v>30942.385574000058</v>
      </c>
      <c r="Y41" s="33">
        <f t="shared" si="40"/>
        <v>55954.234340355833</v>
      </c>
      <c r="Z41" s="34">
        <f t="shared" si="41"/>
        <v>18556.761890032456</v>
      </c>
      <c r="AB41" s="40">
        <f t="shared" si="28"/>
        <v>100000</v>
      </c>
      <c r="AC41" s="41">
        <f t="shared" si="29"/>
        <v>109775.58927149534</v>
      </c>
      <c r="AD41" s="42">
        <f t="shared" si="30"/>
        <v>166744.53095515762</v>
      </c>
    </row>
    <row r="42" spans="1:30" x14ac:dyDescent="0.25">
      <c r="B42" s="10">
        <v>9</v>
      </c>
      <c r="C42" s="24"/>
      <c r="D42" s="24">
        <v>1</v>
      </c>
      <c r="E42" s="27">
        <f>'Theorretical Data'!F34</f>
        <v>1.1367550772636372</v>
      </c>
      <c r="F42" s="27">
        <f>'Theorretical Data'!P34</f>
        <v>1.8462753863181836</v>
      </c>
      <c r="G42" s="10" t="str">
        <f>'Theorretical Data'!K34</f>
        <v>Yes</v>
      </c>
      <c r="H42" s="27"/>
      <c r="I42" s="44">
        <f t="shared" si="31"/>
        <v>0.25</v>
      </c>
      <c r="J42" s="44">
        <f t="shared" si="32"/>
        <v>0.5</v>
      </c>
      <c r="K42" s="44">
        <f t="shared" si="33"/>
        <v>0.25</v>
      </c>
      <c r="L42" s="45">
        <f t="shared" si="26"/>
        <v>1</v>
      </c>
      <c r="M42" s="32">
        <f t="shared" si="42"/>
        <v>30942.385574000058</v>
      </c>
      <c r="N42" s="33">
        <f t="shared" si="43"/>
        <v>55954.234340355833</v>
      </c>
      <c r="O42" s="34">
        <f t="shared" si="44"/>
        <v>18556.761890032456</v>
      </c>
      <c r="P42" s="35">
        <f t="shared" si="34"/>
        <v>30942.385574000058</v>
      </c>
      <c r="Q42" s="36">
        <f t="shared" si="35"/>
        <v>63606.259980798859</v>
      </c>
      <c r="R42" s="36">
        <f t="shared" si="36"/>
        <v>34260.89272733422</v>
      </c>
      <c r="S42" s="37">
        <f t="shared" si="37"/>
        <v>128809.53828213314</v>
      </c>
      <c r="T42" s="35">
        <f>IF(OR(G42="Yes",Summary!$F$25="EP"),S42*I42,P42)</f>
        <v>32202.384570533286</v>
      </c>
      <c r="U42" s="38">
        <f>IF(OR(G42="Yes",Summary!$F$25="EP"),S42*J42,Q42)</f>
        <v>64404.769141066572</v>
      </c>
      <c r="V42" s="38">
        <f>IF(OR(G42="yes",Summary!$F$25="EP"),S42*K42,R42)</f>
        <v>32202.384570533286</v>
      </c>
      <c r="W42" s="39">
        <f t="shared" si="38"/>
        <v>128809.53828213314</v>
      </c>
      <c r="X42" s="33">
        <f t="shared" si="39"/>
        <v>32202.384570533286</v>
      </c>
      <c r="Y42" s="33">
        <f t="shared" si="40"/>
        <v>56656.680431197019</v>
      </c>
      <c r="Z42" s="34">
        <f t="shared" si="41"/>
        <v>17441.810040457091</v>
      </c>
      <c r="AB42" s="40">
        <f t="shared" si="28"/>
        <v>100000</v>
      </c>
      <c r="AC42" s="41">
        <f t="shared" si="29"/>
        <v>112829.2880658697</v>
      </c>
      <c r="AD42" s="42">
        <f t="shared" si="30"/>
        <v>184627.53863181834</v>
      </c>
    </row>
    <row r="43" spans="1:30" x14ac:dyDescent="0.25">
      <c r="B43" s="10">
        <v>10</v>
      </c>
      <c r="C43" s="24"/>
      <c r="D43" s="24">
        <v>1</v>
      </c>
      <c r="E43" s="27">
        <f>'Theorretical Data'!F35</f>
        <v>1.1038482939669236</v>
      </c>
      <c r="F43" s="27">
        <f>'Theorretical Data'!P35</f>
        <v>1.7067414698346148</v>
      </c>
      <c r="G43" s="10" t="str">
        <f>'Theorretical Data'!K35</f>
        <v>No</v>
      </c>
      <c r="H43" s="27"/>
      <c r="I43" s="44">
        <f t="shared" si="31"/>
        <v>0.25</v>
      </c>
      <c r="J43" s="44">
        <f t="shared" si="32"/>
        <v>0.5</v>
      </c>
      <c r="K43" s="44">
        <f t="shared" si="33"/>
        <v>0.25</v>
      </c>
      <c r="L43" s="45">
        <f t="shared" si="26"/>
        <v>1</v>
      </c>
      <c r="M43" s="32">
        <f t="shared" si="42"/>
        <v>32202.384570533286</v>
      </c>
      <c r="N43" s="33">
        <f t="shared" si="43"/>
        <v>56656.680431197019</v>
      </c>
      <c r="O43" s="34">
        <f t="shared" si="44"/>
        <v>17441.810040457091</v>
      </c>
      <c r="P43" s="35">
        <f t="shared" si="34"/>
        <v>32202.384570533286</v>
      </c>
      <c r="Q43" s="36">
        <f t="shared" si="35"/>
        <v>62540.380035806018</v>
      </c>
      <c r="R43" s="36">
        <f t="shared" si="36"/>
        <v>29768.660505025877</v>
      </c>
      <c r="S43" s="37">
        <f t="shared" si="37"/>
        <v>124511.42511136518</v>
      </c>
      <c r="T43" s="35">
        <f>IF(OR(G43="Yes",Summary!$F$25="EP"),S43*I43,P43)</f>
        <v>32202.384570533286</v>
      </c>
      <c r="U43" s="38">
        <f>IF(OR(G43="Yes",Summary!$F$25="EP"),S43*J43,Q43)</f>
        <v>62540.380035806018</v>
      </c>
      <c r="V43" s="38">
        <f>IF(OR(G43="yes",Summary!$F$25="EP"),S43*K43,R43)</f>
        <v>29768.660505025877</v>
      </c>
      <c r="W43" s="39">
        <f t="shared" si="38"/>
        <v>124511.42511136518</v>
      </c>
      <c r="X43" s="33">
        <f t="shared" si="39"/>
        <v>32202.384570533286</v>
      </c>
      <c r="Y43" s="33">
        <f t="shared" si="40"/>
        <v>56656.680431197019</v>
      </c>
      <c r="Z43" s="34">
        <f t="shared" si="41"/>
        <v>17441.810040457091</v>
      </c>
      <c r="AB43" s="40">
        <f t="shared" si="28"/>
        <v>100000</v>
      </c>
      <c r="AC43" s="41">
        <f t="shared" si="29"/>
        <v>109563.10610093534</v>
      </c>
      <c r="AD43" s="42">
        <f t="shared" si="30"/>
        <v>170674.14698346148</v>
      </c>
    </row>
    <row r="44" spans="1:30" x14ac:dyDescent="0.25">
      <c r="B44" s="10">
        <v>11</v>
      </c>
      <c r="C44" s="24"/>
      <c r="D44" s="24">
        <v>1</v>
      </c>
      <c r="E44" s="27">
        <f>'Theorretical Data'!F36</f>
        <v>1.0444185222377449</v>
      </c>
      <c r="F44" s="27">
        <f>'Theorretical Data'!P36</f>
        <v>1.4345926111887206</v>
      </c>
      <c r="G44" s="10" t="str">
        <f>'Theorretical Data'!K36</f>
        <v>No</v>
      </c>
      <c r="H44" s="27"/>
      <c r="I44" s="44">
        <f t="shared" si="31"/>
        <v>0.25</v>
      </c>
      <c r="J44" s="44">
        <f t="shared" si="32"/>
        <v>0.5</v>
      </c>
      <c r="K44" s="44">
        <f t="shared" si="33"/>
        <v>0.25</v>
      </c>
      <c r="L44" s="45">
        <f t="shared" si="26"/>
        <v>1</v>
      </c>
      <c r="M44" s="32">
        <f t="shared" si="42"/>
        <v>32202.384570533286</v>
      </c>
      <c r="N44" s="33">
        <f t="shared" si="43"/>
        <v>56656.680431197019</v>
      </c>
      <c r="O44" s="34">
        <f t="shared" si="44"/>
        <v>17441.810040457091</v>
      </c>
      <c r="P44" s="35">
        <f t="shared" si="34"/>
        <v>32202.384570533286</v>
      </c>
      <c r="Q44" s="36">
        <f t="shared" si="35"/>
        <v>59173.28645084695</v>
      </c>
      <c r="R44" s="36">
        <f t="shared" si="36"/>
        <v>25021.891809796984</v>
      </c>
      <c r="S44" s="37">
        <f t="shared" si="37"/>
        <v>116397.56283117722</v>
      </c>
      <c r="T44" s="35">
        <f>IF(OR(G44="Yes",Summary!$F$25="EP"),S44*I44,P44)</f>
        <v>32202.384570533286</v>
      </c>
      <c r="U44" s="38">
        <f>IF(OR(G44="Yes",Summary!$F$25="EP"),S44*J44,Q44)</f>
        <v>59173.28645084695</v>
      </c>
      <c r="V44" s="38">
        <f>IF(OR(G44="yes",Summary!$F$25="EP"),S44*K44,R44)</f>
        <v>25021.891809796984</v>
      </c>
      <c r="W44" s="39">
        <f t="shared" si="38"/>
        <v>116397.56283117722</v>
      </c>
      <c r="X44" s="33">
        <f t="shared" si="39"/>
        <v>32202.384570533286</v>
      </c>
      <c r="Y44" s="33">
        <f t="shared" si="40"/>
        <v>56656.680431197019</v>
      </c>
      <c r="Z44" s="34">
        <f t="shared" si="41"/>
        <v>17441.810040457091</v>
      </c>
      <c r="AB44" s="40">
        <f t="shared" si="28"/>
        <v>100000</v>
      </c>
      <c r="AC44" s="41">
        <f t="shared" si="29"/>
        <v>103664.3694528779</v>
      </c>
      <c r="AD44" s="42">
        <f t="shared" si="30"/>
        <v>143459.26111887206</v>
      </c>
    </row>
    <row r="45" spans="1:30" x14ac:dyDescent="0.25">
      <c r="B45" s="10">
        <v>12</v>
      </c>
      <c r="C45" s="24"/>
      <c r="D45" s="24">
        <v>1</v>
      </c>
      <c r="E45" s="27">
        <f>'Theorretical Data'!F37</f>
        <v>1.0200006855414514</v>
      </c>
      <c r="F45" s="27">
        <f>'Theorretical Data'!P37</f>
        <v>1.3375034277072539</v>
      </c>
      <c r="G45" s="10" t="str">
        <f>'Theorretical Data'!K37</f>
        <v>Yes</v>
      </c>
      <c r="H45" s="27"/>
      <c r="I45" s="44">
        <f t="shared" si="31"/>
        <v>0.25</v>
      </c>
      <c r="J45" s="44">
        <f t="shared" si="32"/>
        <v>0.5</v>
      </c>
      <c r="K45" s="44">
        <f t="shared" si="33"/>
        <v>0.25</v>
      </c>
      <c r="L45" s="45">
        <f t="shared" si="26"/>
        <v>1</v>
      </c>
      <c r="M45" s="32">
        <f t="shared" si="42"/>
        <v>32202.384570533286</v>
      </c>
      <c r="N45" s="33">
        <f t="shared" si="43"/>
        <v>56656.680431197019</v>
      </c>
      <c r="O45" s="34">
        <f t="shared" si="44"/>
        <v>17441.810040457091</v>
      </c>
      <c r="P45" s="35">
        <f t="shared" si="34"/>
        <v>32202.384570533286</v>
      </c>
      <c r="Q45" s="36">
        <f t="shared" si="35"/>
        <v>57789.852880323895</v>
      </c>
      <c r="R45" s="36">
        <f t="shared" si="36"/>
        <v>23328.480714530157</v>
      </c>
      <c r="S45" s="37">
        <f t="shared" si="37"/>
        <v>113320.71816538734</v>
      </c>
      <c r="T45" s="35">
        <f>IF(OR(G45="Yes",Summary!$F$25="EP"),S45*I45,P45)</f>
        <v>28330.179541346835</v>
      </c>
      <c r="U45" s="38">
        <f>IF(OR(G45="Yes",Summary!$F$25="EP"),S45*J45,Q45)</f>
        <v>56660.359082693671</v>
      </c>
      <c r="V45" s="38">
        <f>IF(OR(G45="yes",Summary!$F$25="EP"),S45*K45,R45)</f>
        <v>28330.179541346835</v>
      </c>
      <c r="W45" s="39">
        <f t="shared" si="38"/>
        <v>113320.71816538734</v>
      </c>
      <c r="X45" s="33">
        <f t="shared" si="39"/>
        <v>28330.179541346835</v>
      </c>
      <c r="Y45" s="33">
        <f t="shared" si="40"/>
        <v>55549.334315021959</v>
      </c>
      <c r="Z45" s="34">
        <f t="shared" si="41"/>
        <v>21181.388364671617</v>
      </c>
      <c r="AB45" s="40">
        <f t="shared" si="28"/>
        <v>100000</v>
      </c>
      <c r="AC45" s="41">
        <f t="shared" si="29"/>
        <v>101240.7628328984</v>
      </c>
      <c r="AD45" s="42">
        <f t="shared" si="30"/>
        <v>133750.3427707254</v>
      </c>
    </row>
    <row r="46" spans="1:30" x14ac:dyDescent="0.25">
      <c r="B46" s="10">
        <v>13</v>
      </c>
      <c r="C46" s="24"/>
      <c r="D46" s="24">
        <v>1</v>
      </c>
      <c r="E46" s="27">
        <f>'Theorretical Data'!F38</f>
        <v>1.0599398957399704</v>
      </c>
      <c r="F46" s="27">
        <f>'Theorretical Data'!P38</f>
        <v>1.5621994786998479</v>
      </c>
      <c r="G46" s="10" t="str">
        <f>'Theorretical Data'!K38</f>
        <v>No</v>
      </c>
      <c r="H46" s="27"/>
      <c r="I46" s="44">
        <f t="shared" si="31"/>
        <v>0.25</v>
      </c>
      <c r="J46" s="44">
        <f t="shared" si="32"/>
        <v>0.5</v>
      </c>
      <c r="K46" s="44">
        <f t="shared" si="33"/>
        <v>0.25</v>
      </c>
      <c r="L46" s="45">
        <f t="shared" si="26"/>
        <v>1</v>
      </c>
      <c r="M46" s="32">
        <f t="shared" si="42"/>
        <v>28330.179541346835</v>
      </c>
      <c r="N46" s="33">
        <f t="shared" si="43"/>
        <v>55549.334315021959</v>
      </c>
      <c r="O46" s="34">
        <f t="shared" si="44"/>
        <v>21181.388364671617</v>
      </c>
      <c r="P46" s="35">
        <f t="shared" si="34"/>
        <v>28330.179541346835</v>
      </c>
      <c r="Q46" s="36">
        <f t="shared" si="35"/>
        <v>58878.955622289133</v>
      </c>
      <c r="R46" s="36">
        <f t="shared" si="36"/>
        <v>33089.55386142902</v>
      </c>
      <c r="S46" s="37">
        <f t="shared" si="37"/>
        <v>120298.68902506499</v>
      </c>
      <c r="T46" s="35">
        <f>IF(OR(G46="Yes",Summary!$F$25="EP"),S46*I46,P46)</f>
        <v>28330.179541346835</v>
      </c>
      <c r="U46" s="38">
        <f>IF(OR(G46="Yes",Summary!$F$25="EP"),S46*J46,Q46)</f>
        <v>58878.955622289133</v>
      </c>
      <c r="V46" s="38">
        <f>IF(OR(G46="yes",Summary!$F$25="EP"),S46*K46,R46)</f>
        <v>33089.55386142902</v>
      </c>
      <c r="W46" s="39">
        <f t="shared" si="38"/>
        <v>120298.68902506499</v>
      </c>
      <c r="X46" s="33">
        <f t="shared" si="39"/>
        <v>28330.179541346835</v>
      </c>
      <c r="Y46" s="33">
        <f t="shared" si="40"/>
        <v>55549.334315021959</v>
      </c>
      <c r="Z46" s="34">
        <f t="shared" si="41"/>
        <v>21181.388364671613</v>
      </c>
      <c r="AB46" s="40">
        <f t="shared" si="28"/>
        <v>100000</v>
      </c>
      <c r="AC46" s="41">
        <f t="shared" si="29"/>
        <v>105204.95243076628</v>
      </c>
      <c r="AD46" s="42">
        <f t="shared" si="30"/>
        <v>156219.94786998478</v>
      </c>
    </row>
    <row r="47" spans="1:30" x14ac:dyDescent="0.25">
      <c r="B47" s="10">
        <v>14</v>
      </c>
      <c r="C47" s="24"/>
      <c r="D47" s="24">
        <v>1</v>
      </c>
      <c r="E47" s="27">
        <f>'Theorretical Data'!F39</f>
        <v>1.1344116925778658</v>
      </c>
      <c r="F47" s="27">
        <f>'Theorretical Data'!P39</f>
        <v>1.9595584628893243</v>
      </c>
      <c r="G47" s="10" t="str">
        <f>'Theorretical Data'!K39</f>
        <v>Yes</v>
      </c>
      <c r="H47" s="27"/>
      <c r="I47" s="44">
        <f t="shared" si="31"/>
        <v>0.25</v>
      </c>
      <c r="J47" s="44">
        <f t="shared" si="32"/>
        <v>0.5</v>
      </c>
      <c r="K47" s="44">
        <f t="shared" si="33"/>
        <v>0.25</v>
      </c>
      <c r="L47" s="45">
        <f t="shared" si="26"/>
        <v>1</v>
      </c>
      <c r="M47" s="32">
        <f t="shared" si="42"/>
        <v>28330.179541346835</v>
      </c>
      <c r="N47" s="33">
        <f t="shared" si="43"/>
        <v>55549.334315021959</v>
      </c>
      <c r="O47" s="34">
        <f t="shared" si="44"/>
        <v>21181.388364671613</v>
      </c>
      <c r="P47" s="35">
        <f t="shared" si="34"/>
        <v>28330.179541346835</v>
      </c>
      <c r="Q47" s="36">
        <f t="shared" si="35"/>
        <v>63015.814361877783</v>
      </c>
      <c r="R47" s="36">
        <f t="shared" si="36"/>
        <v>41506.168825737725</v>
      </c>
      <c r="S47" s="37">
        <f t="shared" si="37"/>
        <v>132852.16272896234</v>
      </c>
      <c r="T47" s="35">
        <f>IF(OR(G47="Yes",Summary!$F$25="EP"),S47*I47,P47)</f>
        <v>33213.040682240586</v>
      </c>
      <c r="U47" s="38">
        <f>IF(OR(G47="Yes",Summary!$F$25="EP"),S47*J47,Q47)</f>
        <v>66426.081364481171</v>
      </c>
      <c r="V47" s="38">
        <f>IF(OR(G47="yes",Summary!$F$25="EP"),S47*K47,R47)</f>
        <v>33213.040682240586</v>
      </c>
      <c r="W47" s="39">
        <f t="shared" si="38"/>
        <v>132852.16272896234</v>
      </c>
      <c r="X47" s="33">
        <f t="shared" si="39"/>
        <v>33213.040682240586</v>
      </c>
      <c r="Y47" s="33">
        <f t="shared" si="40"/>
        <v>58555.533056550987</v>
      </c>
      <c r="Z47" s="34">
        <f t="shared" si="41"/>
        <v>16949.247144822977</v>
      </c>
      <c r="AB47" s="40">
        <f t="shared" si="28"/>
        <v>100000</v>
      </c>
      <c r="AC47" s="41">
        <f t="shared" si="29"/>
        <v>112596.69405239362</v>
      </c>
      <c r="AD47" s="42">
        <f t="shared" si="30"/>
        <v>195955.84628893243</v>
      </c>
    </row>
    <row r="48" spans="1:30" x14ac:dyDescent="0.25">
      <c r="B48" s="10">
        <v>15</v>
      </c>
      <c r="C48" s="24"/>
      <c r="D48" s="24">
        <v>1</v>
      </c>
      <c r="E48" s="27">
        <f>'Theorretical Data'!F40</f>
        <v>1.1818425148986418</v>
      </c>
      <c r="F48" s="27">
        <f>'Theorretical Data'!P40</f>
        <v>2.2217125744932047</v>
      </c>
      <c r="G48" s="10" t="str">
        <f>'Theorretical Data'!K40</f>
        <v>Yes</v>
      </c>
      <c r="H48" s="27"/>
      <c r="I48" s="44">
        <f t="shared" si="31"/>
        <v>0.25</v>
      </c>
      <c r="J48" s="44">
        <f t="shared" si="32"/>
        <v>0.5</v>
      </c>
      <c r="K48" s="44">
        <f t="shared" si="33"/>
        <v>0.25</v>
      </c>
      <c r="L48" s="45">
        <f t="shared" si="26"/>
        <v>1</v>
      </c>
      <c r="M48" s="32">
        <f t="shared" si="42"/>
        <v>33213.040682240586</v>
      </c>
      <c r="N48" s="33">
        <f t="shared" si="43"/>
        <v>58555.533056550987</v>
      </c>
      <c r="O48" s="34">
        <f t="shared" si="44"/>
        <v>16949.247144822977</v>
      </c>
      <c r="P48" s="35">
        <f t="shared" si="34"/>
        <v>33213.040682240586</v>
      </c>
      <c r="Q48" s="36">
        <f t="shared" si="35"/>
        <v>69203.418448784767</v>
      </c>
      <c r="R48" s="36">
        <f t="shared" si="36"/>
        <v>37656.355509846253</v>
      </c>
      <c r="S48" s="37">
        <f t="shared" si="37"/>
        <v>140072.8146408716</v>
      </c>
      <c r="T48" s="35">
        <f>IF(OR(G48="Yes",Summary!$F$25="EP"),S48*I48,P48)</f>
        <v>35018.2036602179</v>
      </c>
      <c r="U48" s="38">
        <f>IF(OR(G48="Yes",Summary!$F$25="EP"),S48*J48,Q48)</f>
        <v>70036.407320435799</v>
      </c>
      <c r="V48" s="38">
        <f>IF(OR(G48="yes",Summary!$F$25="EP"),S48*K48,R48)</f>
        <v>35018.2036602179</v>
      </c>
      <c r="W48" s="39">
        <f t="shared" si="38"/>
        <v>140072.8146408716</v>
      </c>
      <c r="X48" s="33">
        <f t="shared" si="39"/>
        <v>35018.2036602179</v>
      </c>
      <c r="Y48" s="33">
        <f t="shared" si="40"/>
        <v>59260.35528214377</v>
      </c>
      <c r="Z48" s="34">
        <f t="shared" si="41"/>
        <v>15761.806483093749</v>
      </c>
      <c r="AB48" s="40">
        <f t="shared" si="28"/>
        <v>100000</v>
      </c>
      <c r="AC48" s="41">
        <f t="shared" si="29"/>
        <v>117304.46798001406</v>
      </c>
      <c r="AD48" s="42">
        <f t="shared" si="30"/>
        <v>222171.25744932046</v>
      </c>
    </row>
    <row r="49" spans="2:30" x14ac:dyDescent="0.25">
      <c r="B49" s="10">
        <v>16</v>
      </c>
      <c r="C49" s="24"/>
      <c r="D49" s="24">
        <v>1</v>
      </c>
      <c r="E49" s="27">
        <f>'Theorretical Data'!F41</f>
        <v>1.1655201488109992</v>
      </c>
      <c r="F49" s="27">
        <f>'Theorretical Data'!P41</f>
        <v>2.1651007440549908</v>
      </c>
      <c r="G49" s="10" t="str">
        <f>'Theorretical Data'!K41</f>
        <v>No</v>
      </c>
      <c r="H49" s="27"/>
      <c r="I49" s="44">
        <f t="shared" si="31"/>
        <v>0.25</v>
      </c>
      <c r="J49" s="44">
        <f t="shared" si="32"/>
        <v>0.5</v>
      </c>
      <c r="K49" s="44">
        <f t="shared" si="33"/>
        <v>0.25</v>
      </c>
      <c r="L49" s="45">
        <f t="shared" si="26"/>
        <v>1</v>
      </c>
      <c r="M49" s="32">
        <f t="shared" si="42"/>
        <v>35018.2036602179</v>
      </c>
      <c r="N49" s="33">
        <f t="shared" si="43"/>
        <v>59260.35528214377</v>
      </c>
      <c r="O49" s="34">
        <f t="shared" si="44"/>
        <v>15761.806483093749</v>
      </c>
      <c r="P49" s="35">
        <f t="shared" si="34"/>
        <v>35018.2036602179</v>
      </c>
      <c r="Q49" s="36">
        <f t="shared" si="35"/>
        <v>69069.138107036895</v>
      </c>
      <c r="R49" s="36">
        <f t="shared" si="36"/>
        <v>34125.898944197055</v>
      </c>
      <c r="S49" s="37">
        <f t="shared" si="37"/>
        <v>138213.24071145186</v>
      </c>
      <c r="T49" s="35">
        <f>IF(OR(G49="Yes",Summary!$F$25="EP"),S49*I49,P49)</f>
        <v>35018.2036602179</v>
      </c>
      <c r="U49" s="38">
        <f>IF(OR(G49="Yes",Summary!$F$25="EP"),S49*J49,Q49)</f>
        <v>69069.138107036895</v>
      </c>
      <c r="V49" s="38">
        <f>IF(OR(G49="yes",Summary!$F$25="EP"),S49*K49,R49)</f>
        <v>34125.898944197055</v>
      </c>
      <c r="W49" s="39">
        <f t="shared" si="38"/>
        <v>138213.24071145186</v>
      </c>
      <c r="X49" s="33">
        <f t="shared" si="39"/>
        <v>35018.2036602179</v>
      </c>
      <c r="Y49" s="33">
        <f t="shared" si="40"/>
        <v>59260.355282143777</v>
      </c>
      <c r="Z49" s="34">
        <f t="shared" si="41"/>
        <v>15761.806483093749</v>
      </c>
      <c r="AB49" s="40">
        <f t="shared" si="28"/>
        <v>100000</v>
      </c>
      <c r="AC49" s="41">
        <f t="shared" si="29"/>
        <v>115684.38201598005</v>
      </c>
      <c r="AD49" s="42">
        <f t="shared" si="30"/>
        <v>216510.07440549906</v>
      </c>
    </row>
    <row r="50" spans="2:30" x14ac:dyDescent="0.25">
      <c r="B50" s="10">
        <v>17</v>
      </c>
      <c r="C50" s="24"/>
      <c r="D50" s="24">
        <v>1</v>
      </c>
      <c r="E50" s="27">
        <f>'Theorretical Data'!F42</f>
        <v>1.1073467678334465</v>
      </c>
      <c r="F50" s="27">
        <f>'Theorretical Data'!P42</f>
        <v>1.8992338391672272</v>
      </c>
      <c r="G50" s="10" t="str">
        <f>'Theorretical Data'!K42</f>
        <v>No</v>
      </c>
      <c r="H50" s="27"/>
      <c r="I50" s="44">
        <f t="shared" si="31"/>
        <v>0.25</v>
      </c>
      <c r="J50" s="44">
        <f t="shared" si="32"/>
        <v>0.5</v>
      </c>
      <c r="K50" s="44">
        <f t="shared" si="33"/>
        <v>0.25</v>
      </c>
      <c r="L50" s="45">
        <f t="shared" si="26"/>
        <v>1</v>
      </c>
      <c r="M50" s="32">
        <f t="shared" si="42"/>
        <v>35018.2036602179</v>
      </c>
      <c r="N50" s="33">
        <f t="shared" si="43"/>
        <v>59260.355282143777</v>
      </c>
      <c r="O50" s="34">
        <f t="shared" si="44"/>
        <v>15761.806483093749</v>
      </c>
      <c r="P50" s="35">
        <f t="shared" si="34"/>
        <v>35018.2036602179</v>
      </c>
      <c r="Q50" s="36">
        <f t="shared" si="35"/>
        <v>65621.762882343624</v>
      </c>
      <c r="R50" s="36">
        <f t="shared" si="36"/>
        <v>29935.356239097033</v>
      </c>
      <c r="S50" s="37">
        <f t="shared" si="37"/>
        <v>130575.32278165856</v>
      </c>
      <c r="T50" s="35">
        <f>IF(OR(G50="Yes",Summary!$F$25="EP"),S50*I50,P50)</f>
        <v>35018.2036602179</v>
      </c>
      <c r="U50" s="38">
        <f>IF(OR(G50="Yes",Summary!$F$25="EP"),S50*J50,Q50)</f>
        <v>65621.762882343624</v>
      </c>
      <c r="V50" s="38">
        <f>IF(OR(G50="yes",Summary!$F$25="EP"),S50*K50,R50)</f>
        <v>29935.356239097033</v>
      </c>
      <c r="W50" s="39">
        <f t="shared" si="38"/>
        <v>130575.32278165856</v>
      </c>
      <c r="X50" s="33">
        <f t="shared" si="39"/>
        <v>35018.2036602179</v>
      </c>
      <c r="Y50" s="33">
        <f t="shared" si="40"/>
        <v>59260.355282143777</v>
      </c>
      <c r="Z50" s="34">
        <f t="shared" si="41"/>
        <v>15761.806483093749</v>
      </c>
      <c r="AB50" s="40">
        <f t="shared" si="28"/>
        <v>100000</v>
      </c>
      <c r="AC50" s="41">
        <f t="shared" si="29"/>
        <v>109910.34916461007</v>
      </c>
      <c r="AD50" s="42">
        <f t="shared" si="30"/>
        <v>189923.38391672273</v>
      </c>
    </row>
    <row r="51" spans="2:30" x14ac:dyDescent="0.25">
      <c r="B51" s="10">
        <v>18</v>
      </c>
      <c r="C51" s="24"/>
      <c r="D51" s="24">
        <v>1</v>
      </c>
      <c r="E51" s="27">
        <f>'Theorretical Data'!F43</f>
        <v>1.0677021755684322</v>
      </c>
      <c r="F51" s="27">
        <f>'Theorretical Data'!P43</f>
        <v>1.726010877842155</v>
      </c>
      <c r="G51" s="10" t="str">
        <f>'Theorretical Data'!K43</f>
        <v>Yes</v>
      </c>
      <c r="H51" s="27"/>
      <c r="I51" s="44">
        <f t="shared" si="31"/>
        <v>0.25</v>
      </c>
      <c r="J51" s="44">
        <f t="shared" si="32"/>
        <v>0.5</v>
      </c>
      <c r="K51" s="44">
        <f t="shared" si="33"/>
        <v>0.25</v>
      </c>
      <c r="L51" s="45">
        <f t="shared" si="26"/>
        <v>1</v>
      </c>
      <c r="M51" s="32">
        <f t="shared" si="42"/>
        <v>35018.2036602179</v>
      </c>
      <c r="N51" s="33">
        <f t="shared" si="43"/>
        <v>59260.355282143777</v>
      </c>
      <c r="O51" s="34">
        <f t="shared" si="44"/>
        <v>15761.806483093749</v>
      </c>
      <c r="P51" s="35">
        <f t="shared" si="34"/>
        <v>35018.2036602179</v>
      </c>
      <c r="Q51" s="36">
        <f t="shared" si="35"/>
        <v>63272.410259703138</v>
      </c>
      <c r="R51" s="36">
        <f t="shared" si="36"/>
        <v>27205.049444262811</v>
      </c>
      <c r="S51" s="37">
        <f t="shared" si="37"/>
        <v>125495.66336418386</v>
      </c>
      <c r="T51" s="35">
        <f>IF(OR(G51="Yes",Summary!$F$25="EP"),S51*I51,P51)</f>
        <v>31373.915841045964</v>
      </c>
      <c r="U51" s="38">
        <f>IF(OR(G51="Yes",Summary!$F$25="EP"),S51*J51,Q51)</f>
        <v>62747.831682091928</v>
      </c>
      <c r="V51" s="38">
        <f>IF(OR(G51="yes",Summary!$F$25="EP"),S51*K51,R51)</f>
        <v>31373.915841045964</v>
      </c>
      <c r="W51" s="39">
        <f t="shared" si="38"/>
        <v>125495.66336418386</v>
      </c>
      <c r="X51" s="33">
        <f t="shared" si="39"/>
        <v>31373.915841045964</v>
      </c>
      <c r="Y51" s="33">
        <f t="shared" si="40"/>
        <v>58769.039829562695</v>
      </c>
      <c r="Z51" s="34">
        <f t="shared" si="41"/>
        <v>18177.125210398084</v>
      </c>
      <c r="AB51" s="40">
        <f t="shared" si="28"/>
        <v>100000</v>
      </c>
      <c r="AC51" s="41">
        <f t="shared" si="29"/>
        <v>105975.40204153172</v>
      </c>
      <c r="AD51" s="42">
        <f t="shared" si="30"/>
        <v>172601.08778421549</v>
      </c>
    </row>
    <row r="52" spans="2:30" ht="15.75" thickBot="1" x14ac:dyDescent="0.3">
      <c r="B52" s="10">
        <v>19</v>
      </c>
      <c r="C52" s="24"/>
      <c r="D52" s="24">
        <v>1</v>
      </c>
      <c r="E52" s="27">
        <f>'Theorretical Data'!F44</f>
        <v>1.0899308927259839</v>
      </c>
      <c r="F52" s="27">
        <f>'Theorretical Data'!P44</f>
        <v>1.8621544636299134</v>
      </c>
      <c r="G52" s="10" t="str">
        <f>'Theorretical Data'!K44</f>
        <v>No</v>
      </c>
      <c r="H52" s="27"/>
      <c r="I52" s="44">
        <f t="shared" si="31"/>
        <v>0.25</v>
      </c>
      <c r="J52" s="44">
        <f t="shared" si="32"/>
        <v>0.5</v>
      </c>
      <c r="K52" s="44">
        <f t="shared" si="33"/>
        <v>0.25</v>
      </c>
      <c r="L52" s="45">
        <f t="shared" si="26"/>
        <v>1</v>
      </c>
      <c r="M52" s="32">
        <f t="shared" si="42"/>
        <v>31373.915841045964</v>
      </c>
      <c r="N52" s="33">
        <f t="shared" si="43"/>
        <v>58769.039829562695</v>
      </c>
      <c r="O52" s="34">
        <f t="shared" si="44"/>
        <v>18177.125210398084</v>
      </c>
      <c r="P52" s="35">
        <f t="shared" si="34"/>
        <v>31373.915841045964</v>
      </c>
      <c r="Q52" s="36">
        <f t="shared" si="35"/>
        <v>64054.192046084172</v>
      </c>
      <c r="R52" s="36">
        <f t="shared" si="36"/>
        <v>33848.61484650262</v>
      </c>
      <c r="S52" s="37">
        <f t="shared" si="37"/>
        <v>129276.72273363276</v>
      </c>
      <c r="T52" s="35">
        <f>IF(OR(G52="Yes",Summary!$F$25="EP"),S52*I52,P52)</f>
        <v>31373.915841045964</v>
      </c>
      <c r="U52" s="38">
        <f>IF(OR(G52="Yes",Summary!$F$25="EP"),S52*J52,Q52)</f>
        <v>64054.192046084172</v>
      </c>
      <c r="V52" s="38">
        <f>IF(OR(G52="yes",Summary!$F$25="EP"),S52*K52,R52)</f>
        <v>33848.61484650262</v>
      </c>
      <c r="W52" s="39">
        <f t="shared" si="38"/>
        <v>129276.72273363276</v>
      </c>
      <c r="X52" s="33">
        <f t="shared" si="39"/>
        <v>31373.915841045964</v>
      </c>
      <c r="Y52" s="33">
        <f t="shared" si="40"/>
        <v>58769.039829562695</v>
      </c>
      <c r="Z52" s="34">
        <f t="shared" si="41"/>
        <v>18177.125210398084</v>
      </c>
      <c r="AB52" s="40">
        <f t="shared" si="28"/>
        <v>100000</v>
      </c>
      <c r="AC52" s="41">
        <f t="shared" si="29"/>
        <v>108181.72632515967</v>
      </c>
      <c r="AD52" s="42">
        <f t="shared" si="30"/>
        <v>186215.44636299135</v>
      </c>
    </row>
    <row r="53" spans="2:30" ht="15.75" thickBot="1" x14ac:dyDescent="0.3">
      <c r="B53" s="11">
        <v>20</v>
      </c>
      <c r="C53" s="25"/>
      <c r="D53" s="25">
        <v>1</v>
      </c>
      <c r="E53" s="46">
        <f>'Theorretical Data'!F45</f>
        <v>1.1604914046764079</v>
      </c>
      <c r="F53" s="46">
        <f>'Theorretical Data'!P45</f>
        <v>2.2399570233820332</v>
      </c>
      <c r="G53" s="11" t="str">
        <f>'Theorretical Data'!K45</f>
        <v>No</v>
      </c>
      <c r="H53" s="46"/>
      <c r="I53" s="48">
        <f t="shared" si="31"/>
        <v>0.25</v>
      </c>
      <c r="J53" s="48">
        <f t="shared" si="32"/>
        <v>0.5</v>
      </c>
      <c r="K53" s="48">
        <f t="shared" si="33"/>
        <v>0.25</v>
      </c>
      <c r="L53" s="49">
        <f t="shared" si="26"/>
        <v>1</v>
      </c>
      <c r="M53" s="50">
        <f t="shared" si="42"/>
        <v>31373.915841045964</v>
      </c>
      <c r="N53" s="51">
        <f t="shared" si="43"/>
        <v>58769.039829562695</v>
      </c>
      <c r="O53" s="52">
        <f t="shared" si="44"/>
        <v>18177.125210398084</v>
      </c>
      <c r="P53" s="53">
        <f t="shared" si="34"/>
        <v>31373.915841045964</v>
      </c>
      <c r="Q53" s="54">
        <f t="shared" si="35"/>
        <v>68200.965583292971</v>
      </c>
      <c r="R53" s="54">
        <f t="shared" si="36"/>
        <v>40715.979279925807</v>
      </c>
      <c r="S53" s="55">
        <f t="shared" si="37"/>
        <v>140290.86070426475</v>
      </c>
      <c r="T53" s="53">
        <f>IF(OR(G53="Yes",Summary!$F$25="EP"),S53*I53,P53)</f>
        <v>31373.915841045964</v>
      </c>
      <c r="U53" s="56">
        <f>IF(OR(G53="Yes",Summary!$F$25="EP"),S53*J53,Q53)</f>
        <v>68200.965583292971</v>
      </c>
      <c r="V53" s="56">
        <f>IF(OR(G53="yes",Summary!$F$25="EP"),S53*K53,R53)</f>
        <v>40715.979279925807</v>
      </c>
      <c r="W53" s="57">
        <f t="shared" si="38"/>
        <v>140290.86070426475</v>
      </c>
      <c r="X53" s="51">
        <f t="shared" si="39"/>
        <v>31373.915841045964</v>
      </c>
      <c r="Y53" s="51">
        <f t="shared" si="40"/>
        <v>58769.039829562695</v>
      </c>
      <c r="Z53" s="52">
        <f t="shared" si="41"/>
        <v>18177.125210398084</v>
      </c>
      <c r="AB53" s="58">
        <f t="shared" si="28"/>
        <v>100000</v>
      </c>
      <c r="AC53" s="59">
        <f t="shared" si="29"/>
        <v>115185.25108450698</v>
      </c>
      <c r="AD53" s="60">
        <f t="shared" si="30"/>
        <v>223995.70233820332</v>
      </c>
    </row>
    <row r="54" spans="2:30" x14ac:dyDescent="0.25">
      <c r="AB54" s="62"/>
      <c r="AC54" s="62"/>
      <c r="AD54" s="62"/>
    </row>
    <row r="55" spans="2:30" x14ac:dyDescent="0.25">
      <c r="AB55" s="62"/>
      <c r="AC55" s="62"/>
      <c r="AD55" s="62"/>
    </row>
    <row r="56" spans="2:30" x14ac:dyDescent="0.25">
      <c r="B56" s="19" t="s">
        <v>19</v>
      </c>
      <c r="C56" s="19"/>
      <c r="AB56" s="62"/>
      <c r="AC56" s="62"/>
      <c r="AD56" s="62"/>
    </row>
    <row r="57" spans="2:30" x14ac:dyDescent="0.25">
      <c r="AB57" s="62"/>
      <c r="AC57" s="62"/>
      <c r="AD57" s="62"/>
    </row>
    <row r="58" spans="2:30" ht="15.75" thickBot="1" x14ac:dyDescent="0.3">
      <c r="B58" s="19" t="s">
        <v>22</v>
      </c>
      <c r="P58" s="27"/>
      <c r="Q58" s="27"/>
      <c r="R58" s="27"/>
      <c r="S58" s="27"/>
      <c r="T58" s="27"/>
      <c r="U58" s="27"/>
      <c r="V58" s="27"/>
      <c r="W58" s="27"/>
      <c r="AB58" s="62"/>
      <c r="AC58" s="62"/>
      <c r="AD58" s="62"/>
    </row>
    <row r="59" spans="2:30" ht="15.75" thickBot="1" x14ac:dyDescent="0.3">
      <c r="H59" s="125" t="s">
        <v>10</v>
      </c>
      <c r="I59" s="126"/>
      <c r="J59" s="126"/>
      <c r="K59" s="126"/>
      <c r="L59" s="126"/>
      <c r="M59" s="126"/>
      <c r="N59" s="126"/>
      <c r="O59" s="126"/>
      <c r="P59" s="126"/>
      <c r="Q59" s="126"/>
      <c r="R59" s="126"/>
      <c r="S59" s="126"/>
      <c r="T59" s="127" t="s">
        <v>18</v>
      </c>
      <c r="U59" s="128"/>
      <c r="V59" s="128"/>
      <c r="W59" s="128"/>
      <c r="X59" s="128"/>
      <c r="Y59" s="128"/>
      <c r="Z59" s="129"/>
      <c r="AB59" s="127" t="s">
        <v>20</v>
      </c>
      <c r="AC59" s="128"/>
      <c r="AD59" s="129"/>
    </row>
    <row r="60" spans="2:30" ht="30.75" thickBot="1" x14ac:dyDescent="0.3">
      <c r="B60" s="6" t="s">
        <v>4</v>
      </c>
      <c r="C60" s="3" t="s">
        <v>21</v>
      </c>
      <c r="D60" s="3" t="s">
        <v>5</v>
      </c>
      <c r="E60" s="4" t="s">
        <v>25</v>
      </c>
      <c r="F60" s="5" t="s">
        <v>6</v>
      </c>
      <c r="G60" s="89" t="s">
        <v>63</v>
      </c>
      <c r="H60" s="4" t="s">
        <v>10</v>
      </c>
      <c r="I60" s="4" t="s">
        <v>11</v>
      </c>
      <c r="J60" s="4" t="s">
        <v>26</v>
      </c>
      <c r="K60" s="4" t="s">
        <v>12</v>
      </c>
      <c r="L60" s="5" t="s">
        <v>13</v>
      </c>
      <c r="M60" s="3" t="s">
        <v>14</v>
      </c>
      <c r="N60" s="4" t="s">
        <v>54</v>
      </c>
      <c r="O60" s="4" t="s">
        <v>15</v>
      </c>
      <c r="P60" s="3" t="s">
        <v>7</v>
      </c>
      <c r="Q60" s="4" t="s">
        <v>55</v>
      </c>
      <c r="R60" s="4" t="s">
        <v>8</v>
      </c>
      <c r="S60" s="4" t="s">
        <v>53</v>
      </c>
      <c r="T60" s="3" t="s">
        <v>2</v>
      </c>
      <c r="U60" s="4" t="s">
        <v>56</v>
      </c>
      <c r="V60" s="4" t="s">
        <v>3</v>
      </c>
      <c r="W60" s="5" t="s">
        <v>16</v>
      </c>
      <c r="X60" s="4" t="s">
        <v>14</v>
      </c>
      <c r="Y60" s="4" t="s">
        <v>54</v>
      </c>
      <c r="Z60" s="5" t="s">
        <v>17</v>
      </c>
      <c r="AB60" s="21" t="s">
        <v>0</v>
      </c>
      <c r="AC60" s="22" t="s">
        <v>28</v>
      </c>
      <c r="AD60" s="23" t="s">
        <v>1</v>
      </c>
    </row>
    <row r="61" spans="2:30" x14ac:dyDescent="0.25">
      <c r="B61" s="70">
        <v>1</v>
      </c>
      <c r="C61" s="24"/>
      <c r="D61" s="24">
        <v>1</v>
      </c>
      <c r="E61" s="27">
        <f>'Theorretical Data'!F70</f>
        <v>1</v>
      </c>
      <c r="F61" s="27">
        <f>'Theorretical Data'!P70</f>
        <v>1</v>
      </c>
      <c r="G61" s="70" t="str">
        <f>'Theorretical Data'!K70</f>
        <v>No</v>
      </c>
      <c r="H61" s="66">
        <f>H9</f>
        <v>100000</v>
      </c>
      <c r="I61" s="63">
        <f>I9</f>
        <v>0.5</v>
      </c>
      <c r="J61" s="63">
        <f>J9</f>
        <v>0</v>
      </c>
      <c r="K61" s="63">
        <f>K9</f>
        <v>0.5</v>
      </c>
      <c r="L61" s="31">
        <f>I61+J61+K61</f>
        <v>1</v>
      </c>
      <c r="M61" s="32">
        <f>(H61*I61)/D61</f>
        <v>50000</v>
      </c>
      <c r="N61" s="33">
        <f>(H61*J61)/E61</f>
        <v>0</v>
      </c>
      <c r="O61" s="34">
        <f>(H61*K61)/F61</f>
        <v>50000</v>
      </c>
      <c r="P61" s="35">
        <f t="shared" ref="P61:R62" si="45">M61*D61</f>
        <v>50000</v>
      </c>
      <c r="Q61" s="36">
        <f t="shared" si="45"/>
        <v>0</v>
      </c>
      <c r="R61" s="36">
        <f t="shared" si="45"/>
        <v>50000</v>
      </c>
      <c r="S61" s="75">
        <f>SUM(P61:R61)</f>
        <v>100000</v>
      </c>
      <c r="T61" s="35">
        <f>IF(OR(G61="Yes",Summary!$F$25="EP"),S61*I61,P61)</f>
        <v>50000</v>
      </c>
      <c r="U61" s="38">
        <f>IF(OR(G61="Yes",Summary!$F$25="EP"),S61*J61,Q61)</f>
        <v>0</v>
      </c>
      <c r="V61" s="38">
        <f>IF(OR(G61="yes",Summary!$F$25="EP"),S61*K61,R61)</f>
        <v>50000</v>
      </c>
      <c r="W61" s="39">
        <f>SUM(T61:V61)</f>
        <v>100000</v>
      </c>
      <c r="X61" s="33">
        <f t="shared" ref="X61:Z62" si="46">T61/D61</f>
        <v>50000</v>
      </c>
      <c r="Y61" s="33">
        <f t="shared" si="46"/>
        <v>0</v>
      </c>
      <c r="Z61" s="34">
        <f t="shared" si="46"/>
        <v>50000</v>
      </c>
      <c r="AB61" s="40">
        <f>($H$9/$D$9)*D61</f>
        <v>100000</v>
      </c>
      <c r="AC61" s="41">
        <f>($H$9/$E$9)*E61</f>
        <v>99255.58312655086</v>
      </c>
      <c r="AD61" s="42">
        <f>($H$9/$F$9)*F61</f>
        <v>100000</v>
      </c>
    </row>
    <row r="62" spans="2:30" x14ac:dyDescent="0.25">
      <c r="B62" s="10">
        <v>2</v>
      </c>
      <c r="C62" s="24"/>
      <c r="D62" s="24">
        <v>1</v>
      </c>
      <c r="E62" s="27">
        <f>'Theorretical Data'!F71</f>
        <v>1.0589029689365528</v>
      </c>
      <c r="F62" s="27">
        <f>'Theorretical Data'!P71</f>
        <v>1.2945148446827637</v>
      </c>
      <c r="G62" s="10" t="str">
        <f>'Theorretical Data'!K71</f>
        <v>Yes</v>
      </c>
      <c r="H62" s="67"/>
      <c r="I62" s="44">
        <f>I61</f>
        <v>0.5</v>
      </c>
      <c r="J62" s="44">
        <f>J61</f>
        <v>0</v>
      </c>
      <c r="K62" s="44">
        <f>K61</f>
        <v>0.5</v>
      </c>
      <c r="L62" s="45">
        <f t="shared" ref="L62:L80" si="47">I62+J62+K62</f>
        <v>1</v>
      </c>
      <c r="M62" s="32">
        <f t="shared" ref="M62:O63" si="48">X61</f>
        <v>50000</v>
      </c>
      <c r="N62" s="33">
        <f t="shared" si="48"/>
        <v>0</v>
      </c>
      <c r="O62" s="34">
        <f t="shared" si="48"/>
        <v>50000</v>
      </c>
      <c r="P62" s="35">
        <f t="shared" si="45"/>
        <v>50000</v>
      </c>
      <c r="Q62" s="36">
        <f t="shared" si="45"/>
        <v>0</v>
      </c>
      <c r="R62" s="36">
        <f t="shared" si="45"/>
        <v>64725.742234138183</v>
      </c>
      <c r="S62" s="75">
        <f>SUM(P62:R62)</f>
        <v>114725.74223413819</v>
      </c>
      <c r="T62" s="35">
        <f>IF(OR(G62="Yes",Summary!$F$25="EP"),S62*I62,P62)</f>
        <v>57362.871117069095</v>
      </c>
      <c r="U62" s="38">
        <f>IF(OR(G62="Yes",Summary!$F$25="EP"),S62*J62,Q62)</f>
        <v>0</v>
      </c>
      <c r="V62" s="38">
        <f>IF(OR(G62="yes",Summary!$F$25="EP"),S62*K62,R62)</f>
        <v>57362.871117069095</v>
      </c>
      <c r="W62" s="39">
        <f>SUM(T62:V62)</f>
        <v>114725.74223413819</v>
      </c>
      <c r="X62" s="33">
        <f t="shared" si="46"/>
        <v>57362.871117069095</v>
      </c>
      <c r="Y62" s="33">
        <f t="shared" si="46"/>
        <v>0</v>
      </c>
      <c r="Z62" s="34">
        <f t="shared" si="46"/>
        <v>44312.254396068012</v>
      </c>
      <c r="AB62" s="40">
        <f t="shared" ref="AB62:AB80" si="49">($H$9/$D$9)*D62</f>
        <v>100000</v>
      </c>
      <c r="AC62" s="41">
        <f t="shared" ref="AC62:AC80" si="50">($H$9/$E$9)*E62</f>
        <v>105102.03165623352</v>
      </c>
      <c r="AD62" s="42">
        <f t="shared" ref="AD62:AD80" si="51">($H$9/$F$9)*F62</f>
        <v>129451.48446827637</v>
      </c>
    </row>
    <row r="63" spans="2:30" x14ac:dyDescent="0.25">
      <c r="B63" s="10">
        <v>3</v>
      </c>
      <c r="C63" s="24"/>
      <c r="D63" s="24">
        <v>1</v>
      </c>
      <c r="E63" s="27">
        <f>'Theorretical Data'!F72</f>
        <v>1.0636508198777976</v>
      </c>
      <c r="F63" s="27">
        <f>'Theorretical Data'!P72</f>
        <v>1.3182540993889886</v>
      </c>
      <c r="G63" s="10" t="str">
        <f>'Theorretical Data'!K72</f>
        <v>Yes</v>
      </c>
      <c r="H63" s="27"/>
      <c r="I63" s="44">
        <f t="shared" ref="I63:I80" si="52">I62</f>
        <v>0.5</v>
      </c>
      <c r="J63" s="44">
        <f t="shared" ref="J63:J80" si="53">J62</f>
        <v>0</v>
      </c>
      <c r="K63" s="44">
        <f t="shared" ref="K63:K80" si="54">K62</f>
        <v>0.5</v>
      </c>
      <c r="L63" s="45">
        <f t="shared" si="47"/>
        <v>1</v>
      </c>
      <c r="M63" s="32">
        <f t="shared" si="48"/>
        <v>57362.871117069095</v>
      </c>
      <c r="N63" s="33">
        <f t="shared" si="48"/>
        <v>0</v>
      </c>
      <c r="O63" s="34">
        <f t="shared" si="48"/>
        <v>44312.254396068012</v>
      </c>
      <c r="P63" s="35">
        <f t="shared" ref="P63:P80" si="55">M63*D63</f>
        <v>57362.871117069095</v>
      </c>
      <c r="Q63" s="36">
        <f t="shared" ref="Q63:Q80" si="56">N63*E63</f>
        <v>0</v>
      </c>
      <c r="R63" s="36">
        <f t="shared" ref="R63:R80" si="57">O63*F63</f>
        <v>58414.81101078439</v>
      </c>
      <c r="S63" s="75">
        <f t="shared" ref="S63:S80" si="58">SUM(P63:R63)</f>
        <v>115777.68212785348</v>
      </c>
      <c r="T63" s="35">
        <f>IF(OR(G63="Yes",Summary!$F$25="EP"),S63*I63,P63)</f>
        <v>57888.841063926739</v>
      </c>
      <c r="U63" s="38">
        <f>IF(OR(G63="Yes",Summary!$F$25="EP"),S63*J63,Q63)</f>
        <v>0</v>
      </c>
      <c r="V63" s="38">
        <f>IF(OR(G63="yes",Summary!$F$25="EP"),S63*K63,R63)</f>
        <v>57888.841063926739</v>
      </c>
      <c r="W63" s="39">
        <f t="shared" ref="W63:W80" si="59">SUM(T63:V63)</f>
        <v>115777.68212785348</v>
      </c>
      <c r="X63" s="33">
        <f t="shared" ref="X63:X80" si="60">T63/D63</f>
        <v>57888.841063926739</v>
      </c>
      <c r="Y63" s="33">
        <f t="shared" ref="Y63:Y80" si="61">U63/E63</f>
        <v>0</v>
      </c>
      <c r="Z63" s="34">
        <f t="shared" ref="Z63:Z80" si="62">V63/F63</f>
        <v>43913.264590459643</v>
      </c>
      <c r="AB63" s="40">
        <f t="shared" si="49"/>
        <v>100000</v>
      </c>
      <c r="AC63" s="41">
        <f t="shared" si="50"/>
        <v>105573.28237000472</v>
      </c>
      <c r="AD63" s="42">
        <f t="shared" si="51"/>
        <v>131825.40993889887</v>
      </c>
    </row>
    <row r="64" spans="2:30" x14ac:dyDescent="0.25">
      <c r="B64" s="10">
        <v>4</v>
      </c>
      <c r="C64" s="24"/>
      <c r="D64" s="24">
        <v>1</v>
      </c>
      <c r="E64" s="27">
        <f>'Theorretical Data'!F73</f>
        <v>1.0098784005641908</v>
      </c>
      <c r="F64" s="27">
        <f>'Theorretical Data'!P73</f>
        <v>1.0493920028209536</v>
      </c>
      <c r="G64" s="10" t="str">
        <f>'Theorretical Data'!K73</f>
        <v>No</v>
      </c>
      <c r="H64" s="27"/>
      <c r="I64" s="44">
        <f t="shared" si="52"/>
        <v>0.5</v>
      </c>
      <c r="J64" s="44">
        <f t="shared" si="53"/>
        <v>0</v>
      </c>
      <c r="K64" s="44">
        <f t="shared" si="54"/>
        <v>0.5</v>
      </c>
      <c r="L64" s="45">
        <f t="shared" si="47"/>
        <v>1</v>
      </c>
      <c r="M64" s="32">
        <f t="shared" ref="M64:M80" si="63">X63</f>
        <v>57888.841063926739</v>
      </c>
      <c r="N64" s="33">
        <f t="shared" ref="N64:N80" si="64">Y63</f>
        <v>0</v>
      </c>
      <c r="O64" s="34">
        <f t="shared" ref="O64:O80" si="65">Z63</f>
        <v>43913.264590459643</v>
      </c>
      <c r="P64" s="35">
        <f t="shared" si="55"/>
        <v>57888.841063926739</v>
      </c>
      <c r="Q64" s="36">
        <f t="shared" si="56"/>
        <v>0</v>
      </c>
      <c r="R64" s="36">
        <f t="shared" si="57"/>
        <v>46082.228678988904</v>
      </c>
      <c r="S64" s="75">
        <f t="shared" si="58"/>
        <v>103971.06974291564</v>
      </c>
      <c r="T64" s="35">
        <f>IF(OR(G64="Yes",Summary!$F$25="EP"),S64*I64,P64)</f>
        <v>57888.841063926739</v>
      </c>
      <c r="U64" s="38">
        <f>IF(OR(G64="Yes",Summary!$F$25="EP"),S64*J64,Q64)</f>
        <v>0</v>
      </c>
      <c r="V64" s="38">
        <f>IF(OR(G64="yes",Summary!$F$25="EP"),S64*K64,R64)</f>
        <v>46082.228678988904</v>
      </c>
      <c r="W64" s="39">
        <f t="shared" si="59"/>
        <v>103971.06974291564</v>
      </c>
      <c r="X64" s="33">
        <f t="shared" si="60"/>
        <v>57888.841063926739</v>
      </c>
      <c r="Y64" s="33">
        <f t="shared" si="61"/>
        <v>0</v>
      </c>
      <c r="Z64" s="34">
        <f t="shared" si="62"/>
        <v>43913.264590459643</v>
      </c>
      <c r="AB64" s="40">
        <f t="shared" si="49"/>
        <v>100000</v>
      </c>
      <c r="AC64" s="41">
        <f t="shared" si="50"/>
        <v>100236.06953490726</v>
      </c>
      <c r="AD64" s="42">
        <f t="shared" si="51"/>
        <v>104939.20028209536</v>
      </c>
    </row>
    <row r="65" spans="2:30" x14ac:dyDescent="0.25">
      <c r="B65" s="10">
        <v>5</v>
      </c>
      <c r="C65" s="24"/>
      <c r="D65" s="24">
        <v>1</v>
      </c>
      <c r="E65" s="27">
        <f>'Theorretical Data'!F74</f>
        <v>0.94702382532844498</v>
      </c>
      <c r="F65" s="27">
        <f>'Theorretical Data'!P74</f>
        <v>0.73511912664222523</v>
      </c>
      <c r="G65" s="10" t="str">
        <f>'Theorretical Data'!K74</f>
        <v>Yes</v>
      </c>
      <c r="H65" s="27"/>
      <c r="I65" s="44">
        <f t="shared" si="52"/>
        <v>0.5</v>
      </c>
      <c r="J65" s="44">
        <f t="shared" si="53"/>
        <v>0</v>
      </c>
      <c r="K65" s="44">
        <f t="shared" si="54"/>
        <v>0.5</v>
      </c>
      <c r="L65" s="45">
        <f t="shared" si="47"/>
        <v>1</v>
      </c>
      <c r="M65" s="32">
        <f t="shared" si="63"/>
        <v>57888.841063926739</v>
      </c>
      <c r="N65" s="33">
        <f t="shared" si="64"/>
        <v>0</v>
      </c>
      <c r="O65" s="34">
        <f t="shared" si="65"/>
        <v>43913.264590459643</v>
      </c>
      <c r="P65" s="35">
        <f t="shared" si="55"/>
        <v>57888.841063926739</v>
      </c>
      <c r="Q65" s="36">
        <f t="shared" si="56"/>
        <v>0</v>
      </c>
      <c r="R65" s="36">
        <f t="shared" si="57"/>
        <v>32281.480713747645</v>
      </c>
      <c r="S65" s="75">
        <f t="shared" si="58"/>
        <v>90170.321777674384</v>
      </c>
      <c r="T65" s="35">
        <f>IF(OR(G65="Yes",Summary!$F$25="EP"),S65*I65,P65)</f>
        <v>45085.160888837192</v>
      </c>
      <c r="U65" s="38">
        <f>IF(OR(G65="Yes",Summary!$F$25="EP"),S65*J65,Q65)</f>
        <v>0</v>
      </c>
      <c r="V65" s="38">
        <f>IF(OR(G65="yes",Summary!$F$25="EP"),S65*K65,R65)</f>
        <v>45085.160888837192</v>
      </c>
      <c r="W65" s="39">
        <f t="shared" si="59"/>
        <v>90170.321777674384</v>
      </c>
      <c r="X65" s="33">
        <f t="shared" si="60"/>
        <v>45085.160888837192</v>
      </c>
      <c r="Y65" s="33">
        <f t="shared" si="61"/>
        <v>0</v>
      </c>
      <c r="Z65" s="34">
        <f t="shared" si="62"/>
        <v>61330.414697235414</v>
      </c>
      <c r="AB65" s="40">
        <f t="shared" si="49"/>
        <v>100000</v>
      </c>
      <c r="AC65" s="41">
        <f t="shared" si="50"/>
        <v>93997.402017711647</v>
      </c>
      <c r="AD65" s="42">
        <f t="shared" si="51"/>
        <v>73511.912664222516</v>
      </c>
    </row>
    <row r="66" spans="2:30" x14ac:dyDescent="0.25">
      <c r="B66" s="10">
        <v>6</v>
      </c>
      <c r="C66" s="24"/>
      <c r="D66" s="24">
        <v>1</v>
      </c>
      <c r="E66" s="27">
        <f>'Theorretical Data'!F75</f>
        <v>0.93287530077358027</v>
      </c>
      <c r="F66" s="27">
        <f>'Theorretical Data'!P75</f>
        <v>0.66437650386790148</v>
      </c>
      <c r="G66" s="10" t="str">
        <f>'Theorretical Data'!K75</f>
        <v>Yes</v>
      </c>
      <c r="H66" s="27"/>
      <c r="I66" s="44">
        <f t="shared" si="52"/>
        <v>0.5</v>
      </c>
      <c r="J66" s="44">
        <f t="shared" si="53"/>
        <v>0</v>
      </c>
      <c r="K66" s="44">
        <f t="shared" si="54"/>
        <v>0.5</v>
      </c>
      <c r="L66" s="45">
        <f t="shared" si="47"/>
        <v>1</v>
      </c>
      <c r="M66" s="32">
        <f t="shared" si="63"/>
        <v>45085.160888837192</v>
      </c>
      <c r="N66" s="33">
        <f t="shared" si="64"/>
        <v>0</v>
      </c>
      <c r="O66" s="34">
        <f t="shared" si="65"/>
        <v>61330.414697235414</v>
      </c>
      <c r="P66" s="35">
        <f t="shared" si="55"/>
        <v>45085.160888837192</v>
      </c>
      <c r="Q66" s="36">
        <f t="shared" si="56"/>
        <v>0</v>
      </c>
      <c r="R66" s="36">
        <f t="shared" si="57"/>
        <v>40746.486497317826</v>
      </c>
      <c r="S66" s="75">
        <f t="shared" si="58"/>
        <v>85831.647386155018</v>
      </c>
      <c r="T66" s="35">
        <f>IF(OR(G66="Yes",Summary!$F$25="EP"),S66*I66,P66)</f>
        <v>42915.823693077509</v>
      </c>
      <c r="U66" s="38">
        <f>IF(OR(G66="Yes",Summary!$F$25="EP"),S66*J66,Q66)</f>
        <v>0</v>
      </c>
      <c r="V66" s="38">
        <f>IF(OR(G66="yes",Summary!$F$25="EP"),S66*K66,R66)</f>
        <v>42915.823693077509</v>
      </c>
      <c r="W66" s="39">
        <f t="shared" si="59"/>
        <v>85831.647386155018</v>
      </c>
      <c r="X66" s="33">
        <f t="shared" si="60"/>
        <v>42915.823693077509</v>
      </c>
      <c r="Y66" s="33">
        <f t="shared" si="61"/>
        <v>0</v>
      </c>
      <c r="Z66" s="34">
        <f t="shared" si="62"/>
        <v>64595.637327972843</v>
      </c>
      <c r="AB66" s="40">
        <f t="shared" si="49"/>
        <v>100000</v>
      </c>
      <c r="AC66" s="41">
        <f t="shared" si="50"/>
        <v>92593.081962638229</v>
      </c>
      <c r="AD66" s="42">
        <f t="shared" si="51"/>
        <v>66437.650386790148</v>
      </c>
    </row>
    <row r="67" spans="2:30" x14ac:dyDescent="0.25">
      <c r="B67" s="10">
        <v>7</v>
      </c>
      <c r="C67" s="24"/>
      <c r="D67" s="24">
        <v>1</v>
      </c>
      <c r="E67" s="27">
        <f>'Theorretical Data'!F76</f>
        <v>0.98044091512607523</v>
      </c>
      <c r="F67" s="27">
        <f>'Theorretical Data'!P76</f>
        <v>0.90220457563037593</v>
      </c>
      <c r="G67" s="10" t="str">
        <f>'Theorretical Data'!K76</f>
        <v>No</v>
      </c>
      <c r="H67" s="27"/>
      <c r="I67" s="44">
        <f t="shared" si="52"/>
        <v>0.5</v>
      </c>
      <c r="J67" s="44">
        <f t="shared" si="53"/>
        <v>0</v>
      </c>
      <c r="K67" s="44">
        <f t="shared" si="54"/>
        <v>0.5</v>
      </c>
      <c r="L67" s="45">
        <f t="shared" si="47"/>
        <v>1</v>
      </c>
      <c r="M67" s="32">
        <f t="shared" si="63"/>
        <v>42915.823693077509</v>
      </c>
      <c r="N67" s="33">
        <f t="shared" si="64"/>
        <v>0</v>
      </c>
      <c r="O67" s="34">
        <f t="shared" si="65"/>
        <v>64595.637327972843</v>
      </c>
      <c r="P67" s="35">
        <f t="shared" si="55"/>
        <v>42915.823693077509</v>
      </c>
      <c r="Q67" s="36">
        <f t="shared" si="56"/>
        <v>0</v>
      </c>
      <c r="R67" s="36">
        <f t="shared" si="57"/>
        <v>58278.479563057408</v>
      </c>
      <c r="S67" s="75">
        <f t="shared" si="58"/>
        <v>101194.30325613491</v>
      </c>
      <c r="T67" s="35">
        <f>IF(OR(G67="Yes",Summary!$F$25="EP"),S67*I67,P67)</f>
        <v>42915.823693077509</v>
      </c>
      <c r="U67" s="38">
        <f>IF(OR(G67="Yes",Summary!$F$25="EP"),S67*J67,Q67)</f>
        <v>0</v>
      </c>
      <c r="V67" s="38">
        <f>IF(OR(G67="yes",Summary!$F$25="EP"),S67*K67,R67)</f>
        <v>58278.479563057408</v>
      </c>
      <c r="W67" s="39">
        <f t="shared" si="59"/>
        <v>101194.30325613491</v>
      </c>
      <c r="X67" s="33">
        <f t="shared" si="60"/>
        <v>42915.823693077509</v>
      </c>
      <c r="Y67" s="33">
        <f t="shared" si="61"/>
        <v>0</v>
      </c>
      <c r="Z67" s="34">
        <f t="shared" si="62"/>
        <v>64595.637327972843</v>
      </c>
      <c r="AB67" s="40">
        <f t="shared" si="49"/>
        <v>100000</v>
      </c>
      <c r="AC67" s="41">
        <f t="shared" si="50"/>
        <v>97314.234751967757</v>
      </c>
      <c r="AD67" s="42">
        <f t="shared" si="51"/>
        <v>90220.457563037591</v>
      </c>
    </row>
    <row r="68" spans="2:30" x14ac:dyDescent="0.25">
      <c r="B68" s="10">
        <v>8</v>
      </c>
      <c r="C68" s="24"/>
      <c r="D68" s="24">
        <v>1</v>
      </c>
      <c r="E68" s="27">
        <f>'Theorretical Data'!F77</f>
        <v>1.0459890619103152</v>
      </c>
      <c r="F68" s="27">
        <f>'Theorretical Data'!P77</f>
        <v>1.2299453095515762</v>
      </c>
      <c r="G68" s="10" t="str">
        <f>'Theorretical Data'!K77</f>
        <v>Yes</v>
      </c>
      <c r="H68" s="27"/>
      <c r="I68" s="44">
        <f t="shared" si="52"/>
        <v>0.5</v>
      </c>
      <c r="J68" s="44">
        <f t="shared" si="53"/>
        <v>0</v>
      </c>
      <c r="K68" s="44">
        <f t="shared" si="54"/>
        <v>0.5</v>
      </c>
      <c r="L68" s="45">
        <f t="shared" si="47"/>
        <v>1</v>
      </c>
      <c r="M68" s="32">
        <f t="shared" si="63"/>
        <v>42915.823693077509</v>
      </c>
      <c r="N68" s="33">
        <f t="shared" si="64"/>
        <v>0</v>
      </c>
      <c r="O68" s="34">
        <f t="shared" si="65"/>
        <v>64595.637327972843</v>
      </c>
      <c r="P68" s="35">
        <f t="shared" si="55"/>
        <v>42915.823693077509</v>
      </c>
      <c r="Q68" s="36">
        <f t="shared" si="56"/>
        <v>0</v>
      </c>
      <c r="R68" s="36">
        <f t="shared" si="57"/>
        <v>79449.101149034905</v>
      </c>
      <c r="S68" s="75">
        <f t="shared" si="58"/>
        <v>122364.92484211241</v>
      </c>
      <c r="T68" s="35">
        <f>IF(OR(G68="Yes",Summary!$F$25="EP"),S68*I68,P68)</f>
        <v>61182.462421056203</v>
      </c>
      <c r="U68" s="38">
        <f>IF(OR(G68="Yes",Summary!$F$25="EP"),S68*J68,Q68)</f>
        <v>0</v>
      </c>
      <c r="V68" s="38">
        <f>IF(OR(G68="yes",Summary!$F$25="EP"),S68*K68,R68)</f>
        <v>61182.462421056203</v>
      </c>
      <c r="W68" s="39">
        <f t="shared" si="59"/>
        <v>122364.92484211241</v>
      </c>
      <c r="X68" s="33">
        <f t="shared" si="60"/>
        <v>61182.462421056203</v>
      </c>
      <c r="Y68" s="33">
        <f t="shared" si="61"/>
        <v>0</v>
      </c>
      <c r="Z68" s="34">
        <f t="shared" si="62"/>
        <v>49744.051175220644</v>
      </c>
      <c r="AB68" s="40">
        <f t="shared" si="49"/>
        <v>100000</v>
      </c>
      <c r="AC68" s="41">
        <f t="shared" si="50"/>
        <v>103820.25428390224</v>
      </c>
      <c r="AD68" s="42">
        <f t="shared" si="51"/>
        <v>122994.53095515762</v>
      </c>
    </row>
    <row r="69" spans="2:30" x14ac:dyDescent="0.25">
      <c r="B69" s="10">
        <v>9</v>
      </c>
      <c r="C69" s="24"/>
      <c r="D69" s="24">
        <v>1</v>
      </c>
      <c r="E69" s="27">
        <f>'Theorretical Data'!F78</f>
        <v>1.0692550772636367</v>
      </c>
      <c r="F69" s="27">
        <f>'Theorretical Data'!P78</f>
        <v>1.3462753863181836</v>
      </c>
      <c r="G69" s="10" t="str">
        <f>'Theorretical Data'!K78</f>
        <v>Yes</v>
      </c>
      <c r="H69" s="27"/>
      <c r="I69" s="44">
        <f t="shared" si="52"/>
        <v>0.5</v>
      </c>
      <c r="J69" s="44">
        <f t="shared" si="53"/>
        <v>0</v>
      </c>
      <c r="K69" s="44">
        <f t="shared" si="54"/>
        <v>0.5</v>
      </c>
      <c r="L69" s="45">
        <f t="shared" si="47"/>
        <v>1</v>
      </c>
      <c r="M69" s="32">
        <f t="shared" si="63"/>
        <v>61182.462421056203</v>
      </c>
      <c r="N69" s="33">
        <f t="shared" si="64"/>
        <v>0</v>
      </c>
      <c r="O69" s="34">
        <f t="shared" si="65"/>
        <v>49744.051175220644</v>
      </c>
      <c r="P69" s="35">
        <f t="shared" si="55"/>
        <v>61182.462421056203</v>
      </c>
      <c r="Q69" s="36">
        <f t="shared" si="56"/>
        <v>0</v>
      </c>
      <c r="R69" s="36">
        <f t="shared" si="57"/>
        <v>66969.191712951666</v>
      </c>
      <c r="S69" s="75">
        <f t="shared" si="58"/>
        <v>128151.65413400787</v>
      </c>
      <c r="T69" s="35">
        <f>IF(OR(G69="Yes",Summary!$F$25="EP"),S69*I69,P69)</f>
        <v>64075.827067003935</v>
      </c>
      <c r="U69" s="38">
        <f>IF(OR(G69="Yes",Summary!$F$25="EP"),S69*J69,Q69)</f>
        <v>0</v>
      </c>
      <c r="V69" s="38">
        <f>IF(OR(G69="yes",Summary!$F$25="EP"),S69*K69,R69)</f>
        <v>64075.827067003935</v>
      </c>
      <c r="W69" s="39">
        <f t="shared" si="59"/>
        <v>128151.65413400787</v>
      </c>
      <c r="X69" s="33">
        <f t="shared" si="60"/>
        <v>64075.827067003935</v>
      </c>
      <c r="Y69" s="33">
        <f t="shared" si="61"/>
        <v>0</v>
      </c>
      <c r="Z69" s="34">
        <f t="shared" si="62"/>
        <v>47594.888622482787</v>
      </c>
      <c r="AB69" s="40">
        <f t="shared" si="49"/>
        <v>100000</v>
      </c>
      <c r="AC69" s="41">
        <f t="shared" si="50"/>
        <v>106129.53620482745</v>
      </c>
      <c r="AD69" s="42">
        <f t="shared" si="51"/>
        <v>134627.53863181834</v>
      </c>
    </row>
    <row r="70" spans="2:30" x14ac:dyDescent="0.25">
      <c r="B70" s="10">
        <v>10</v>
      </c>
      <c r="C70" s="24"/>
      <c r="D70" s="24">
        <v>1</v>
      </c>
      <c r="E70" s="27">
        <f>'Theorretical Data'!F79</f>
        <v>1.028848293966923</v>
      </c>
      <c r="F70" s="27">
        <f>'Theorretical Data'!P79</f>
        <v>1.1442414698346148</v>
      </c>
      <c r="G70" s="10" t="str">
        <f>'Theorretical Data'!K79</f>
        <v>No</v>
      </c>
      <c r="H70" s="27"/>
      <c r="I70" s="44">
        <f t="shared" si="52"/>
        <v>0.5</v>
      </c>
      <c r="J70" s="44">
        <f t="shared" si="53"/>
        <v>0</v>
      </c>
      <c r="K70" s="44">
        <f t="shared" si="54"/>
        <v>0.5</v>
      </c>
      <c r="L70" s="45">
        <f t="shared" si="47"/>
        <v>1</v>
      </c>
      <c r="M70" s="32">
        <f t="shared" si="63"/>
        <v>64075.827067003935</v>
      </c>
      <c r="N70" s="33">
        <f t="shared" si="64"/>
        <v>0</v>
      </c>
      <c r="O70" s="34">
        <f t="shared" si="65"/>
        <v>47594.888622482787</v>
      </c>
      <c r="P70" s="35">
        <f t="shared" si="55"/>
        <v>64075.827067003935</v>
      </c>
      <c r="Q70" s="36">
        <f t="shared" si="56"/>
        <v>0</v>
      </c>
      <c r="R70" s="36">
        <f t="shared" si="57"/>
        <v>54460.045314004492</v>
      </c>
      <c r="S70" s="75">
        <f t="shared" si="58"/>
        <v>118535.87238100843</v>
      </c>
      <c r="T70" s="35">
        <f>IF(OR(G70="Yes",Summary!$F$25="EP"),S70*I70,P70)</f>
        <v>64075.827067003935</v>
      </c>
      <c r="U70" s="38">
        <f>IF(OR(G70="Yes",Summary!$F$25="EP"),S70*J70,Q70)</f>
        <v>0</v>
      </c>
      <c r="V70" s="38">
        <f>IF(OR(G70="yes",Summary!$F$25="EP"),S70*K70,R70)</f>
        <v>54460.045314004492</v>
      </c>
      <c r="W70" s="39">
        <f t="shared" si="59"/>
        <v>118535.87238100843</v>
      </c>
      <c r="X70" s="33">
        <f t="shared" si="60"/>
        <v>64075.827067003935</v>
      </c>
      <c r="Y70" s="33">
        <f t="shared" si="61"/>
        <v>0</v>
      </c>
      <c r="Z70" s="34">
        <f t="shared" si="62"/>
        <v>47594.888622482787</v>
      </c>
      <c r="AB70" s="40">
        <f t="shared" si="49"/>
        <v>100000</v>
      </c>
      <c r="AC70" s="41">
        <f t="shared" si="50"/>
        <v>102118.93736644396</v>
      </c>
      <c r="AD70" s="42">
        <f t="shared" si="51"/>
        <v>114424.14698346148</v>
      </c>
    </row>
    <row r="71" spans="2:30" x14ac:dyDescent="0.25">
      <c r="B71" s="10">
        <v>11</v>
      </c>
      <c r="C71" s="24"/>
      <c r="D71" s="24">
        <v>1</v>
      </c>
      <c r="E71" s="27">
        <f>'Theorretical Data'!F80</f>
        <v>0.9619185222377441</v>
      </c>
      <c r="F71" s="27">
        <f>'Theorretical Data'!P80</f>
        <v>0.80959261118872061</v>
      </c>
      <c r="G71" s="10" t="str">
        <f>'Theorretical Data'!K80</f>
        <v>Yes</v>
      </c>
      <c r="H71" s="27"/>
      <c r="I71" s="44">
        <f t="shared" si="52"/>
        <v>0.5</v>
      </c>
      <c r="J71" s="44">
        <f t="shared" si="53"/>
        <v>0</v>
      </c>
      <c r="K71" s="44">
        <f t="shared" si="54"/>
        <v>0.5</v>
      </c>
      <c r="L71" s="45">
        <f t="shared" si="47"/>
        <v>1</v>
      </c>
      <c r="M71" s="32">
        <f t="shared" si="63"/>
        <v>64075.827067003935</v>
      </c>
      <c r="N71" s="33">
        <f t="shared" si="64"/>
        <v>0</v>
      </c>
      <c r="O71" s="34">
        <f t="shared" si="65"/>
        <v>47594.888622482787</v>
      </c>
      <c r="P71" s="35">
        <f t="shared" si="55"/>
        <v>64075.827067003935</v>
      </c>
      <c r="Q71" s="36">
        <f t="shared" si="56"/>
        <v>0</v>
      </c>
      <c r="R71" s="36">
        <f t="shared" si="57"/>
        <v>38532.47015911217</v>
      </c>
      <c r="S71" s="75">
        <f t="shared" si="58"/>
        <v>102608.2972261161</v>
      </c>
      <c r="T71" s="35">
        <f>IF(OR(G71="Yes",Summary!$F$25="EP"),S71*I71,P71)</f>
        <v>51304.148613058052</v>
      </c>
      <c r="U71" s="38">
        <f>IF(OR(G71="Yes",Summary!$F$25="EP"),S71*J71,Q71)</f>
        <v>0</v>
      </c>
      <c r="V71" s="38">
        <f>IF(OR(G71="yes",Summary!$F$25="EP"),S71*K71,R71)</f>
        <v>51304.148613058052</v>
      </c>
      <c r="W71" s="39">
        <f t="shared" si="59"/>
        <v>102608.2972261161</v>
      </c>
      <c r="X71" s="33">
        <f t="shared" si="60"/>
        <v>51304.148613058052</v>
      </c>
      <c r="Y71" s="33">
        <f t="shared" si="61"/>
        <v>0</v>
      </c>
      <c r="Z71" s="34">
        <f t="shared" si="62"/>
        <v>63370.327129997444</v>
      </c>
      <c r="AB71" s="40">
        <f t="shared" si="49"/>
        <v>100000</v>
      </c>
      <c r="AC71" s="41">
        <f t="shared" si="50"/>
        <v>95475.783844937367</v>
      </c>
      <c r="AD71" s="42">
        <f t="shared" si="51"/>
        <v>80959.261118872062</v>
      </c>
    </row>
    <row r="72" spans="2:30" x14ac:dyDescent="0.25">
      <c r="B72" s="10">
        <v>12</v>
      </c>
      <c r="C72" s="24"/>
      <c r="D72" s="24">
        <v>1</v>
      </c>
      <c r="E72" s="27">
        <f>'Theorretical Data'!F81</f>
        <v>0.93000068554145077</v>
      </c>
      <c r="F72" s="27">
        <f>'Theorretical Data'!P81</f>
        <v>0.65000342770725383</v>
      </c>
      <c r="G72" s="10" t="str">
        <f>'Theorretical Data'!K81</f>
        <v>Yes</v>
      </c>
      <c r="H72" s="27"/>
      <c r="I72" s="44">
        <f t="shared" si="52"/>
        <v>0.5</v>
      </c>
      <c r="J72" s="44">
        <f t="shared" si="53"/>
        <v>0</v>
      </c>
      <c r="K72" s="44">
        <f t="shared" si="54"/>
        <v>0.5</v>
      </c>
      <c r="L72" s="45">
        <f t="shared" si="47"/>
        <v>1</v>
      </c>
      <c r="M72" s="32">
        <f t="shared" si="63"/>
        <v>51304.148613058052</v>
      </c>
      <c r="N72" s="33">
        <f t="shared" si="64"/>
        <v>0</v>
      </c>
      <c r="O72" s="34">
        <f t="shared" si="65"/>
        <v>63370.327129997444</v>
      </c>
      <c r="P72" s="35">
        <f t="shared" si="55"/>
        <v>51304.148613058052</v>
      </c>
      <c r="Q72" s="36">
        <f t="shared" si="56"/>
        <v>0</v>
      </c>
      <c r="R72" s="36">
        <f t="shared" si="57"/>
        <v>41190.929849428321</v>
      </c>
      <c r="S72" s="75">
        <f t="shared" si="58"/>
        <v>92495.078462486374</v>
      </c>
      <c r="T72" s="35">
        <f>IF(OR(G72="Yes",Summary!$F$25="EP"),S72*I72,P72)</f>
        <v>46247.539231243187</v>
      </c>
      <c r="U72" s="38">
        <f>IF(OR(G72="Yes",Summary!$F$25="EP"),S72*J72,Q72)</f>
        <v>0</v>
      </c>
      <c r="V72" s="38">
        <f>IF(OR(G72="yes",Summary!$F$25="EP"),S72*K72,R72)</f>
        <v>46247.539231243187</v>
      </c>
      <c r="W72" s="39">
        <f t="shared" si="59"/>
        <v>92495.078462486374</v>
      </c>
      <c r="X72" s="33">
        <f t="shared" si="60"/>
        <v>46247.539231243187</v>
      </c>
      <c r="Y72" s="33">
        <f t="shared" si="61"/>
        <v>0</v>
      </c>
      <c r="Z72" s="34">
        <f t="shared" si="62"/>
        <v>71149.685155309649</v>
      </c>
      <c r="AB72" s="40">
        <f t="shared" si="49"/>
        <v>100000</v>
      </c>
      <c r="AC72" s="41">
        <f t="shared" si="50"/>
        <v>92307.760351508754</v>
      </c>
      <c r="AD72" s="42">
        <f t="shared" si="51"/>
        <v>65000.342770725387</v>
      </c>
    </row>
    <row r="73" spans="2:30" x14ac:dyDescent="0.25">
      <c r="B73" s="10">
        <v>13</v>
      </c>
      <c r="C73" s="24"/>
      <c r="D73" s="24">
        <v>1</v>
      </c>
      <c r="E73" s="27">
        <f>'Theorretical Data'!F82</f>
        <v>0.96243989573996958</v>
      </c>
      <c r="F73" s="27">
        <f>'Theorretical Data'!P82</f>
        <v>0.81219947869984777</v>
      </c>
      <c r="G73" s="10" t="str">
        <f>'Theorretical Data'!K82</f>
        <v>No</v>
      </c>
      <c r="H73" s="27"/>
      <c r="I73" s="44">
        <f t="shared" si="52"/>
        <v>0.5</v>
      </c>
      <c r="J73" s="44">
        <f t="shared" si="53"/>
        <v>0</v>
      </c>
      <c r="K73" s="44">
        <f t="shared" si="54"/>
        <v>0.5</v>
      </c>
      <c r="L73" s="45">
        <f t="shared" si="47"/>
        <v>1</v>
      </c>
      <c r="M73" s="32">
        <f t="shared" si="63"/>
        <v>46247.539231243187</v>
      </c>
      <c r="N73" s="33">
        <f t="shared" si="64"/>
        <v>0</v>
      </c>
      <c r="O73" s="34">
        <f t="shared" si="65"/>
        <v>71149.685155309649</v>
      </c>
      <c r="P73" s="35">
        <f t="shared" si="55"/>
        <v>46247.539231243187</v>
      </c>
      <c r="Q73" s="36">
        <f t="shared" si="56"/>
        <v>0</v>
      </c>
      <c r="R73" s="36">
        <f t="shared" si="57"/>
        <v>57787.737192800792</v>
      </c>
      <c r="S73" s="75">
        <f t="shared" si="58"/>
        <v>104035.27642404399</v>
      </c>
      <c r="T73" s="35">
        <f>IF(OR(G73="Yes",Summary!$F$25="EP"),S73*I73,P73)</f>
        <v>46247.539231243187</v>
      </c>
      <c r="U73" s="38">
        <f>IF(OR(G73="Yes",Summary!$F$25="EP"),S73*J73,Q73)</f>
        <v>0</v>
      </c>
      <c r="V73" s="38">
        <f>IF(OR(G73="yes",Summary!$F$25="EP"),S73*K73,R73)</f>
        <v>57787.737192800792</v>
      </c>
      <c r="W73" s="39">
        <f t="shared" si="59"/>
        <v>104035.27642404399</v>
      </c>
      <c r="X73" s="33">
        <f t="shared" si="60"/>
        <v>46247.539231243187</v>
      </c>
      <c r="Y73" s="33">
        <f t="shared" si="61"/>
        <v>0</v>
      </c>
      <c r="Z73" s="34">
        <f t="shared" si="62"/>
        <v>71149.685155309649</v>
      </c>
      <c r="AB73" s="40">
        <f t="shared" si="49"/>
        <v>100000</v>
      </c>
      <c r="AC73" s="41">
        <f t="shared" si="50"/>
        <v>95527.533075927495</v>
      </c>
      <c r="AD73" s="42">
        <f t="shared" si="51"/>
        <v>81219.947869984782</v>
      </c>
    </row>
    <row r="74" spans="2:30" x14ac:dyDescent="0.25">
      <c r="B74" s="10">
        <v>14</v>
      </c>
      <c r="C74" s="24"/>
      <c r="D74" s="24">
        <v>1</v>
      </c>
      <c r="E74" s="27">
        <f>'Theorretical Data'!F83</f>
        <v>1.0294116925778649</v>
      </c>
      <c r="F74" s="27">
        <f>'Theorretical Data'!P83</f>
        <v>1.1470584628893243</v>
      </c>
      <c r="G74" s="10" t="str">
        <f>'Theorretical Data'!K83</f>
        <v>Yes</v>
      </c>
      <c r="H74" s="27"/>
      <c r="I74" s="44">
        <f t="shared" si="52"/>
        <v>0.5</v>
      </c>
      <c r="J74" s="44">
        <f t="shared" si="53"/>
        <v>0</v>
      </c>
      <c r="K74" s="44">
        <f t="shared" si="54"/>
        <v>0.5</v>
      </c>
      <c r="L74" s="45">
        <f t="shared" si="47"/>
        <v>1</v>
      </c>
      <c r="M74" s="32">
        <f t="shared" si="63"/>
        <v>46247.539231243187</v>
      </c>
      <c r="N74" s="33">
        <f t="shared" si="64"/>
        <v>0</v>
      </c>
      <c r="O74" s="34">
        <f t="shared" si="65"/>
        <v>71149.685155309649</v>
      </c>
      <c r="P74" s="35">
        <f t="shared" si="55"/>
        <v>46247.539231243187</v>
      </c>
      <c r="Q74" s="36">
        <f t="shared" si="56"/>
        <v>0</v>
      </c>
      <c r="R74" s="36">
        <f t="shared" si="57"/>
        <v>81612.848489308861</v>
      </c>
      <c r="S74" s="75">
        <f t="shared" si="58"/>
        <v>127860.38772055204</v>
      </c>
      <c r="T74" s="35">
        <f>IF(OR(G74="Yes",Summary!$F$25="EP"),S74*I74,P74)</f>
        <v>63930.19386027602</v>
      </c>
      <c r="U74" s="38">
        <f>IF(OR(G74="Yes",Summary!$F$25="EP"),S74*J74,Q74)</f>
        <v>0</v>
      </c>
      <c r="V74" s="38">
        <f>IF(OR(G74="yes",Summary!$F$25="EP"),S74*K74,R74)</f>
        <v>63930.19386027602</v>
      </c>
      <c r="W74" s="39">
        <f t="shared" si="59"/>
        <v>127860.38772055204</v>
      </c>
      <c r="X74" s="33">
        <f t="shared" si="60"/>
        <v>63930.19386027602</v>
      </c>
      <c r="Y74" s="33">
        <f t="shared" si="61"/>
        <v>0</v>
      </c>
      <c r="Z74" s="34">
        <f t="shared" si="62"/>
        <v>55734.032683253412</v>
      </c>
      <c r="AB74" s="40">
        <f t="shared" si="49"/>
        <v>100000</v>
      </c>
      <c r="AC74" s="41">
        <f t="shared" si="50"/>
        <v>102174.8578241057</v>
      </c>
      <c r="AD74" s="42">
        <f t="shared" si="51"/>
        <v>114705.84628893243</v>
      </c>
    </row>
    <row r="75" spans="2:30" x14ac:dyDescent="0.25">
      <c r="B75" s="10">
        <v>15</v>
      </c>
      <c r="C75" s="24"/>
      <c r="D75" s="24">
        <v>1</v>
      </c>
      <c r="E75" s="27">
        <f>'Theorretical Data'!F84</f>
        <v>1.0693425148986409</v>
      </c>
      <c r="F75" s="27">
        <f>'Theorretical Data'!P84</f>
        <v>1.3467125744932047</v>
      </c>
      <c r="G75" s="10" t="str">
        <f>'Theorretical Data'!K84</f>
        <v>Yes</v>
      </c>
      <c r="H75" s="27"/>
      <c r="I75" s="44">
        <f t="shared" si="52"/>
        <v>0.5</v>
      </c>
      <c r="J75" s="44">
        <f t="shared" si="53"/>
        <v>0</v>
      </c>
      <c r="K75" s="44">
        <f t="shared" si="54"/>
        <v>0.5</v>
      </c>
      <c r="L75" s="45">
        <f t="shared" si="47"/>
        <v>1</v>
      </c>
      <c r="M75" s="32">
        <f t="shared" si="63"/>
        <v>63930.19386027602</v>
      </c>
      <c r="N75" s="33">
        <f t="shared" si="64"/>
        <v>0</v>
      </c>
      <c r="O75" s="34">
        <f t="shared" si="65"/>
        <v>55734.032683253412</v>
      </c>
      <c r="P75" s="35">
        <f t="shared" si="55"/>
        <v>63930.19386027602</v>
      </c>
      <c r="Q75" s="36">
        <f t="shared" si="56"/>
        <v>0</v>
      </c>
      <c r="R75" s="36">
        <f t="shared" si="57"/>
        <v>75057.722641752611</v>
      </c>
      <c r="S75" s="75">
        <f t="shared" si="58"/>
        <v>138987.91650202865</v>
      </c>
      <c r="T75" s="35">
        <f>IF(OR(G75="Yes",Summary!$F$25="EP"),S75*I75,P75)</f>
        <v>69493.958251014323</v>
      </c>
      <c r="U75" s="38">
        <f>IF(OR(G75="Yes",Summary!$F$25="EP"),S75*J75,Q75)</f>
        <v>0</v>
      </c>
      <c r="V75" s="38">
        <f>IF(OR(G75="yes",Summary!$F$25="EP"),S75*K75,R75)</f>
        <v>69493.958251014323</v>
      </c>
      <c r="W75" s="39">
        <f t="shared" si="59"/>
        <v>138987.91650202865</v>
      </c>
      <c r="X75" s="33">
        <f t="shared" si="60"/>
        <v>69493.958251014323</v>
      </c>
      <c r="Y75" s="33">
        <f t="shared" si="61"/>
        <v>0</v>
      </c>
      <c r="Z75" s="34">
        <f t="shared" si="62"/>
        <v>51602.66531049976</v>
      </c>
      <c r="AB75" s="40">
        <f t="shared" si="49"/>
        <v>100000</v>
      </c>
      <c r="AC75" s="41">
        <f t="shared" si="50"/>
        <v>106138.21487827699</v>
      </c>
      <c r="AD75" s="42">
        <f t="shared" si="51"/>
        <v>134671.25744932046</v>
      </c>
    </row>
    <row r="76" spans="2:30" x14ac:dyDescent="0.25">
      <c r="B76" s="10">
        <v>16</v>
      </c>
      <c r="C76" s="24"/>
      <c r="D76" s="24">
        <v>1</v>
      </c>
      <c r="E76" s="27">
        <f>'Theorretical Data'!F85</f>
        <v>1.0455201488109982</v>
      </c>
      <c r="F76" s="27">
        <f>'Theorretical Data'!P85</f>
        <v>1.2276007440549908</v>
      </c>
      <c r="G76" s="10" t="str">
        <f>'Theorretical Data'!K85</f>
        <v>No</v>
      </c>
      <c r="H76" s="27"/>
      <c r="I76" s="44">
        <f t="shared" si="52"/>
        <v>0.5</v>
      </c>
      <c r="J76" s="44">
        <f t="shared" si="53"/>
        <v>0</v>
      </c>
      <c r="K76" s="44">
        <f t="shared" si="54"/>
        <v>0.5</v>
      </c>
      <c r="L76" s="45">
        <f t="shared" si="47"/>
        <v>1</v>
      </c>
      <c r="M76" s="32">
        <f t="shared" si="63"/>
        <v>69493.958251014323</v>
      </c>
      <c r="N76" s="33">
        <f t="shared" si="64"/>
        <v>0</v>
      </c>
      <c r="O76" s="34">
        <f t="shared" si="65"/>
        <v>51602.66531049976</v>
      </c>
      <c r="P76" s="35">
        <f t="shared" si="55"/>
        <v>69493.958251014323</v>
      </c>
      <c r="Q76" s="36">
        <f t="shared" si="56"/>
        <v>0</v>
      </c>
      <c r="R76" s="36">
        <f t="shared" si="57"/>
        <v>63347.47033039017</v>
      </c>
      <c r="S76" s="75">
        <f t="shared" si="58"/>
        <v>132841.4285814045</v>
      </c>
      <c r="T76" s="35">
        <f>IF(OR(G76="Yes",Summary!$F$25="EP"),S76*I76,P76)</f>
        <v>69493.958251014323</v>
      </c>
      <c r="U76" s="38">
        <f>IF(OR(G76="Yes",Summary!$F$25="EP"),S76*J76,Q76)</f>
        <v>0</v>
      </c>
      <c r="V76" s="38">
        <f>IF(OR(G76="yes",Summary!$F$25="EP"),S76*K76,R76)</f>
        <v>63347.47033039017</v>
      </c>
      <c r="W76" s="39">
        <f t="shared" si="59"/>
        <v>132841.4285814045</v>
      </c>
      <c r="X76" s="33">
        <f t="shared" si="60"/>
        <v>69493.958251014323</v>
      </c>
      <c r="Y76" s="33">
        <f t="shared" si="61"/>
        <v>0</v>
      </c>
      <c r="Z76" s="34">
        <f t="shared" si="62"/>
        <v>51602.66531049976</v>
      </c>
      <c r="AB76" s="40">
        <f t="shared" si="49"/>
        <v>100000</v>
      </c>
      <c r="AC76" s="41">
        <f t="shared" si="50"/>
        <v>103773.71204079386</v>
      </c>
      <c r="AD76" s="42">
        <f t="shared" si="51"/>
        <v>122760.07440549908</v>
      </c>
    </row>
    <row r="77" spans="2:30" x14ac:dyDescent="0.25">
      <c r="B77" s="10">
        <v>17</v>
      </c>
      <c r="C77" s="24"/>
      <c r="D77" s="24">
        <v>1</v>
      </c>
      <c r="E77" s="27">
        <f>'Theorretical Data'!F86</f>
        <v>0.97984676783344538</v>
      </c>
      <c r="F77" s="27">
        <f>'Theorretical Data'!P86</f>
        <v>0.89923383916722721</v>
      </c>
      <c r="G77" s="10" t="str">
        <f>'Theorretical Data'!K86</f>
        <v>No</v>
      </c>
      <c r="H77" s="27"/>
      <c r="I77" s="44">
        <f t="shared" si="52"/>
        <v>0.5</v>
      </c>
      <c r="J77" s="44">
        <f t="shared" si="53"/>
        <v>0</v>
      </c>
      <c r="K77" s="44">
        <f t="shared" si="54"/>
        <v>0.5</v>
      </c>
      <c r="L77" s="45">
        <f t="shared" si="47"/>
        <v>1</v>
      </c>
      <c r="M77" s="32">
        <f t="shared" si="63"/>
        <v>69493.958251014323</v>
      </c>
      <c r="N77" s="33">
        <f t="shared" si="64"/>
        <v>0</v>
      </c>
      <c r="O77" s="34">
        <f t="shared" si="65"/>
        <v>51602.66531049976</v>
      </c>
      <c r="P77" s="35">
        <f t="shared" si="55"/>
        <v>69493.958251014323</v>
      </c>
      <c r="Q77" s="36">
        <f t="shared" si="56"/>
        <v>0</v>
      </c>
      <c r="R77" s="36">
        <f t="shared" si="57"/>
        <v>46402.862838422196</v>
      </c>
      <c r="S77" s="75">
        <f t="shared" si="58"/>
        <v>115896.82108943652</v>
      </c>
      <c r="T77" s="35">
        <f>IF(OR(G77="Yes",Summary!$F$25="EP"),S77*I77,P77)</f>
        <v>69493.958251014323</v>
      </c>
      <c r="U77" s="38">
        <f>IF(OR(G77="Yes",Summary!$F$25="EP"),S77*J77,Q77)</f>
        <v>0</v>
      </c>
      <c r="V77" s="38">
        <f>IF(OR(G77="yes",Summary!$F$25="EP"),S77*K77,R77)</f>
        <v>46402.862838422196</v>
      </c>
      <c r="W77" s="39">
        <f t="shared" si="59"/>
        <v>115896.82108943652</v>
      </c>
      <c r="X77" s="33">
        <f t="shared" si="60"/>
        <v>69493.958251014323</v>
      </c>
      <c r="Y77" s="33">
        <f t="shared" si="61"/>
        <v>0</v>
      </c>
      <c r="Z77" s="34">
        <f t="shared" si="62"/>
        <v>51602.66531049976</v>
      </c>
      <c r="AB77" s="40">
        <f t="shared" si="49"/>
        <v>100000</v>
      </c>
      <c r="AC77" s="41">
        <f t="shared" si="50"/>
        <v>97255.262315974716</v>
      </c>
      <c r="AD77" s="42">
        <f t="shared" si="51"/>
        <v>89923.383916722727</v>
      </c>
    </row>
    <row r="78" spans="2:30" x14ac:dyDescent="0.25">
      <c r="B78" s="10">
        <v>18</v>
      </c>
      <c r="C78" s="24"/>
      <c r="D78" s="24">
        <v>1</v>
      </c>
      <c r="E78" s="27">
        <f>'Theorretical Data'!F87</f>
        <v>0.93270217556843105</v>
      </c>
      <c r="F78" s="27">
        <f>'Theorretical Data'!P87</f>
        <v>0.66351087784215512</v>
      </c>
      <c r="G78" s="10" t="str">
        <f>'Theorretical Data'!K87</f>
        <v>Yes</v>
      </c>
      <c r="H78" s="27"/>
      <c r="I78" s="44">
        <f t="shared" si="52"/>
        <v>0.5</v>
      </c>
      <c r="J78" s="44">
        <f t="shared" si="53"/>
        <v>0</v>
      </c>
      <c r="K78" s="44">
        <f t="shared" si="54"/>
        <v>0.5</v>
      </c>
      <c r="L78" s="45">
        <f t="shared" si="47"/>
        <v>1</v>
      </c>
      <c r="M78" s="32">
        <f t="shared" si="63"/>
        <v>69493.958251014323</v>
      </c>
      <c r="N78" s="33">
        <f t="shared" si="64"/>
        <v>0</v>
      </c>
      <c r="O78" s="34">
        <f t="shared" si="65"/>
        <v>51602.66531049976</v>
      </c>
      <c r="P78" s="35">
        <f t="shared" si="55"/>
        <v>69493.958251014323</v>
      </c>
      <c r="Q78" s="36">
        <f t="shared" si="56"/>
        <v>0</v>
      </c>
      <c r="R78" s="36">
        <f t="shared" si="57"/>
        <v>34238.929759164625</v>
      </c>
      <c r="S78" s="75">
        <f t="shared" si="58"/>
        <v>103732.88801017895</v>
      </c>
      <c r="T78" s="35">
        <f>IF(OR(G78="Yes",Summary!$F$25="EP"),S78*I78,P78)</f>
        <v>51866.444005089477</v>
      </c>
      <c r="U78" s="38">
        <f>IF(OR(G78="Yes",Summary!$F$25="EP"),S78*J78,Q78)</f>
        <v>0</v>
      </c>
      <c r="V78" s="38">
        <f>IF(OR(G78="yes",Summary!$F$25="EP"),S78*K78,R78)</f>
        <v>51866.444005089477</v>
      </c>
      <c r="W78" s="39">
        <f t="shared" si="59"/>
        <v>103732.88801017895</v>
      </c>
      <c r="X78" s="33">
        <f t="shared" si="60"/>
        <v>51866.444005089477</v>
      </c>
      <c r="Y78" s="33">
        <f t="shared" si="61"/>
        <v>0</v>
      </c>
      <c r="Z78" s="34">
        <f t="shared" si="62"/>
        <v>78169.696590005507</v>
      </c>
      <c r="AB78" s="40">
        <f t="shared" si="49"/>
        <v>100000</v>
      </c>
      <c r="AC78" s="41">
        <f t="shared" si="50"/>
        <v>92575.898319447238</v>
      </c>
      <c r="AD78" s="42">
        <f t="shared" si="51"/>
        <v>66351.087784215517</v>
      </c>
    </row>
    <row r="79" spans="2:30" ht="15.75" thickBot="1" x14ac:dyDescent="0.3">
      <c r="B79" s="10">
        <v>19</v>
      </c>
      <c r="C79" s="24"/>
      <c r="D79" s="24">
        <v>1</v>
      </c>
      <c r="E79" s="27">
        <f>'Theorretical Data'!F88</f>
        <v>0.94743089272598269</v>
      </c>
      <c r="F79" s="27">
        <f>'Theorretical Data'!P88</f>
        <v>0.73715446362991344</v>
      </c>
      <c r="G79" s="10" t="str">
        <f>'Theorretical Data'!K88</f>
        <v>No</v>
      </c>
      <c r="H79" s="27"/>
      <c r="I79" s="44">
        <f t="shared" si="52"/>
        <v>0.5</v>
      </c>
      <c r="J79" s="44">
        <f t="shared" si="53"/>
        <v>0</v>
      </c>
      <c r="K79" s="44">
        <f t="shared" si="54"/>
        <v>0.5</v>
      </c>
      <c r="L79" s="45">
        <f t="shared" si="47"/>
        <v>1</v>
      </c>
      <c r="M79" s="32">
        <f t="shared" si="63"/>
        <v>51866.444005089477</v>
      </c>
      <c r="N79" s="33">
        <f t="shared" si="64"/>
        <v>0</v>
      </c>
      <c r="O79" s="34">
        <f t="shared" si="65"/>
        <v>78169.696590005507</v>
      </c>
      <c r="P79" s="35">
        <f t="shared" si="55"/>
        <v>51866.444005089477</v>
      </c>
      <c r="Q79" s="36">
        <f t="shared" si="56"/>
        <v>0</v>
      </c>
      <c r="R79" s="36">
        <f t="shared" si="57"/>
        <v>57623.140761918585</v>
      </c>
      <c r="S79" s="75">
        <f t="shared" si="58"/>
        <v>109489.58476700805</v>
      </c>
      <c r="T79" s="35">
        <f>IF(OR(G79="Yes",Summary!$F$25="EP"),S79*I79,P79)</f>
        <v>51866.444005089477</v>
      </c>
      <c r="U79" s="38">
        <f>IF(OR(G79="Yes",Summary!$F$25="EP"),S79*J79,Q79)</f>
        <v>0</v>
      </c>
      <c r="V79" s="38">
        <f>IF(OR(G79="yes",Summary!$F$25="EP"),S79*K79,R79)</f>
        <v>57623.140761918585</v>
      </c>
      <c r="W79" s="39">
        <f t="shared" si="59"/>
        <v>109489.58476700805</v>
      </c>
      <c r="X79" s="33">
        <f t="shared" si="60"/>
        <v>51866.444005089477</v>
      </c>
      <c r="Y79" s="33">
        <f t="shared" si="61"/>
        <v>0</v>
      </c>
      <c r="Z79" s="34">
        <f t="shared" si="62"/>
        <v>78169.696590005507</v>
      </c>
      <c r="AB79" s="40">
        <f t="shared" si="49"/>
        <v>100000</v>
      </c>
      <c r="AC79" s="41">
        <f t="shared" si="50"/>
        <v>94037.805729626067</v>
      </c>
      <c r="AD79" s="42">
        <f t="shared" si="51"/>
        <v>73715.446362991337</v>
      </c>
    </row>
    <row r="80" spans="2:30" ht="15.75" thickBot="1" x14ac:dyDescent="0.3">
      <c r="B80" s="11">
        <v>20</v>
      </c>
      <c r="C80" s="25"/>
      <c r="D80" s="25">
        <v>1</v>
      </c>
      <c r="E80" s="46">
        <f>'Theorretical Data'!F89</f>
        <v>1.0104914046764066</v>
      </c>
      <c r="F80" s="46">
        <f>'Theorretical Data'!P89</f>
        <v>1.0524570233820334</v>
      </c>
      <c r="G80" s="11" t="str">
        <f>'Theorretical Data'!K89</f>
        <v>No</v>
      </c>
      <c r="H80" s="46"/>
      <c r="I80" s="48">
        <f t="shared" si="52"/>
        <v>0.5</v>
      </c>
      <c r="J80" s="48">
        <f t="shared" si="53"/>
        <v>0</v>
      </c>
      <c r="K80" s="48">
        <f t="shared" si="54"/>
        <v>0.5</v>
      </c>
      <c r="L80" s="49">
        <f t="shared" si="47"/>
        <v>1</v>
      </c>
      <c r="M80" s="50">
        <f t="shared" si="63"/>
        <v>51866.444005089477</v>
      </c>
      <c r="N80" s="51">
        <f t="shared" si="64"/>
        <v>0</v>
      </c>
      <c r="O80" s="52">
        <f t="shared" si="65"/>
        <v>78169.696590005507</v>
      </c>
      <c r="P80" s="53">
        <f t="shared" si="55"/>
        <v>51866.444005089477</v>
      </c>
      <c r="Q80" s="54">
        <f t="shared" si="56"/>
        <v>0</v>
      </c>
      <c r="R80" s="54">
        <f t="shared" si="57"/>
        <v>82270.246191793878</v>
      </c>
      <c r="S80" s="76">
        <f t="shared" si="58"/>
        <v>134136.69019688334</v>
      </c>
      <c r="T80" s="53">
        <f>IF(OR(G80="Yes",Summary!$F$25="EP"),S80*I80,P80)</f>
        <v>51866.444005089477</v>
      </c>
      <c r="U80" s="56">
        <f>IF(OR(G80="Yes",Summary!$F$25="EP"),S80*J80,Q80)</f>
        <v>0</v>
      </c>
      <c r="V80" s="56">
        <f>IF(OR(G80="yes",Summary!$F$25="EP"),S80*K80,R80)</f>
        <v>82270.246191793878</v>
      </c>
      <c r="W80" s="57">
        <f t="shared" si="59"/>
        <v>134136.69019688334</v>
      </c>
      <c r="X80" s="51">
        <f t="shared" si="60"/>
        <v>51866.444005089477</v>
      </c>
      <c r="Y80" s="51">
        <f t="shared" si="61"/>
        <v>0</v>
      </c>
      <c r="Z80" s="52">
        <f t="shared" si="62"/>
        <v>78169.696590005507</v>
      </c>
      <c r="AB80" s="58">
        <f t="shared" si="49"/>
        <v>100000</v>
      </c>
      <c r="AC80" s="59">
        <f t="shared" si="50"/>
        <v>100296.91361552423</v>
      </c>
      <c r="AD80" s="60">
        <f t="shared" si="51"/>
        <v>105245.70233820334</v>
      </c>
    </row>
    <row r="81" spans="2:30" x14ac:dyDescent="0.25">
      <c r="AB81" s="62"/>
      <c r="AC81" s="62"/>
      <c r="AD81" s="62"/>
    </row>
    <row r="82" spans="2:30" ht="15.75" thickBot="1" x14ac:dyDescent="0.3">
      <c r="B82" s="19" t="s">
        <v>23</v>
      </c>
      <c r="AB82" s="62"/>
      <c r="AC82" s="62"/>
      <c r="AD82" s="62"/>
    </row>
    <row r="83" spans="2:30" ht="15.75" thickBot="1" x14ac:dyDescent="0.3">
      <c r="H83" s="125" t="s">
        <v>10</v>
      </c>
      <c r="I83" s="126"/>
      <c r="J83" s="126"/>
      <c r="K83" s="126"/>
      <c r="L83" s="126"/>
      <c r="M83" s="126"/>
      <c r="N83" s="126"/>
      <c r="O83" s="126"/>
      <c r="P83" s="126"/>
      <c r="Q83" s="126"/>
      <c r="R83" s="126"/>
      <c r="S83" s="126"/>
      <c r="T83" s="127" t="s">
        <v>18</v>
      </c>
      <c r="U83" s="128"/>
      <c r="V83" s="128"/>
      <c r="W83" s="128"/>
      <c r="X83" s="128"/>
      <c r="Y83" s="128"/>
      <c r="Z83" s="129"/>
      <c r="AB83" s="127" t="s">
        <v>20</v>
      </c>
      <c r="AC83" s="128"/>
      <c r="AD83" s="129"/>
    </row>
    <row r="84" spans="2:30" ht="30.75" thickBot="1" x14ac:dyDescent="0.3">
      <c r="B84" s="6" t="s">
        <v>4</v>
      </c>
      <c r="C84" s="3"/>
      <c r="D84" s="3" t="s">
        <v>5</v>
      </c>
      <c r="E84" s="4" t="s">
        <v>25</v>
      </c>
      <c r="F84" s="5" t="s">
        <v>6</v>
      </c>
      <c r="G84" s="68" t="s">
        <v>63</v>
      </c>
      <c r="H84" s="4" t="s">
        <v>10</v>
      </c>
      <c r="I84" s="4" t="s">
        <v>11</v>
      </c>
      <c r="J84" s="4" t="s">
        <v>26</v>
      </c>
      <c r="K84" s="4" t="s">
        <v>12</v>
      </c>
      <c r="L84" s="5" t="s">
        <v>13</v>
      </c>
      <c r="M84" s="3" t="s">
        <v>14</v>
      </c>
      <c r="N84" s="4" t="s">
        <v>54</v>
      </c>
      <c r="O84" s="4" t="s">
        <v>15</v>
      </c>
      <c r="P84" s="3" t="s">
        <v>7</v>
      </c>
      <c r="Q84" s="4" t="s">
        <v>55</v>
      </c>
      <c r="R84" s="4" t="s">
        <v>8</v>
      </c>
      <c r="S84" s="4" t="s">
        <v>53</v>
      </c>
      <c r="T84" s="3" t="s">
        <v>2</v>
      </c>
      <c r="U84" s="4" t="s">
        <v>56</v>
      </c>
      <c r="V84" s="4" t="s">
        <v>3</v>
      </c>
      <c r="W84" s="5" t="s">
        <v>16</v>
      </c>
      <c r="X84" s="4" t="s">
        <v>14</v>
      </c>
      <c r="Y84" s="4" t="s">
        <v>54</v>
      </c>
      <c r="Z84" s="5" t="s">
        <v>17</v>
      </c>
      <c r="AB84" s="21" t="s">
        <v>0</v>
      </c>
      <c r="AC84" s="22" t="s">
        <v>28</v>
      </c>
      <c r="AD84" s="23" t="s">
        <v>1</v>
      </c>
    </row>
    <row r="85" spans="2:30" x14ac:dyDescent="0.25">
      <c r="B85" s="70">
        <v>1</v>
      </c>
      <c r="C85" s="24"/>
      <c r="D85" s="24">
        <v>1</v>
      </c>
      <c r="E85" s="27">
        <f>'Theorretical Data'!F70</f>
        <v>1</v>
      </c>
      <c r="F85" s="27">
        <f>'Theorretical Data'!P70</f>
        <v>1</v>
      </c>
      <c r="G85" s="70" t="str">
        <f>'Theorretical Data'!K70</f>
        <v>No</v>
      </c>
      <c r="H85" s="66">
        <f>H9</f>
        <v>100000</v>
      </c>
      <c r="I85" s="63">
        <f>I34</f>
        <v>0.25</v>
      </c>
      <c r="J85" s="63">
        <f>J34</f>
        <v>0.5</v>
      </c>
      <c r="K85" s="63">
        <f>K34</f>
        <v>0.25</v>
      </c>
      <c r="L85" s="31">
        <f>I85+J85+K85</f>
        <v>1</v>
      </c>
      <c r="M85" s="32">
        <f>(H85*I85)/D85</f>
        <v>25000</v>
      </c>
      <c r="N85" s="33">
        <f>(H85*J85)/E85</f>
        <v>50000</v>
      </c>
      <c r="O85" s="34">
        <f>(H85*K85)/F85</f>
        <v>25000</v>
      </c>
      <c r="P85" s="35">
        <f t="shared" ref="P85:R86" si="66">M85*D85</f>
        <v>25000</v>
      </c>
      <c r="Q85" s="36">
        <f t="shared" si="66"/>
        <v>50000</v>
      </c>
      <c r="R85" s="36">
        <f t="shared" si="66"/>
        <v>25000</v>
      </c>
      <c r="S85" s="75">
        <f>SUM(P85:R85)</f>
        <v>100000</v>
      </c>
      <c r="T85" s="35">
        <f>IF(OR(G85="Yes",Summary!$F$25="EP"),S85*I85,P85)</f>
        <v>25000</v>
      </c>
      <c r="U85" s="38">
        <f>IF(OR(G85="Yes",Summary!$F$25="EP"),S85*J85,Q85)</f>
        <v>50000</v>
      </c>
      <c r="V85" s="38">
        <f>IF(OR(G85="yes",Summary!$F$25="EP"),S85*K85,R85)</f>
        <v>25000</v>
      </c>
      <c r="W85" s="39">
        <f>SUM(T85:V85)</f>
        <v>100000</v>
      </c>
      <c r="X85" s="33">
        <f t="shared" ref="X85:Z86" si="67">T85/D85</f>
        <v>25000</v>
      </c>
      <c r="Y85" s="33">
        <f t="shared" si="67"/>
        <v>50000</v>
      </c>
      <c r="Z85" s="34">
        <f t="shared" si="67"/>
        <v>25000</v>
      </c>
      <c r="AB85" s="40">
        <f>($H$9/$D$9)*D85</f>
        <v>100000</v>
      </c>
      <c r="AC85" s="41">
        <f>($H$9/$E$9)*E85</f>
        <v>99255.58312655086</v>
      </c>
      <c r="AD85" s="42">
        <f>($H$9/$F$9)*F85</f>
        <v>100000</v>
      </c>
    </row>
    <row r="86" spans="2:30" x14ac:dyDescent="0.25">
      <c r="B86" s="10">
        <v>2</v>
      </c>
      <c r="C86" s="24"/>
      <c r="D86" s="24">
        <v>1</v>
      </c>
      <c r="E86" s="27">
        <f>'Theorretical Data'!F71</f>
        <v>1.0589029689365528</v>
      </c>
      <c r="F86" s="27">
        <f>'Theorretical Data'!P71</f>
        <v>1.2945148446827637</v>
      </c>
      <c r="G86" s="10" t="str">
        <f>'Theorretical Data'!K71</f>
        <v>Yes</v>
      </c>
      <c r="H86" s="67"/>
      <c r="I86" s="44">
        <f>I85</f>
        <v>0.25</v>
      </c>
      <c r="J86" s="44">
        <f>J85</f>
        <v>0.5</v>
      </c>
      <c r="K86" s="44">
        <f>K85</f>
        <v>0.25</v>
      </c>
      <c r="L86" s="45">
        <f t="shared" ref="L86:L104" si="68">I86+J86+K86</f>
        <v>1</v>
      </c>
      <c r="M86" s="32">
        <f t="shared" ref="M86:O87" si="69">X85</f>
        <v>25000</v>
      </c>
      <c r="N86" s="33">
        <f t="shared" si="69"/>
        <v>50000</v>
      </c>
      <c r="O86" s="34">
        <f t="shared" si="69"/>
        <v>25000</v>
      </c>
      <c r="P86" s="35">
        <f t="shared" si="66"/>
        <v>25000</v>
      </c>
      <c r="Q86" s="36">
        <f t="shared" si="66"/>
        <v>52945.148446827639</v>
      </c>
      <c r="R86" s="36">
        <f t="shared" si="66"/>
        <v>32362.871117069091</v>
      </c>
      <c r="S86" s="75">
        <f>SUM(P86:R86)</f>
        <v>110308.01956389673</v>
      </c>
      <c r="T86" s="35">
        <f>IF(OR(G86="Yes",Summary!$F$25="EP"),S86*I86,P86)</f>
        <v>27577.004890974182</v>
      </c>
      <c r="U86" s="38">
        <f>IF(OR(G86="Yes",Summary!$F$25="EP"),S86*J86,Q86)</f>
        <v>55154.009781948364</v>
      </c>
      <c r="V86" s="38">
        <f>IF(OR(G86="yes",Summary!$F$25="EP"),S86*K86,R86)</f>
        <v>27577.004890974182</v>
      </c>
      <c r="W86" s="39">
        <f>SUM(T86:V86)</f>
        <v>110308.01956389673</v>
      </c>
      <c r="X86" s="33">
        <f t="shared" si="67"/>
        <v>27577.004890974182</v>
      </c>
      <c r="Y86" s="33">
        <f t="shared" si="67"/>
        <v>52085.990312539274</v>
      </c>
      <c r="Z86" s="34">
        <f t="shared" si="67"/>
        <v>21302.965357444205</v>
      </c>
      <c r="AB86" s="40">
        <f t="shared" ref="AB86:AB104" si="70">($H$9/$D$9)*D86</f>
        <v>100000</v>
      </c>
      <c r="AC86" s="41">
        <f t="shared" ref="AC86:AC104" si="71">($H$9/$E$9)*E86</f>
        <v>105102.03165623352</v>
      </c>
      <c r="AD86" s="42">
        <f t="shared" ref="AD86:AD104" si="72">($H$9/$F$9)*F86</f>
        <v>129451.48446827637</v>
      </c>
    </row>
    <row r="87" spans="2:30" x14ac:dyDescent="0.25">
      <c r="B87" s="10">
        <v>3</v>
      </c>
      <c r="C87" s="24"/>
      <c r="D87" s="24">
        <v>1</v>
      </c>
      <c r="E87" s="27">
        <f>'Theorretical Data'!F72</f>
        <v>1.0636508198777976</v>
      </c>
      <c r="F87" s="27">
        <f>'Theorretical Data'!P72</f>
        <v>1.3182540993889886</v>
      </c>
      <c r="G87" s="10" t="str">
        <f>'Theorretical Data'!K72</f>
        <v>Yes</v>
      </c>
      <c r="H87" s="27"/>
      <c r="I87" s="44">
        <f t="shared" ref="I87:I104" si="73">I86</f>
        <v>0.25</v>
      </c>
      <c r="J87" s="44">
        <f t="shared" ref="J87:J104" si="74">J86</f>
        <v>0.5</v>
      </c>
      <c r="K87" s="44">
        <f t="shared" ref="K87:K104" si="75">K86</f>
        <v>0.25</v>
      </c>
      <c r="L87" s="45">
        <f t="shared" si="68"/>
        <v>1</v>
      </c>
      <c r="M87" s="32">
        <f t="shared" si="69"/>
        <v>27577.004890974182</v>
      </c>
      <c r="N87" s="33">
        <f t="shared" si="69"/>
        <v>52085.990312539274</v>
      </c>
      <c r="O87" s="34">
        <f t="shared" si="69"/>
        <v>21302.965357444205</v>
      </c>
      <c r="P87" s="35">
        <f t="shared" ref="P87:P104" si="76">M87*D87</f>
        <v>27577.004890974182</v>
      </c>
      <c r="Q87" s="36">
        <f t="shared" ref="Q87:Q104" si="77">N87*E87</f>
        <v>55401.306300079421</v>
      </c>
      <c r="R87" s="36">
        <f t="shared" ref="R87:R104" si="78">O87*F87</f>
        <v>28082.721411592436</v>
      </c>
      <c r="S87" s="75">
        <f t="shared" ref="S87:S104" si="79">SUM(P87:R87)</f>
        <v>111061.03260264604</v>
      </c>
      <c r="T87" s="35">
        <f>IF(OR(G87="Yes",Summary!$F$25="EP"),S87*I87,P87)</f>
        <v>27765.25815066151</v>
      </c>
      <c r="U87" s="38">
        <f>IF(OR(G87="Yes",Summary!$F$25="EP"),S87*J87,Q87)</f>
        <v>55530.516301323019</v>
      </c>
      <c r="V87" s="38">
        <f>IF(OR(G87="yes",Summary!$F$25="EP"),S87*K87,R87)</f>
        <v>27765.25815066151</v>
      </c>
      <c r="W87" s="39">
        <f t="shared" ref="W87:W104" si="80">SUM(T87:V87)</f>
        <v>111061.03260264604</v>
      </c>
      <c r="X87" s="33">
        <f t="shared" ref="X87:X104" si="81">T87/D87</f>
        <v>27765.25815066151</v>
      </c>
      <c r="Y87" s="33">
        <f t="shared" ref="Y87:Y104" si="82">U87/E87</f>
        <v>52207.468149841596</v>
      </c>
      <c r="Z87" s="34">
        <f t="shared" ref="Z87:Z104" si="83">V87/F87</f>
        <v>21062.144364679556</v>
      </c>
      <c r="AB87" s="40">
        <f t="shared" si="70"/>
        <v>100000</v>
      </c>
      <c r="AC87" s="41">
        <f t="shared" si="71"/>
        <v>105573.28237000472</v>
      </c>
      <c r="AD87" s="42">
        <f t="shared" si="72"/>
        <v>131825.40993889887</v>
      </c>
    </row>
    <row r="88" spans="2:30" x14ac:dyDescent="0.25">
      <c r="B88" s="10">
        <v>4</v>
      </c>
      <c r="C88" s="24"/>
      <c r="D88" s="24">
        <v>1</v>
      </c>
      <c r="E88" s="27">
        <f>'Theorretical Data'!F73</f>
        <v>1.0098784005641908</v>
      </c>
      <c r="F88" s="27">
        <f>'Theorretical Data'!P73</f>
        <v>1.0493920028209536</v>
      </c>
      <c r="G88" s="10" t="str">
        <f>'Theorretical Data'!K73</f>
        <v>No</v>
      </c>
      <c r="H88" s="27"/>
      <c r="I88" s="44">
        <f t="shared" si="73"/>
        <v>0.25</v>
      </c>
      <c r="J88" s="44">
        <f t="shared" si="74"/>
        <v>0.5</v>
      </c>
      <c r="K88" s="44">
        <f t="shared" si="75"/>
        <v>0.25</v>
      </c>
      <c r="L88" s="45">
        <f t="shared" si="68"/>
        <v>1</v>
      </c>
      <c r="M88" s="32">
        <f t="shared" ref="M88:M104" si="84">X87</f>
        <v>27765.25815066151</v>
      </c>
      <c r="N88" s="33">
        <f t="shared" ref="N88:N104" si="85">Y87</f>
        <v>52207.468149841596</v>
      </c>
      <c r="O88" s="34">
        <f t="shared" ref="O88:O104" si="86">Z87</f>
        <v>21062.144364679556</v>
      </c>
      <c r="P88" s="35">
        <f t="shared" si="76"/>
        <v>27765.25815066151</v>
      </c>
      <c r="Q88" s="36">
        <f t="shared" si="77"/>
        <v>52723.194432667959</v>
      </c>
      <c r="R88" s="36">
        <f t="shared" si="78"/>
        <v>22102.44585855514</v>
      </c>
      <c r="S88" s="75">
        <f t="shared" si="79"/>
        <v>102590.89844188461</v>
      </c>
      <c r="T88" s="35">
        <f>IF(OR(G88="Yes",Summary!$F$25="EP"),S88*I88,P88)</f>
        <v>27765.25815066151</v>
      </c>
      <c r="U88" s="38">
        <f>IF(OR(G88="Yes",Summary!$F$25="EP"),S88*J88,Q88)</f>
        <v>52723.194432667959</v>
      </c>
      <c r="V88" s="38">
        <f>IF(OR(G88="yes",Summary!$F$25="EP"),S88*K88,R88)</f>
        <v>22102.44585855514</v>
      </c>
      <c r="W88" s="39">
        <f t="shared" si="80"/>
        <v>102590.89844188461</v>
      </c>
      <c r="X88" s="33">
        <f t="shared" si="81"/>
        <v>27765.25815066151</v>
      </c>
      <c r="Y88" s="33">
        <f t="shared" si="82"/>
        <v>52207.468149841596</v>
      </c>
      <c r="Z88" s="34">
        <f t="shared" si="83"/>
        <v>21062.144364679556</v>
      </c>
      <c r="AB88" s="40">
        <f t="shared" si="70"/>
        <v>100000</v>
      </c>
      <c r="AC88" s="41">
        <f t="shared" si="71"/>
        <v>100236.06953490726</v>
      </c>
      <c r="AD88" s="42">
        <f t="shared" si="72"/>
        <v>104939.20028209536</v>
      </c>
    </row>
    <row r="89" spans="2:30" x14ac:dyDescent="0.25">
      <c r="B89" s="10">
        <v>5</v>
      </c>
      <c r="C89" s="24"/>
      <c r="D89" s="24">
        <v>1</v>
      </c>
      <c r="E89" s="27">
        <f>'Theorretical Data'!F74</f>
        <v>0.94702382532844498</v>
      </c>
      <c r="F89" s="27">
        <f>'Theorretical Data'!P74</f>
        <v>0.73511912664222523</v>
      </c>
      <c r="G89" s="10" t="str">
        <f>'Theorretical Data'!K74</f>
        <v>Yes</v>
      </c>
      <c r="H89" s="27"/>
      <c r="I89" s="44">
        <f t="shared" si="73"/>
        <v>0.25</v>
      </c>
      <c r="J89" s="44">
        <f t="shared" si="74"/>
        <v>0.5</v>
      </c>
      <c r="K89" s="44">
        <f t="shared" si="75"/>
        <v>0.25</v>
      </c>
      <c r="L89" s="45">
        <f t="shared" si="68"/>
        <v>1</v>
      </c>
      <c r="M89" s="32">
        <f t="shared" si="84"/>
        <v>27765.25815066151</v>
      </c>
      <c r="N89" s="33">
        <f t="shared" si="85"/>
        <v>52207.468149841596</v>
      </c>
      <c r="O89" s="34">
        <f t="shared" si="86"/>
        <v>21062.144364679556</v>
      </c>
      <c r="P89" s="35">
        <f t="shared" si="76"/>
        <v>27765.25815066151</v>
      </c>
      <c r="Q89" s="36">
        <f t="shared" si="77"/>
        <v>49441.71619797594</v>
      </c>
      <c r="R89" s="36">
        <f t="shared" si="78"/>
        <v>15483.185170575702</v>
      </c>
      <c r="S89" s="75">
        <f t="shared" si="79"/>
        <v>92690.15951921315</v>
      </c>
      <c r="T89" s="35">
        <f>IF(OR(G89="Yes",Summary!$F$25="EP"),S89*I89,P89)</f>
        <v>23172.539879803287</v>
      </c>
      <c r="U89" s="38">
        <f>IF(OR(G89="Yes",Summary!$F$25="EP"),S89*J89,Q89)</f>
        <v>46345.079759606575</v>
      </c>
      <c r="V89" s="38">
        <f>IF(OR(G89="yes",Summary!$F$25="EP"),S89*K89,R89)</f>
        <v>23172.539879803287</v>
      </c>
      <c r="W89" s="39">
        <f t="shared" si="80"/>
        <v>92690.15951921315</v>
      </c>
      <c r="X89" s="33">
        <f t="shared" si="81"/>
        <v>23172.539879803287</v>
      </c>
      <c r="Y89" s="33">
        <f t="shared" si="82"/>
        <v>48937.606974706541</v>
      </c>
      <c r="Z89" s="34">
        <f t="shared" si="83"/>
        <v>31522.156124066023</v>
      </c>
      <c r="AB89" s="40">
        <f t="shared" si="70"/>
        <v>100000</v>
      </c>
      <c r="AC89" s="41">
        <f t="shared" si="71"/>
        <v>93997.402017711647</v>
      </c>
      <c r="AD89" s="42">
        <f t="shared" si="72"/>
        <v>73511.912664222516</v>
      </c>
    </row>
    <row r="90" spans="2:30" x14ac:dyDescent="0.25">
      <c r="B90" s="10">
        <v>6</v>
      </c>
      <c r="C90" s="24"/>
      <c r="D90" s="24">
        <v>1</v>
      </c>
      <c r="E90" s="27">
        <f>'Theorretical Data'!F75</f>
        <v>0.93287530077358027</v>
      </c>
      <c r="F90" s="27">
        <f>'Theorretical Data'!P75</f>
        <v>0.66437650386790148</v>
      </c>
      <c r="G90" s="10" t="str">
        <f>'Theorretical Data'!K75</f>
        <v>Yes</v>
      </c>
      <c r="H90" s="27"/>
      <c r="I90" s="44">
        <f t="shared" si="73"/>
        <v>0.25</v>
      </c>
      <c r="J90" s="44">
        <f t="shared" si="74"/>
        <v>0.5</v>
      </c>
      <c r="K90" s="44">
        <f t="shared" si="75"/>
        <v>0.25</v>
      </c>
      <c r="L90" s="45">
        <f t="shared" si="68"/>
        <v>1</v>
      </c>
      <c r="M90" s="32">
        <f t="shared" si="84"/>
        <v>23172.539879803287</v>
      </c>
      <c r="N90" s="33">
        <f t="shared" si="85"/>
        <v>48937.606974706541</v>
      </c>
      <c r="O90" s="34">
        <f t="shared" si="86"/>
        <v>31522.156124066023</v>
      </c>
      <c r="P90" s="35">
        <f t="shared" si="76"/>
        <v>23172.539879803287</v>
      </c>
      <c r="Q90" s="36">
        <f t="shared" si="77"/>
        <v>45652.684825668628</v>
      </c>
      <c r="R90" s="36">
        <f t="shared" si="78"/>
        <v>20942.579880085144</v>
      </c>
      <c r="S90" s="75">
        <f t="shared" si="79"/>
        <v>89767.804585557067</v>
      </c>
      <c r="T90" s="35">
        <f>IF(OR(G90="Yes",Summary!$F$25="EP"),S90*I90,P90)</f>
        <v>22441.951146389267</v>
      </c>
      <c r="U90" s="38">
        <f>IF(OR(G90="Yes",Summary!$F$25="EP"),S90*J90,Q90)</f>
        <v>44883.902292778534</v>
      </c>
      <c r="V90" s="38">
        <f>IF(OR(G90="yes",Summary!$F$25="EP"),S90*K90,R90)</f>
        <v>22441.951146389267</v>
      </c>
      <c r="W90" s="39">
        <f t="shared" si="80"/>
        <v>89767.804585557067</v>
      </c>
      <c r="X90" s="33">
        <f t="shared" si="81"/>
        <v>22441.951146389267</v>
      </c>
      <c r="Y90" s="33">
        <f t="shared" si="82"/>
        <v>48113.506977362216</v>
      </c>
      <c r="Z90" s="34">
        <f t="shared" si="83"/>
        <v>33778.965715577775</v>
      </c>
      <c r="AB90" s="40">
        <f t="shared" si="70"/>
        <v>100000</v>
      </c>
      <c r="AC90" s="41">
        <f t="shared" si="71"/>
        <v>92593.081962638229</v>
      </c>
      <c r="AD90" s="42">
        <f t="shared" si="72"/>
        <v>66437.650386790148</v>
      </c>
    </row>
    <row r="91" spans="2:30" x14ac:dyDescent="0.25">
      <c r="B91" s="10">
        <v>7</v>
      </c>
      <c r="C91" s="24"/>
      <c r="D91" s="24">
        <v>1</v>
      </c>
      <c r="E91" s="27">
        <f>'Theorretical Data'!F76</f>
        <v>0.98044091512607523</v>
      </c>
      <c r="F91" s="27">
        <f>'Theorretical Data'!P76</f>
        <v>0.90220457563037593</v>
      </c>
      <c r="G91" s="10" t="str">
        <f>'Theorretical Data'!K76</f>
        <v>No</v>
      </c>
      <c r="H91" s="27"/>
      <c r="I91" s="44">
        <f t="shared" si="73"/>
        <v>0.25</v>
      </c>
      <c r="J91" s="44">
        <f t="shared" si="74"/>
        <v>0.5</v>
      </c>
      <c r="K91" s="44">
        <f t="shared" si="75"/>
        <v>0.25</v>
      </c>
      <c r="L91" s="45">
        <f t="shared" si="68"/>
        <v>1</v>
      </c>
      <c r="M91" s="32">
        <f t="shared" si="84"/>
        <v>22441.951146389267</v>
      </c>
      <c r="N91" s="33">
        <f t="shared" si="85"/>
        <v>48113.506977362216</v>
      </c>
      <c r="O91" s="34">
        <f t="shared" si="86"/>
        <v>33778.965715577775</v>
      </c>
      <c r="P91" s="35">
        <f t="shared" si="76"/>
        <v>22441.951146389267</v>
      </c>
      <c r="Q91" s="36">
        <f t="shared" si="77"/>
        <v>47172.450810809816</v>
      </c>
      <c r="R91" s="36">
        <f t="shared" si="78"/>
        <v>30475.537428655865</v>
      </c>
      <c r="S91" s="75">
        <f t="shared" si="79"/>
        <v>100089.93938585494</v>
      </c>
      <c r="T91" s="35">
        <f>IF(OR(G91="Yes",Summary!$F$25="EP"),S91*I91,P91)</f>
        <v>22441.951146389267</v>
      </c>
      <c r="U91" s="38">
        <f>IF(OR(G91="Yes",Summary!$F$25="EP"),S91*J91,Q91)</f>
        <v>47172.450810809816</v>
      </c>
      <c r="V91" s="38">
        <f>IF(OR(G91="yes",Summary!$F$25="EP"),S91*K91,R91)</f>
        <v>30475.537428655865</v>
      </c>
      <c r="W91" s="39">
        <f t="shared" si="80"/>
        <v>100089.93938585494</v>
      </c>
      <c r="X91" s="33">
        <f t="shared" si="81"/>
        <v>22441.951146389267</v>
      </c>
      <c r="Y91" s="33">
        <f t="shared" si="82"/>
        <v>48113.506977362216</v>
      </c>
      <c r="Z91" s="34">
        <f t="shared" si="83"/>
        <v>33778.965715577775</v>
      </c>
      <c r="AB91" s="40">
        <f t="shared" si="70"/>
        <v>100000</v>
      </c>
      <c r="AC91" s="41">
        <f t="shared" si="71"/>
        <v>97314.234751967757</v>
      </c>
      <c r="AD91" s="42">
        <f t="shared" si="72"/>
        <v>90220.457563037591</v>
      </c>
    </row>
    <row r="92" spans="2:30" x14ac:dyDescent="0.25">
      <c r="B92" s="10">
        <v>8</v>
      </c>
      <c r="C92" s="24"/>
      <c r="D92" s="24">
        <v>1</v>
      </c>
      <c r="E92" s="27">
        <f>'Theorretical Data'!F77</f>
        <v>1.0459890619103152</v>
      </c>
      <c r="F92" s="27">
        <f>'Theorretical Data'!P77</f>
        <v>1.2299453095515762</v>
      </c>
      <c r="G92" s="10" t="str">
        <f>'Theorretical Data'!K77</f>
        <v>Yes</v>
      </c>
      <c r="H92" s="27"/>
      <c r="I92" s="44">
        <f t="shared" si="73"/>
        <v>0.25</v>
      </c>
      <c r="J92" s="44">
        <f t="shared" si="74"/>
        <v>0.5</v>
      </c>
      <c r="K92" s="44">
        <f t="shared" si="75"/>
        <v>0.25</v>
      </c>
      <c r="L92" s="45">
        <f t="shared" si="68"/>
        <v>1</v>
      </c>
      <c r="M92" s="32">
        <f t="shared" si="84"/>
        <v>22441.951146389267</v>
      </c>
      <c r="N92" s="33">
        <f t="shared" si="85"/>
        <v>48113.506977362216</v>
      </c>
      <c r="O92" s="34">
        <f t="shared" si="86"/>
        <v>33778.965715577775</v>
      </c>
      <c r="P92" s="35">
        <f t="shared" si="76"/>
        <v>22441.951146389267</v>
      </c>
      <c r="Q92" s="36">
        <f t="shared" si="77"/>
        <v>50326.202028466505</v>
      </c>
      <c r="R92" s="36">
        <f t="shared" si="78"/>
        <v>41546.280443378389</v>
      </c>
      <c r="S92" s="75">
        <f t="shared" si="79"/>
        <v>114314.43361823416</v>
      </c>
      <c r="T92" s="35">
        <f>IF(OR(G92="Yes",Summary!$F$25="EP"),S92*I92,P92)</f>
        <v>28578.608404558541</v>
      </c>
      <c r="U92" s="38">
        <f>IF(OR(G92="Yes",Summary!$F$25="EP"),S92*J92,Q92)</f>
        <v>57157.216809117082</v>
      </c>
      <c r="V92" s="38">
        <f>IF(OR(G92="yes",Summary!$F$25="EP"),S92*K92,R92)</f>
        <v>28578.608404558541</v>
      </c>
      <c r="W92" s="39">
        <f t="shared" si="80"/>
        <v>114314.43361823416</v>
      </c>
      <c r="X92" s="33">
        <f t="shared" si="81"/>
        <v>28578.608404558541</v>
      </c>
      <c r="Y92" s="33">
        <f t="shared" si="82"/>
        <v>54644.182133921626</v>
      </c>
      <c r="Z92" s="34">
        <f t="shared" si="83"/>
        <v>23235.674125199901</v>
      </c>
      <c r="AB92" s="40">
        <f t="shared" si="70"/>
        <v>100000</v>
      </c>
      <c r="AC92" s="41">
        <f t="shared" si="71"/>
        <v>103820.25428390224</v>
      </c>
      <c r="AD92" s="42">
        <f t="shared" si="72"/>
        <v>122994.53095515762</v>
      </c>
    </row>
    <row r="93" spans="2:30" x14ac:dyDescent="0.25">
      <c r="B93" s="10">
        <v>9</v>
      </c>
      <c r="C93" s="24"/>
      <c r="D93" s="24">
        <v>1</v>
      </c>
      <c r="E93" s="27">
        <f>'Theorretical Data'!F78</f>
        <v>1.0692550772636367</v>
      </c>
      <c r="F93" s="27">
        <f>'Theorretical Data'!P78</f>
        <v>1.3462753863181836</v>
      </c>
      <c r="G93" s="10" t="str">
        <f>'Theorretical Data'!K78</f>
        <v>Yes</v>
      </c>
      <c r="H93" s="27"/>
      <c r="I93" s="44">
        <f t="shared" si="73"/>
        <v>0.25</v>
      </c>
      <c r="J93" s="44">
        <f t="shared" si="74"/>
        <v>0.5</v>
      </c>
      <c r="K93" s="44">
        <f t="shared" si="75"/>
        <v>0.25</v>
      </c>
      <c r="L93" s="45">
        <f t="shared" si="68"/>
        <v>1</v>
      </c>
      <c r="M93" s="32">
        <f t="shared" si="84"/>
        <v>28578.608404558541</v>
      </c>
      <c r="N93" s="33">
        <f t="shared" si="85"/>
        <v>54644.182133921626</v>
      </c>
      <c r="O93" s="34">
        <f t="shared" si="86"/>
        <v>23235.674125199901</v>
      </c>
      <c r="P93" s="35">
        <f t="shared" si="76"/>
        <v>28578.608404558541</v>
      </c>
      <c r="Q93" s="36">
        <f t="shared" si="77"/>
        <v>58428.569189614602</v>
      </c>
      <c r="R93" s="36">
        <f t="shared" si="78"/>
        <v>31281.61615926692</v>
      </c>
      <c r="S93" s="75">
        <f t="shared" si="79"/>
        <v>118288.79375344007</v>
      </c>
      <c r="T93" s="35">
        <f>IF(OR(G93="Yes",Summary!$F$25="EP"),S93*I93,P93)</f>
        <v>29572.198438360017</v>
      </c>
      <c r="U93" s="38">
        <f>IF(OR(G93="Yes",Summary!$F$25="EP"),S93*J93,Q93)</f>
        <v>59144.396876720035</v>
      </c>
      <c r="V93" s="38">
        <f>IF(OR(G93="yes",Summary!$F$25="EP"),S93*K93,R93)</f>
        <v>29572.198438360017</v>
      </c>
      <c r="W93" s="39">
        <f t="shared" si="80"/>
        <v>118288.79375344007</v>
      </c>
      <c r="X93" s="33">
        <f t="shared" si="81"/>
        <v>29572.198438360017</v>
      </c>
      <c r="Y93" s="33">
        <f t="shared" si="82"/>
        <v>55313.646046066264</v>
      </c>
      <c r="Z93" s="34">
        <f t="shared" si="83"/>
        <v>21965.935601953297</v>
      </c>
      <c r="AB93" s="40">
        <f t="shared" si="70"/>
        <v>100000</v>
      </c>
      <c r="AC93" s="41">
        <f t="shared" si="71"/>
        <v>106129.53620482745</v>
      </c>
      <c r="AD93" s="42">
        <f t="shared" si="72"/>
        <v>134627.53863181834</v>
      </c>
    </row>
    <row r="94" spans="2:30" x14ac:dyDescent="0.25">
      <c r="B94" s="10">
        <v>10</v>
      </c>
      <c r="C94" s="24"/>
      <c r="D94" s="24">
        <v>1</v>
      </c>
      <c r="E94" s="27">
        <f>'Theorretical Data'!F79</f>
        <v>1.028848293966923</v>
      </c>
      <c r="F94" s="27">
        <f>'Theorretical Data'!P79</f>
        <v>1.1442414698346148</v>
      </c>
      <c r="G94" s="10" t="str">
        <f>'Theorretical Data'!K79</f>
        <v>No</v>
      </c>
      <c r="H94" s="27"/>
      <c r="I94" s="44">
        <f t="shared" si="73"/>
        <v>0.25</v>
      </c>
      <c r="J94" s="44">
        <f t="shared" si="74"/>
        <v>0.5</v>
      </c>
      <c r="K94" s="44">
        <f t="shared" si="75"/>
        <v>0.25</v>
      </c>
      <c r="L94" s="45">
        <f t="shared" si="68"/>
        <v>1</v>
      </c>
      <c r="M94" s="32">
        <f t="shared" si="84"/>
        <v>29572.198438360017</v>
      </c>
      <c r="N94" s="33">
        <f t="shared" si="85"/>
        <v>55313.646046066264</v>
      </c>
      <c r="O94" s="34">
        <f t="shared" si="86"/>
        <v>21965.935601953297</v>
      </c>
      <c r="P94" s="35">
        <f t="shared" si="76"/>
        <v>29572.198438360017</v>
      </c>
      <c r="Q94" s="36">
        <f t="shared" si="77"/>
        <v>56909.35036758551</v>
      </c>
      <c r="R94" s="36">
        <f t="shared" si="78"/>
        <v>25134.334439471535</v>
      </c>
      <c r="S94" s="75">
        <f t="shared" si="79"/>
        <v>111615.88324541706</v>
      </c>
      <c r="T94" s="35">
        <f>IF(OR(G94="Yes",Summary!$F$25="EP"),S94*I94,P94)</f>
        <v>29572.198438360017</v>
      </c>
      <c r="U94" s="38">
        <f>IF(OR(G94="Yes",Summary!$F$25="EP"),S94*J94,Q94)</f>
        <v>56909.35036758551</v>
      </c>
      <c r="V94" s="38">
        <f>IF(OR(G94="yes",Summary!$F$25="EP"),S94*K94,R94)</f>
        <v>25134.334439471535</v>
      </c>
      <c r="W94" s="39">
        <f t="shared" si="80"/>
        <v>111615.88324541706</v>
      </c>
      <c r="X94" s="33">
        <f t="shared" si="81"/>
        <v>29572.198438360017</v>
      </c>
      <c r="Y94" s="33">
        <f t="shared" si="82"/>
        <v>55313.646046066264</v>
      </c>
      <c r="Z94" s="34">
        <f t="shared" si="83"/>
        <v>21965.935601953297</v>
      </c>
      <c r="AB94" s="40">
        <f t="shared" si="70"/>
        <v>100000</v>
      </c>
      <c r="AC94" s="41">
        <f t="shared" si="71"/>
        <v>102118.93736644396</v>
      </c>
      <c r="AD94" s="42">
        <f t="shared" si="72"/>
        <v>114424.14698346148</v>
      </c>
    </row>
    <row r="95" spans="2:30" x14ac:dyDescent="0.25">
      <c r="B95" s="10">
        <v>11</v>
      </c>
      <c r="C95" s="24"/>
      <c r="D95" s="24">
        <v>1</v>
      </c>
      <c r="E95" s="27">
        <f>'Theorretical Data'!F80</f>
        <v>0.9619185222377441</v>
      </c>
      <c r="F95" s="27">
        <f>'Theorretical Data'!P80</f>
        <v>0.80959261118872061</v>
      </c>
      <c r="G95" s="10" t="str">
        <f>'Theorretical Data'!K80</f>
        <v>Yes</v>
      </c>
      <c r="H95" s="27"/>
      <c r="I95" s="44">
        <f t="shared" si="73"/>
        <v>0.25</v>
      </c>
      <c r="J95" s="44">
        <f t="shared" si="74"/>
        <v>0.5</v>
      </c>
      <c r="K95" s="44">
        <f t="shared" si="75"/>
        <v>0.25</v>
      </c>
      <c r="L95" s="45">
        <f t="shared" si="68"/>
        <v>1</v>
      </c>
      <c r="M95" s="32">
        <f t="shared" si="84"/>
        <v>29572.198438360017</v>
      </c>
      <c r="N95" s="33">
        <f t="shared" si="85"/>
        <v>55313.646046066264</v>
      </c>
      <c r="O95" s="34">
        <f t="shared" si="86"/>
        <v>21965.935601953297</v>
      </c>
      <c r="P95" s="35">
        <f t="shared" si="76"/>
        <v>29572.198438360017</v>
      </c>
      <c r="Q95" s="36">
        <f t="shared" si="77"/>
        <v>53207.220664213695</v>
      </c>
      <c r="R95" s="36">
        <f t="shared" si="78"/>
        <v>17783.45916118865</v>
      </c>
      <c r="S95" s="75">
        <f t="shared" si="79"/>
        <v>100562.87826376237</v>
      </c>
      <c r="T95" s="35">
        <f>IF(OR(G95="Yes",Summary!$F$25="EP"),S95*I95,P95)</f>
        <v>25140.719565940592</v>
      </c>
      <c r="U95" s="38">
        <f>IF(OR(G95="Yes",Summary!$F$25="EP"),S95*J95,Q95)</f>
        <v>50281.439131881183</v>
      </c>
      <c r="V95" s="38">
        <f>IF(OR(G95="yes",Summary!$F$25="EP"),S95*K95,R95)</f>
        <v>25140.719565940592</v>
      </c>
      <c r="W95" s="39">
        <f t="shared" si="80"/>
        <v>100562.87826376237</v>
      </c>
      <c r="X95" s="33">
        <f t="shared" si="81"/>
        <v>25140.719565940592</v>
      </c>
      <c r="Y95" s="33">
        <f t="shared" si="82"/>
        <v>52272.035488941146</v>
      </c>
      <c r="Z95" s="34">
        <f t="shared" si="83"/>
        <v>31053.543743471921</v>
      </c>
      <c r="AB95" s="40">
        <f t="shared" si="70"/>
        <v>100000</v>
      </c>
      <c r="AC95" s="41">
        <f t="shared" si="71"/>
        <v>95475.783844937367</v>
      </c>
      <c r="AD95" s="42">
        <f t="shared" si="72"/>
        <v>80959.261118872062</v>
      </c>
    </row>
    <row r="96" spans="2:30" x14ac:dyDescent="0.25">
      <c r="B96" s="10">
        <v>12</v>
      </c>
      <c r="C96" s="24"/>
      <c r="D96" s="24">
        <v>1</v>
      </c>
      <c r="E96" s="27">
        <f>'Theorretical Data'!F81</f>
        <v>0.93000068554145077</v>
      </c>
      <c r="F96" s="27">
        <f>'Theorretical Data'!P81</f>
        <v>0.65000342770725383</v>
      </c>
      <c r="G96" s="10" t="str">
        <f>'Theorretical Data'!K81</f>
        <v>Yes</v>
      </c>
      <c r="H96" s="27"/>
      <c r="I96" s="44">
        <f t="shared" si="73"/>
        <v>0.25</v>
      </c>
      <c r="J96" s="44">
        <f t="shared" si="74"/>
        <v>0.5</v>
      </c>
      <c r="K96" s="44">
        <f t="shared" si="75"/>
        <v>0.25</v>
      </c>
      <c r="L96" s="45">
        <f t="shared" si="68"/>
        <v>1</v>
      </c>
      <c r="M96" s="32">
        <f t="shared" si="84"/>
        <v>25140.719565940592</v>
      </c>
      <c r="N96" s="33">
        <f t="shared" si="85"/>
        <v>52272.035488941146</v>
      </c>
      <c r="O96" s="34">
        <f t="shared" si="86"/>
        <v>31053.543743471921</v>
      </c>
      <c r="P96" s="35">
        <f t="shared" si="76"/>
        <v>25140.719565940592</v>
      </c>
      <c r="Q96" s="36">
        <f t="shared" si="77"/>
        <v>48613.028839362312</v>
      </c>
      <c r="R96" s="36">
        <f t="shared" si="78"/>
        <v>20184.909875713896</v>
      </c>
      <c r="S96" s="75">
        <f t="shared" si="79"/>
        <v>93938.658281016804</v>
      </c>
      <c r="T96" s="35">
        <f>IF(OR(G96="Yes",Summary!$F$25="EP"),S96*I96,P96)</f>
        <v>23484.664570254201</v>
      </c>
      <c r="U96" s="38">
        <f>IF(OR(G96="Yes",Summary!$F$25="EP"),S96*J96,Q96)</f>
        <v>46969.329140508402</v>
      </c>
      <c r="V96" s="38">
        <f>IF(OR(G96="yes",Summary!$F$25="EP"),S96*K96,R96)</f>
        <v>23484.664570254201</v>
      </c>
      <c r="W96" s="39">
        <f t="shared" si="80"/>
        <v>93938.658281016804</v>
      </c>
      <c r="X96" s="33">
        <f t="shared" si="81"/>
        <v>23484.664570254201</v>
      </c>
      <c r="Y96" s="33">
        <f t="shared" si="82"/>
        <v>50504.617760752117</v>
      </c>
      <c r="Z96" s="34">
        <f t="shared" si="83"/>
        <v>36130.062656886694</v>
      </c>
      <c r="AB96" s="40">
        <f t="shared" si="70"/>
        <v>100000</v>
      </c>
      <c r="AC96" s="41">
        <f t="shared" si="71"/>
        <v>92307.760351508754</v>
      </c>
      <c r="AD96" s="42">
        <f t="shared" si="72"/>
        <v>65000.342770725387</v>
      </c>
    </row>
    <row r="97" spans="2:30" x14ac:dyDescent="0.25">
      <c r="B97" s="10">
        <v>13</v>
      </c>
      <c r="C97" s="24"/>
      <c r="D97" s="24">
        <v>1</v>
      </c>
      <c r="E97" s="27">
        <f>'Theorretical Data'!F82</f>
        <v>0.96243989573996958</v>
      </c>
      <c r="F97" s="27">
        <f>'Theorretical Data'!P82</f>
        <v>0.81219947869984777</v>
      </c>
      <c r="G97" s="10" t="str">
        <f>'Theorretical Data'!K82</f>
        <v>No</v>
      </c>
      <c r="H97" s="27"/>
      <c r="I97" s="44">
        <f t="shared" si="73"/>
        <v>0.25</v>
      </c>
      <c r="J97" s="44">
        <f t="shared" si="74"/>
        <v>0.5</v>
      </c>
      <c r="K97" s="44">
        <f t="shared" si="75"/>
        <v>0.25</v>
      </c>
      <c r="L97" s="45">
        <f t="shared" si="68"/>
        <v>1</v>
      </c>
      <c r="M97" s="32">
        <f t="shared" si="84"/>
        <v>23484.664570254201</v>
      </c>
      <c r="N97" s="33">
        <f t="shared" si="85"/>
        <v>50504.617760752117</v>
      </c>
      <c r="O97" s="34">
        <f t="shared" si="86"/>
        <v>36130.062656886694</v>
      </c>
      <c r="P97" s="35">
        <f t="shared" si="76"/>
        <v>23484.664570254201</v>
      </c>
      <c r="Q97" s="36">
        <f t="shared" si="77"/>
        <v>48607.659052045281</v>
      </c>
      <c r="R97" s="36">
        <f t="shared" si="78"/>
        <v>29344.818055316209</v>
      </c>
      <c r="S97" s="75">
        <f t="shared" si="79"/>
        <v>101437.14167761568</v>
      </c>
      <c r="T97" s="35">
        <f>IF(OR(G97="Yes",Summary!$F$25="EP"),S97*I97,P97)</f>
        <v>23484.664570254201</v>
      </c>
      <c r="U97" s="38">
        <f>IF(OR(G97="Yes",Summary!$F$25="EP"),S97*J97,Q97)</f>
        <v>48607.659052045281</v>
      </c>
      <c r="V97" s="38">
        <f>IF(OR(G97="yes",Summary!$F$25="EP"),S97*K97,R97)</f>
        <v>29344.818055316209</v>
      </c>
      <c r="W97" s="39">
        <f t="shared" si="80"/>
        <v>101437.14167761568</v>
      </c>
      <c r="X97" s="33">
        <f t="shared" si="81"/>
        <v>23484.664570254201</v>
      </c>
      <c r="Y97" s="33">
        <f t="shared" si="82"/>
        <v>50504.617760752117</v>
      </c>
      <c r="Z97" s="34">
        <f t="shared" si="83"/>
        <v>36130.062656886694</v>
      </c>
      <c r="AB97" s="40">
        <f t="shared" si="70"/>
        <v>100000</v>
      </c>
      <c r="AC97" s="41">
        <f t="shared" si="71"/>
        <v>95527.533075927495</v>
      </c>
      <c r="AD97" s="42">
        <f t="shared" si="72"/>
        <v>81219.947869984782</v>
      </c>
    </row>
    <row r="98" spans="2:30" x14ac:dyDescent="0.25">
      <c r="B98" s="10">
        <v>14</v>
      </c>
      <c r="C98" s="24"/>
      <c r="D98" s="24">
        <v>1</v>
      </c>
      <c r="E98" s="27">
        <f>'Theorretical Data'!F83</f>
        <v>1.0294116925778649</v>
      </c>
      <c r="F98" s="27">
        <f>'Theorretical Data'!P83</f>
        <v>1.1470584628893243</v>
      </c>
      <c r="G98" s="10" t="str">
        <f>'Theorretical Data'!K83</f>
        <v>Yes</v>
      </c>
      <c r="H98" s="27"/>
      <c r="I98" s="44">
        <f t="shared" si="73"/>
        <v>0.25</v>
      </c>
      <c r="J98" s="44">
        <f t="shared" si="74"/>
        <v>0.5</v>
      </c>
      <c r="K98" s="44">
        <f t="shared" si="75"/>
        <v>0.25</v>
      </c>
      <c r="L98" s="45">
        <f t="shared" si="68"/>
        <v>1</v>
      </c>
      <c r="M98" s="32">
        <f t="shared" si="84"/>
        <v>23484.664570254201</v>
      </c>
      <c r="N98" s="33">
        <f t="shared" si="85"/>
        <v>50504.617760752117</v>
      </c>
      <c r="O98" s="34">
        <f t="shared" si="86"/>
        <v>36130.062656886694</v>
      </c>
      <c r="P98" s="35">
        <f t="shared" si="76"/>
        <v>23484.664570254201</v>
      </c>
      <c r="Q98" s="36">
        <f t="shared" si="77"/>
        <v>51990.044052093937</v>
      </c>
      <c r="R98" s="36">
        <f t="shared" si="78"/>
        <v>41443.294135303426</v>
      </c>
      <c r="S98" s="75">
        <f t="shared" si="79"/>
        <v>116918.00275765157</v>
      </c>
      <c r="T98" s="35">
        <f>IF(OR(G98="Yes",Summary!$F$25="EP"),S98*I98,P98)</f>
        <v>29229.500689412893</v>
      </c>
      <c r="U98" s="38">
        <f>IF(OR(G98="Yes",Summary!$F$25="EP"),S98*J98,Q98)</f>
        <v>58459.001378825786</v>
      </c>
      <c r="V98" s="38">
        <f>IF(OR(G98="yes",Summary!$F$25="EP"),S98*K98,R98)</f>
        <v>29229.500689412893</v>
      </c>
      <c r="W98" s="39">
        <f t="shared" si="80"/>
        <v>116918.00275765157</v>
      </c>
      <c r="X98" s="33">
        <f t="shared" si="81"/>
        <v>29229.500689412893</v>
      </c>
      <c r="Y98" s="33">
        <f t="shared" si="82"/>
        <v>56788.748175603156</v>
      </c>
      <c r="Z98" s="34">
        <f t="shared" si="83"/>
        <v>25482.13681784513</v>
      </c>
      <c r="AB98" s="40">
        <f t="shared" si="70"/>
        <v>100000</v>
      </c>
      <c r="AC98" s="41">
        <f t="shared" si="71"/>
        <v>102174.8578241057</v>
      </c>
      <c r="AD98" s="42">
        <f t="shared" si="72"/>
        <v>114705.84628893243</v>
      </c>
    </row>
    <row r="99" spans="2:30" x14ac:dyDescent="0.25">
      <c r="B99" s="10">
        <v>15</v>
      </c>
      <c r="C99" s="24"/>
      <c r="D99" s="24">
        <v>1</v>
      </c>
      <c r="E99" s="27">
        <f>'Theorretical Data'!F84</f>
        <v>1.0693425148986409</v>
      </c>
      <c r="F99" s="27">
        <f>'Theorretical Data'!P84</f>
        <v>1.3467125744932047</v>
      </c>
      <c r="G99" s="10" t="str">
        <f>'Theorretical Data'!K84</f>
        <v>Yes</v>
      </c>
      <c r="H99" s="27"/>
      <c r="I99" s="44">
        <f t="shared" si="73"/>
        <v>0.25</v>
      </c>
      <c r="J99" s="44">
        <f t="shared" si="74"/>
        <v>0.5</v>
      </c>
      <c r="K99" s="44">
        <f t="shared" si="75"/>
        <v>0.25</v>
      </c>
      <c r="L99" s="45">
        <f t="shared" si="68"/>
        <v>1</v>
      </c>
      <c r="M99" s="32">
        <f t="shared" si="84"/>
        <v>29229.500689412893</v>
      </c>
      <c r="N99" s="33">
        <f t="shared" si="85"/>
        <v>56788.748175603156</v>
      </c>
      <c r="O99" s="34">
        <f t="shared" si="86"/>
        <v>25482.13681784513</v>
      </c>
      <c r="P99" s="35">
        <f t="shared" si="76"/>
        <v>29229.500689412893</v>
      </c>
      <c r="Q99" s="36">
        <f t="shared" si="77"/>
        <v>60726.622792045084</v>
      </c>
      <c r="R99" s="36">
        <f t="shared" si="78"/>
        <v>34317.114077548293</v>
      </c>
      <c r="S99" s="75">
        <f t="shared" si="79"/>
        <v>124273.23755900627</v>
      </c>
      <c r="T99" s="35">
        <f>IF(OR(G99="Yes",Summary!$F$25="EP"),S99*I99,P99)</f>
        <v>31068.309389751568</v>
      </c>
      <c r="U99" s="38">
        <f>IF(OR(G99="Yes",Summary!$F$25="EP"),S99*J99,Q99)</f>
        <v>62136.618779503136</v>
      </c>
      <c r="V99" s="38">
        <f>IF(OR(G99="yes",Summary!$F$25="EP"),S99*K99,R99)</f>
        <v>31068.309389751568</v>
      </c>
      <c r="W99" s="39">
        <f t="shared" si="80"/>
        <v>124273.23755900627</v>
      </c>
      <c r="X99" s="33">
        <f t="shared" si="81"/>
        <v>31068.309389751568</v>
      </c>
      <c r="Y99" s="33">
        <f t="shared" si="82"/>
        <v>58107.311655323872</v>
      </c>
      <c r="Z99" s="34">
        <f t="shared" si="83"/>
        <v>23069.740327807664</v>
      </c>
      <c r="AB99" s="40">
        <f t="shared" si="70"/>
        <v>100000</v>
      </c>
      <c r="AC99" s="41">
        <f t="shared" si="71"/>
        <v>106138.21487827699</v>
      </c>
      <c r="AD99" s="42">
        <f t="shared" si="72"/>
        <v>134671.25744932046</v>
      </c>
    </row>
    <row r="100" spans="2:30" x14ac:dyDescent="0.25">
      <c r="B100" s="10">
        <v>16</v>
      </c>
      <c r="C100" s="24"/>
      <c r="D100" s="24">
        <v>1</v>
      </c>
      <c r="E100" s="27">
        <f>'Theorretical Data'!F85</f>
        <v>1.0455201488109982</v>
      </c>
      <c r="F100" s="27">
        <f>'Theorretical Data'!P85</f>
        <v>1.2276007440549908</v>
      </c>
      <c r="G100" s="10" t="str">
        <f>'Theorretical Data'!K85</f>
        <v>No</v>
      </c>
      <c r="H100" s="27"/>
      <c r="I100" s="44">
        <f t="shared" si="73"/>
        <v>0.25</v>
      </c>
      <c r="J100" s="44">
        <f t="shared" si="74"/>
        <v>0.5</v>
      </c>
      <c r="K100" s="44">
        <f t="shared" si="75"/>
        <v>0.25</v>
      </c>
      <c r="L100" s="45">
        <f t="shared" si="68"/>
        <v>1</v>
      </c>
      <c r="M100" s="32">
        <f t="shared" si="84"/>
        <v>31068.309389751568</v>
      </c>
      <c r="N100" s="33">
        <f t="shared" si="85"/>
        <v>58107.311655323872</v>
      </c>
      <c r="O100" s="34">
        <f t="shared" si="86"/>
        <v>23069.740327807664</v>
      </c>
      <c r="P100" s="35">
        <f t="shared" si="76"/>
        <v>31068.309389751568</v>
      </c>
      <c r="Q100" s="36">
        <f t="shared" si="77"/>
        <v>60752.365128881262</v>
      </c>
      <c r="R100" s="36">
        <f t="shared" si="78"/>
        <v>28320.430391572114</v>
      </c>
      <c r="S100" s="75">
        <f t="shared" si="79"/>
        <v>120141.10491020494</v>
      </c>
      <c r="T100" s="35">
        <f>IF(OR(G100="Yes",Summary!$F$25="EP"),S100*I100,P100)</f>
        <v>31068.309389751568</v>
      </c>
      <c r="U100" s="38">
        <f>IF(OR(G100="Yes",Summary!$F$25="EP"),S100*J100,Q100)</f>
        <v>60752.365128881262</v>
      </c>
      <c r="V100" s="38">
        <f>IF(OR(G100="yes",Summary!$F$25="EP"),S100*K100,R100)</f>
        <v>28320.430391572114</v>
      </c>
      <c r="W100" s="39">
        <f t="shared" si="80"/>
        <v>120141.10491020494</v>
      </c>
      <c r="X100" s="33">
        <f t="shared" si="81"/>
        <v>31068.309389751568</v>
      </c>
      <c r="Y100" s="33">
        <f t="shared" si="82"/>
        <v>58107.311655323872</v>
      </c>
      <c r="Z100" s="34">
        <f t="shared" si="83"/>
        <v>23069.740327807664</v>
      </c>
      <c r="AB100" s="40">
        <f t="shared" si="70"/>
        <v>100000</v>
      </c>
      <c r="AC100" s="41">
        <f t="shared" si="71"/>
        <v>103773.71204079386</v>
      </c>
      <c r="AD100" s="42">
        <f t="shared" si="72"/>
        <v>122760.07440549908</v>
      </c>
    </row>
    <row r="101" spans="2:30" x14ac:dyDescent="0.25">
      <c r="B101" s="10">
        <v>17</v>
      </c>
      <c r="C101" s="24"/>
      <c r="D101" s="24">
        <v>1</v>
      </c>
      <c r="E101" s="27">
        <f>'Theorretical Data'!F86</f>
        <v>0.97984676783344538</v>
      </c>
      <c r="F101" s="27">
        <f>'Theorretical Data'!P86</f>
        <v>0.89923383916722721</v>
      </c>
      <c r="G101" s="10" t="str">
        <f>'Theorretical Data'!K86</f>
        <v>No</v>
      </c>
      <c r="H101" s="27"/>
      <c r="I101" s="44">
        <f t="shared" si="73"/>
        <v>0.25</v>
      </c>
      <c r="J101" s="44">
        <f t="shared" si="74"/>
        <v>0.5</v>
      </c>
      <c r="K101" s="44">
        <f t="shared" si="75"/>
        <v>0.25</v>
      </c>
      <c r="L101" s="45">
        <f t="shared" si="68"/>
        <v>1</v>
      </c>
      <c r="M101" s="32">
        <f t="shared" si="84"/>
        <v>31068.309389751568</v>
      </c>
      <c r="N101" s="33">
        <f t="shared" si="85"/>
        <v>58107.311655323872</v>
      </c>
      <c r="O101" s="34">
        <f t="shared" si="86"/>
        <v>23069.740327807664</v>
      </c>
      <c r="P101" s="35">
        <f t="shared" si="76"/>
        <v>31068.309389751568</v>
      </c>
      <c r="Q101" s="36">
        <f t="shared" si="77"/>
        <v>56936.261512959783</v>
      </c>
      <c r="R101" s="36">
        <f t="shared" si="78"/>
        <v>20745.091163565492</v>
      </c>
      <c r="S101" s="75">
        <f t="shared" si="79"/>
        <v>108749.66206627684</v>
      </c>
      <c r="T101" s="35">
        <f>IF(OR(G101="Yes",Summary!$F$25="EP"),S101*I101,P101)</f>
        <v>31068.309389751568</v>
      </c>
      <c r="U101" s="38">
        <f>IF(OR(G101="Yes",Summary!$F$25="EP"),S101*J101,Q101)</f>
        <v>56936.261512959783</v>
      </c>
      <c r="V101" s="38">
        <f>IF(OR(G101="yes",Summary!$F$25="EP"),S101*K101,R101)</f>
        <v>20745.091163565492</v>
      </c>
      <c r="W101" s="39">
        <f t="shared" si="80"/>
        <v>108749.66206627684</v>
      </c>
      <c r="X101" s="33">
        <f t="shared" si="81"/>
        <v>31068.309389751568</v>
      </c>
      <c r="Y101" s="33">
        <f t="shared" si="82"/>
        <v>58107.311655323872</v>
      </c>
      <c r="Z101" s="34">
        <f t="shared" si="83"/>
        <v>23069.740327807664</v>
      </c>
      <c r="AB101" s="40">
        <f t="shared" si="70"/>
        <v>100000</v>
      </c>
      <c r="AC101" s="41">
        <f t="shared" si="71"/>
        <v>97255.262315974716</v>
      </c>
      <c r="AD101" s="42">
        <f t="shared" si="72"/>
        <v>89923.383916722727</v>
      </c>
    </row>
    <row r="102" spans="2:30" x14ac:dyDescent="0.25">
      <c r="B102" s="10">
        <v>18</v>
      </c>
      <c r="C102" s="24"/>
      <c r="D102" s="24">
        <v>1</v>
      </c>
      <c r="E102" s="27">
        <f>'Theorretical Data'!F87</f>
        <v>0.93270217556843105</v>
      </c>
      <c r="F102" s="27">
        <f>'Theorretical Data'!P87</f>
        <v>0.66351087784215512</v>
      </c>
      <c r="G102" s="10" t="str">
        <f>'Theorretical Data'!K87</f>
        <v>Yes</v>
      </c>
      <c r="H102" s="27"/>
      <c r="I102" s="44">
        <f t="shared" si="73"/>
        <v>0.25</v>
      </c>
      <c r="J102" s="44">
        <f t="shared" si="74"/>
        <v>0.5</v>
      </c>
      <c r="K102" s="44">
        <f t="shared" si="75"/>
        <v>0.25</v>
      </c>
      <c r="L102" s="45">
        <f t="shared" si="68"/>
        <v>1</v>
      </c>
      <c r="M102" s="32">
        <f t="shared" si="84"/>
        <v>31068.309389751568</v>
      </c>
      <c r="N102" s="33">
        <f t="shared" si="85"/>
        <v>58107.311655323872</v>
      </c>
      <c r="O102" s="34">
        <f t="shared" si="86"/>
        <v>23069.740327807664</v>
      </c>
      <c r="P102" s="35">
        <f t="shared" si="76"/>
        <v>31068.309389751568</v>
      </c>
      <c r="Q102" s="36">
        <f t="shared" si="77"/>
        <v>54196.815997353428</v>
      </c>
      <c r="R102" s="36">
        <f t="shared" si="78"/>
        <v>15307.02365649423</v>
      </c>
      <c r="S102" s="75">
        <f t="shared" si="79"/>
        <v>100572.14904359923</v>
      </c>
      <c r="T102" s="35">
        <f>IF(OR(G102="Yes",Summary!$F$25="EP"),S102*I102,P102)</f>
        <v>25143.037260899808</v>
      </c>
      <c r="U102" s="38">
        <f>IF(OR(G102="Yes",Summary!$F$25="EP"),S102*J102,Q102)</f>
        <v>50286.074521799615</v>
      </c>
      <c r="V102" s="38">
        <f>IF(OR(G102="yes",Summary!$F$25="EP"),S102*K102,R102)</f>
        <v>25143.037260899808</v>
      </c>
      <c r="W102" s="39">
        <f t="shared" si="80"/>
        <v>100572.14904359923</v>
      </c>
      <c r="X102" s="33">
        <f t="shared" si="81"/>
        <v>25143.037260899808</v>
      </c>
      <c r="Y102" s="33">
        <f t="shared" si="82"/>
        <v>53914.396083779902</v>
      </c>
      <c r="Z102" s="34">
        <f t="shared" si="83"/>
        <v>37893.933770413889</v>
      </c>
      <c r="AB102" s="40">
        <f t="shared" si="70"/>
        <v>100000</v>
      </c>
      <c r="AC102" s="41">
        <f t="shared" si="71"/>
        <v>92575.898319447238</v>
      </c>
      <c r="AD102" s="42">
        <f t="shared" si="72"/>
        <v>66351.087784215517</v>
      </c>
    </row>
    <row r="103" spans="2:30" ht="15.75" thickBot="1" x14ac:dyDescent="0.3">
      <c r="B103" s="10">
        <v>19</v>
      </c>
      <c r="C103" s="24"/>
      <c r="D103" s="24">
        <v>1</v>
      </c>
      <c r="E103" s="27">
        <f>'Theorretical Data'!F88</f>
        <v>0.94743089272598269</v>
      </c>
      <c r="F103" s="27">
        <f>'Theorretical Data'!P88</f>
        <v>0.73715446362991344</v>
      </c>
      <c r="G103" s="10" t="str">
        <f>'Theorretical Data'!K88</f>
        <v>No</v>
      </c>
      <c r="H103" s="27"/>
      <c r="I103" s="44">
        <f t="shared" si="73"/>
        <v>0.25</v>
      </c>
      <c r="J103" s="44">
        <f t="shared" si="74"/>
        <v>0.5</v>
      </c>
      <c r="K103" s="44">
        <f t="shared" si="75"/>
        <v>0.25</v>
      </c>
      <c r="L103" s="45">
        <f t="shared" si="68"/>
        <v>1</v>
      </c>
      <c r="M103" s="32">
        <f t="shared" si="84"/>
        <v>25143.037260899808</v>
      </c>
      <c r="N103" s="33">
        <f t="shared" si="85"/>
        <v>53914.396083779902</v>
      </c>
      <c r="O103" s="34">
        <f t="shared" si="86"/>
        <v>37893.933770413889</v>
      </c>
      <c r="P103" s="35">
        <f t="shared" si="76"/>
        <v>25143.037260899808</v>
      </c>
      <c r="Q103" s="36">
        <f t="shared" si="77"/>
        <v>51080.164412437814</v>
      </c>
      <c r="R103" s="36">
        <f t="shared" si="78"/>
        <v>27933.682423356913</v>
      </c>
      <c r="S103" s="75">
        <f t="shared" si="79"/>
        <v>104156.88409669453</v>
      </c>
      <c r="T103" s="35">
        <f>IF(OR(G103="Yes",Summary!$F$25="EP"),S103*I103,P103)</f>
        <v>25143.037260899808</v>
      </c>
      <c r="U103" s="38">
        <f>IF(OR(G103="Yes",Summary!$F$25="EP"),S103*J103,Q103)</f>
        <v>51080.164412437814</v>
      </c>
      <c r="V103" s="38">
        <f>IF(OR(G103="yes",Summary!$F$25="EP"),S103*K103,R103)</f>
        <v>27933.682423356913</v>
      </c>
      <c r="W103" s="39">
        <f t="shared" si="80"/>
        <v>104156.88409669453</v>
      </c>
      <c r="X103" s="33">
        <f t="shared" si="81"/>
        <v>25143.037260899808</v>
      </c>
      <c r="Y103" s="33">
        <f t="shared" si="82"/>
        <v>53914.396083779902</v>
      </c>
      <c r="Z103" s="34">
        <f t="shared" si="83"/>
        <v>37893.933770413889</v>
      </c>
      <c r="AB103" s="40">
        <f t="shared" si="70"/>
        <v>100000</v>
      </c>
      <c r="AC103" s="41">
        <f t="shared" si="71"/>
        <v>94037.805729626067</v>
      </c>
      <c r="AD103" s="42">
        <f t="shared" si="72"/>
        <v>73715.446362991337</v>
      </c>
    </row>
    <row r="104" spans="2:30" ht="15.75" thickBot="1" x14ac:dyDescent="0.3">
      <c r="B104" s="11">
        <v>20</v>
      </c>
      <c r="C104" s="25"/>
      <c r="D104" s="25">
        <v>1</v>
      </c>
      <c r="E104" s="46">
        <f>'Theorretical Data'!F89</f>
        <v>1.0104914046764066</v>
      </c>
      <c r="F104" s="46">
        <f>'Theorretical Data'!P89</f>
        <v>1.0524570233820334</v>
      </c>
      <c r="G104" s="11" t="str">
        <f>'Theorretical Data'!K89</f>
        <v>No</v>
      </c>
      <c r="H104" s="46"/>
      <c r="I104" s="48">
        <f t="shared" si="73"/>
        <v>0.25</v>
      </c>
      <c r="J104" s="48">
        <f t="shared" si="74"/>
        <v>0.5</v>
      </c>
      <c r="K104" s="48">
        <f t="shared" si="75"/>
        <v>0.25</v>
      </c>
      <c r="L104" s="49">
        <f t="shared" si="68"/>
        <v>1</v>
      </c>
      <c r="M104" s="50">
        <f t="shared" si="84"/>
        <v>25143.037260899808</v>
      </c>
      <c r="N104" s="51">
        <f t="shared" si="85"/>
        <v>53914.396083779902</v>
      </c>
      <c r="O104" s="52">
        <f t="shared" si="86"/>
        <v>37893.933770413889</v>
      </c>
      <c r="P104" s="53">
        <f t="shared" si="76"/>
        <v>25143.037260899808</v>
      </c>
      <c r="Q104" s="54">
        <f t="shared" si="77"/>
        <v>54480.033830978908</v>
      </c>
      <c r="R104" s="54">
        <f t="shared" si="78"/>
        <v>39881.736740245717</v>
      </c>
      <c r="S104" s="81">
        <f t="shared" si="79"/>
        <v>119504.80783212444</v>
      </c>
      <c r="T104" s="53">
        <f>IF(OR(G104="Yes",Summary!$F$25="EP"),S104*I104,P104)</f>
        <v>25143.037260899808</v>
      </c>
      <c r="U104" s="56">
        <f>IF(OR(G104="Yes",Summary!$F$25="EP"),S104*J104,Q104)</f>
        <v>54480.033830978908</v>
      </c>
      <c r="V104" s="56">
        <f>IF(OR(G104="yes",Summary!$F$25="EP"),S104*K104,R104)</f>
        <v>39881.736740245717</v>
      </c>
      <c r="W104" s="57">
        <f t="shared" si="80"/>
        <v>119504.80783212444</v>
      </c>
      <c r="X104" s="51">
        <f t="shared" si="81"/>
        <v>25143.037260899808</v>
      </c>
      <c r="Y104" s="51">
        <f t="shared" si="82"/>
        <v>53914.396083779902</v>
      </c>
      <c r="Z104" s="52">
        <f t="shared" si="83"/>
        <v>37893.933770413889</v>
      </c>
      <c r="AB104" s="58">
        <f t="shared" si="70"/>
        <v>100000</v>
      </c>
      <c r="AC104" s="59">
        <f t="shared" si="71"/>
        <v>100296.91361552423</v>
      </c>
      <c r="AD104" s="60">
        <f t="shared" si="72"/>
        <v>105245.70233820334</v>
      </c>
    </row>
    <row r="105" spans="2:30" x14ac:dyDescent="0.25">
      <c r="AB105" s="62"/>
      <c r="AC105" s="62"/>
      <c r="AD105" s="62"/>
    </row>
    <row r="106" spans="2:30" x14ac:dyDescent="0.25">
      <c r="B106" s="19" t="s">
        <v>40</v>
      </c>
      <c r="C106" s="19"/>
      <c r="AB106" s="62"/>
      <c r="AC106" s="62"/>
      <c r="AD106" s="62"/>
    </row>
    <row r="107" spans="2:30" x14ac:dyDescent="0.25">
      <c r="AB107" s="62"/>
      <c r="AC107" s="62"/>
      <c r="AD107" s="62"/>
    </row>
    <row r="108" spans="2:30" ht="15.75" thickBot="1" x14ac:dyDescent="0.3">
      <c r="B108" s="19" t="s">
        <v>22</v>
      </c>
      <c r="P108" s="27"/>
      <c r="Q108" s="27"/>
      <c r="R108" s="27"/>
      <c r="S108" s="27"/>
      <c r="T108" s="27"/>
      <c r="U108" s="27"/>
      <c r="V108" s="27"/>
      <c r="W108" s="27"/>
      <c r="AB108" s="62"/>
      <c r="AC108" s="62"/>
      <c r="AD108" s="62"/>
    </row>
    <row r="109" spans="2:30" ht="15.75" thickBot="1" x14ac:dyDescent="0.3">
      <c r="H109" s="125" t="s">
        <v>10</v>
      </c>
      <c r="I109" s="126"/>
      <c r="J109" s="126"/>
      <c r="K109" s="126"/>
      <c r="L109" s="126"/>
      <c r="M109" s="126"/>
      <c r="N109" s="126"/>
      <c r="O109" s="126"/>
      <c r="P109" s="126"/>
      <c r="Q109" s="126"/>
      <c r="R109" s="126"/>
      <c r="S109" s="126"/>
      <c r="T109" s="127" t="s">
        <v>18</v>
      </c>
      <c r="U109" s="128"/>
      <c r="V109" s="128"/>
      <c r="W109" s="128"/>
      <c r="X109" s="128"/>
      <c r="Y109" s="128"/>
      <c r="Z109" s="129"/>
      <c r="AB109" s="127" t="s">
        <v>20</v>
      </c>
      <c r="AC109" s="128"/>
      <c r="AD109" s="129"/>
    </row>
    <row r="110" spans="2:30" ht="30.75" thickBot="1" x14ac:dyDescent="0.3">
      <c r="B110" s="6" t="s">
        <v>4</v>
      </c>
      <c r="C110" s="3"/>
      <c r="D110" s="3" t="s">
        <v>5</v>
      </c>
      <c r="E110" s="4" t="s">
        <v>25</v>
      </c>
      <c r="F110" s="5" t="s">
        <v>6</v>
      </c>
      <c r="G110" s="89" t="s">
        <v>63</v>
      </c>
      <c r="H110" s="4" t="s">
        <v>10</v>
      </c>
      <c r="I110" s="4" t="s">
        <v>11</v>
      </c>
      <c r="J110" s="4" t="s">
        <v>26</v>
      </c>
      <c r="K110" s="4" t="s">
        <v>12</v>
      </c>
      <c r="L110" s="5" t="s">
        <v>13</v>
      </c>
      <c r="M110" s="3" t="s">
        <v>14</v>
      </c>
      <c r="N110" s="4" t="s">
        <v>54</v>
      </c>
      <c r="O110" s="4" t="s">
        <v>15</v>
      </c>
      <c r="P110" s="3" t="s">
        <v>7</v>
      </c>
      <c r="Q110" s="4" t="s">
        <v>55</v>
      </c>
      <c r="R110" s="4" t="s">
        <v>8</v>
      </c>
      <c r="S110" s="5" t="s">
        <v>53</v>
      </c>
      <c r="T110" s="3" t="s">
        <v>2</v>
      </c>
      <c r="U110" s="4" t="s">
        <v>56</v>
      </c>
      <c r="V110" s="4" t="s">
        <v>3</v>
      </c>
      <c r="W110" s="5" t="s">
        <v>16</v>
      </c>
      <c r="X110" s="4" t="s">
        <v>14</v>
      </c>
      <c r="Y110" s="4" t="s">
        <v>54</v>
      </c>
      <c r="Z110" s="5" t="s">
        <v>17</v>
      </c>
      <c r="AB110" s="21" t="s">
        <v>0</v>
      </c>
      <c r="AC110" s="22" t="s">
        <v>28</v>
      </c>
      <c r="AD110" s="23" t="s">
        <v>1</v>
      </c>
    </row>
    <row r="111" spans="2:30" x14ac:dyDescent="0.25">
      <c r="B111" s="70">
        <v>1</v>
      </c>
      <c r="C111" s="24"/>
      <c r="D111" s="24">
        <v>1</v>
      </c>
      <c r="E111" s="27">
        <f>'Theorretical Data'!F114</f>
        <v>0.99250000000000005</v>
      </c>
      <c r="F111" s="27">
        <f>'Theorretical Data'!P114</f>
        <v>1</v>
      </c>
      <c r="G111" s="70" t="str">
        <f>'Theorretical Data'!K114</f>
        <v>No</v>
      </c>
      <c r="H111" s="66">
        <f>H9</f>
        <v>100000</v>
      </c>
      <c r="I111" s="63">
        <f>I9</f>
        <v>0.5</v>
      </c>
      <c r="J111" s="63">
        <f>J9</f>
        <v>0</v>
      </c>
      <c r="K111" s="63">
        <f>K9</f>
        <v>0.5</v>
      </c>
      <c r="L111" s="31">
        <f>I111+J111+K111</f>
        <v>1</v>
      </c>
      <c r="M111" s="32">
        <f>(H111*I111)/D111</f>
        <v>50000</v>
      </c>
      <c r="N111" s="33">
        <f>(H111*J111)/E111</f>
        <v>0</v>
      </c>
      <c r="O111" s="34">
        <f>(H111*K111)/F111</f>
        <v>50000</v>
      </c>
      <c r="P111" s="35">
        <f t="shared" ref="P111:R112" si="87">M111*D111</f>
        <v>50000</v>
      </c>
      <c r="Q111" s="36">
        <f t="shared" si="87"/>
        <v>0</v>
      </c>
      <c r="R111" s="36">
        <f t="shared" si="87"/>
        <v>50000</v>
      </c>
      <c r="S111" s="37">
        <f>SUM(P111:R111)</f>
        <v>100000</v>
      </c>
      <c r="T111" s="35">
        <f>IF(OR(G111="Yes",Summary!$F$25="EP"),S111*I111,P111)</f>
        <v>50000</v>
      </c>
      <c r="U111" s="38">
        <f>IF(OR(G111="Yes",Summary!$F$25="EP"),S111*J111,Q111)</f>
        <v>0</v>
      </c>
      <c r="V111" s="38">
        <f>IF(OR(G111="yes",Summary!$F$25="EP"),S111*K111,R111)</f>
        <v>50000</v>
      </c>
      <c r="W111" s="39">
        <f>SUM(T111:V111)</f>
        <v>100000</v>
      </c>
      <c r="X111" s="33">
        <f t="shared" ref="X111:Z112" si="88">T111/D111</f>
        <v>50000</v>
      </c>
      <c r="Y111" s="33">
        <f t="shared" si="88"/>
        <v>0</v>
      </c>
      <c r="Z111" s="34">
        <f t="shared" si="88"/>
        <v>50000</v>
      </c>
      <c r="AB111" s="40">
        <f>($H$9/$D$9)*D111</f>
        <v>100000</v>
      </c>
      <c r="AC111" s="41">
        <f>($H$9/$E$9)*E111</f>
        <v>98511.166253101735</v>
      </c>
      <c r="AD111" s="42">
        <f>($H$9/$F$9)*F111</f>
        <v>100000</v>
      </c>
    </row>
    <row r="112" spans="2:30" x14ac:dyDescent="0.25">
      <c r="B112" s="10">
        <v>2</v>
      </c>
      <c r="C112" s="24"/>
      <c r="D112" s="24">
        <v>1</v>
      </c>
      <c r="E112" s="27">
        <f>'Theorretical Data'!F115</f>
        <v>1.0439029689365529</v>
      </c>
      <c r="F112" s="27">
        <f>'Theorretical Data'!P115</f>
        <v>1.2320148446827637</v>
      </c>
      <c r="G112" s="10" t="str">
        <f>'Theorretical Data'!K115</f>
        <v>Yes</v>
      </c>
      <c r="H112" s="67"/>
      <c r="I112" s="44">
        <f>I111</f>
        <v>0.5</v>
      </c>
      <c r="J112" s="44">
        <f>J111</f>
        <v>0</v>
      </c>
      <c r="K112" s="44">
        <f>K111</f>
        <v>0.5</v>
      </c>
      <c r="L112" s="45">
        <f t="shared" ref="L112:L130" si="89">I112+J112+K112</f>
        <v>1</v>
      </c>
      <c r="M112" s="32">
        <f t="shared" ref="M112:O113" si="90">X111</f>
        <v>50000</v>
      </c>
      <c r="N112" s="33">
        <f t="shared" si="90"/>
        <v>0</v>
      </c>
      <c r="O112" s="34">
        <f t="shared" si="90"/>
        <v>50000</v>
      </c>
      <c r="P112" s="35">
        <f t="shared" si="87"/>
        <v>50000</v>
      </c>
      <c r="Q112" s="36">
        <f t="shared" si="87"/>
        <v>0</v>
      </c>
      <c r="R112" s="36">
        <f t="shared" si="87"/>
        <v>61600.742234138183</v>
      </c>
      <c r="S112" s="37">
        <f>SUM(P112:R112)</f>
        <v>111600.74223413819</v>
      </c>
      <c r="T112" s="35">
        <f>IF(OR(G112="Yes",Summary!$F$25="EP"),S112*I112,P112)</f>
        <v>55800.371117069095</v>
      </c>
      <c r="U112" s="38">
        <f>IF(OR(G112="Yes",Summary!$F$25="EP"),S112*J112,Q112)</f>
        <v>0</v>
      </c>
      <c r="V112" s="38">
        <f>IF(OR(G112="yes",Summary!$F$25="EP"),S112*K112,R112)</f>
        <v>55800.371117069095</v>
      </c>
      <c r="W112" s="39">
        <f>SUM(T112:V112)</f>
        <v>111600.74223413819</v>
      </c>
      <c r="X112" s="33">
        <f t="shared" si="88"/>
        <v>55800.371117069095</v>
      </c>
      <c r="Y112" s="33">
        <f t="shared" si="88"/>
        <v>0</v>
      </c>
      <c r="Z112" s="34">
        <f t="shared" si="88"/>
        <v>45291.963289157728</v>
      </c>
      <c r="AB112" s="40">
        <f t="shared" ref="AB112:AB130" si="91">($H$9/$D$9)*D112</f>
        <v>100000</v>
      </c>
      <c r="AC112" s="41">
        <f t="shared" ref="AC112:AC130" si="92">($H$9/$E$9)*E112</f>
        <v>103613.19790933527</v>
      </c>
      <c r="AD112" s="42">
        <f t="shared" ref="AD112:AD130" si="93">($H$9/$F$9)*F112</f>
        <v>123201.48446827637</v>
      </c>
    </row>
    <row r="113" spans="2:30" x14ac:dyDescent="0.25">
      <c r="B113" s="10">
        <v>3</v>
      </c>
      <c r="C113" s="24"/>
      <c r="D113" s="24">
        <v>1</v>
      </c>
      <c r="E113" s="27">
        <f>'Theorretical Data'!F116</f>
        <v>1.0411508198777979</v>
      </c>
      <c r="F113" s="27">
        <f>'Theorretical Data'!P116</f>
        <v>1.1932540993889886</v>
      </c>
      <c r="G113" s="10" t="str">
        <f>'Theorretical Data'!K116</f>
        <v>No</v>
      </c>
      <c r="H113" s="27"/>
      <c r="I113" s="44">
        <f t="shared" ref="I113:I130" si="94">I112</f>
        <v>0.5</v>
      </c>
      <c r="J113" s="44">
        <f t="shared" ref="J113:J130" si="95">J112</f>
        <v>0</v>
      </c>
      <c r="K113" s="44">
        <f t="shared" ref="K113:K130" si="96">K112</f>
        <v>0.5</v>
      </c>
      <c r="L113" s="45">
        <f t="shared" si="89"/>
        <v>1</v>
      </c>
      <c r="M113" s="32">
        <f t="shared" si="90"/>
        <v>55800.371117069095</v>
      </c>
      <c r="N113" s="33">
        <f t="shared" si="90"/>
        <v>0</v>
      </c>
      <c r="O113" s="34">
        <f t="shared" si="90"/>
        <v>45291.963289157728</v>
      </c>
      <c r="P113" s="35">
        <f t="shared" ref="P113:P130" si="97">M113*D113</f>
        <v>55800.371117069095</v>
      </c>
      <c r="Q113" s="36">
        <f t="shared" ref="Q113:Q130" si="98">N113*E113</f>
        <v>0</v>
      </c>
      <c r="R113" s="36">
        <f t="shared" ref="R113:R130" si="99">O113*F113</f>
        <v>54044.820864163041</v>
      </c>
      <c r="S113" s="37">
        <f t="shared" ref="S113:S130" si="100">SUM(P113:R113)</f>
        <v>109845.19198123214</v>
      </c>
      <c r="T113" s="35">
        <f>IF(OR(G113="Yes",Summary!$F$25="EP"),S113*I113,P113)</f>
        <v>55800.371117069095</v>
      </c>
      <c r="U113" s="38">
        <f>IF(OR(G113="Yes",Summary!$F$25="EP"),S113*J113,Q113)</f>
        <v>0</v>
      </c>
      <c r="V113" s="38">
        <f>IF(OR(G113="yes",Summary!$F$25="EP"),S113*K113,R113)</f>
        <v>54044.820864163041</v>
      </c>
      <c r="W113" s="39">
        <f t="shared" ref="W113:W130" si="101">SUM(T113:V113)</f>
        <v>109845.19198123214</v>
      </c>
      <c r="X113" s="33">
        <f t="shared" ref="X113:X130" si="102">T113/D113</f>
        <v>55800.371117069095</v>
      </c>
      <c r="Y113" s="33">
        <f t="shared" ref="Y113:Y130" si="103">U113/E113</f>
        <v>0</v>
      </c>
      <c r="Z113" s="34">
        <f t="shared" ref="Z113:Z130" si="104">V113/F113</f>
        <v>45291.963289157728</v>
      </c>
      <c r="AB113" s="40">
        <f t="shared" si="91"/>
        <v>100000</v>
      </c>
      <c r="AC113" s="41">
        <f t="shared" si="92"/>
        <v>103340.03174965736</v>
      </c>
      <c r="AD113" s="42">
        <f t="shared" si="93"/>
        <v>119325.40993889887</v>
      </c>
    </row>
    <row r="114" spans="2:30" x14ac:dyDescent="0.25">
      <c r="B114" s="10">
        <v>4</v>
      </c>
      <c r="C114" s="24"/>
      <c r="D114" s="24">
        <v>1</v>
      </c>
      <c r="E114" s="27">
        <f>'Theorretical Data'!F117</f>
        <v>0.97987840056419095</v>
      </c>
      <c r="F114" s="27">
        <f>'Theorretical Data'!P117</f>
        <v>0.86189200282095357</v>
      </c>
      <c r="G114" s="10" t="str">
        <f>'Theorretical Data'!K117</f>
        <v>No</v>
      </c>
      <c r="H114" s="27"/>
      <c r="I114" s="44">
        <f t="shared" si="94"/>
        <v>0.5</v>
      </c>
      <c r="J114" s="44">
        <f t="shared" si="95"/>
        <v>0</v>
      </c>
      <c r="K114" s="44">
        <f t="shared" si="96"/>
        <v>0.5</v>
      </c>
      <c r="L114" s="45">
        <f t="shared" si="89"/>
        <v>1</v>
      </c>
      <c r="M114" s="32">
        <f t="shared" ref="M114:M130" si="105">X113</f>
        <v>55800.371117069095</v>
      </c>
      <c r="N114" s="33">
        <f t="shared" ref="N114:N130" si="106">Y113</f>
        <v>0</v>
      </c>
      <c r="O114" s="34">
        <f t="shared" ref="O114:O130" si="107">Z113</f>
        <v>45291.963289157728</v>
      </c>
      <c r="P114" s="35">
        <f t="shared" si="97"/>
        <v>55800.371117069095</v>
      </c>
      <c r="Q114" s="36">
        <f t="shared" si="98"/>
        <v>0</v>
      </c>
      <c r="R114" s="36">
        <f t="shared" si="99"/>
        <v>39036.78095098526</v>
      </c>
      <c r="S114" s="37">
        <f t="shared" si="100"/>
        <v>94837.152068054362</v>
      </c>
      <c r="T114" s="35">
        <f>IF(OR(G114="Yes",Summary!$F$25="EP"),S114*I114,P114)</f>
        <v>55800.371117069095</v>
      </c>
      <c r="U114" s="38">
        <f>IF(OR(G114="Yes",Summary!$F$25="EP"),S114*J114,Q114)</f>
        <v>0</v>
      </c>
      <c r="V114" s="38">
        <f>IF(OR(G114="yes",Summary!$F$25="EP"),S114*K114,R114)</f>
        <v>39036.78095098526</v>
      </c>
      <c r="W114" s="39">
        <f t="shared" si="101"/>
        <v>94837.152068054362</v>
      </c>
      <c r="X114" s="33">
        <f t="shared" si="102"/>
        <v>55800.371117069095</v>
      </c>
      <c r="Y114" s="33">
        <f t="shared" si="103"/>
        <v>0</v>
      </c>
      <c r="Z114" s="34">
        <f t="shared" si="104"/>
        <v>45291.963289157728</v>
      </c>
      <c r="AB114" s="40">
        <f t="shared" si="91"/>
        <v>100000</v>
      </c>
      <c r="AC114" s="41">
        <f t="shared" si="92"/>
        <v>97258.402041110763</v>
      </c>
      <c r="AD114" s="42">
        <f t="shared" si="93"/>
        <v>86189.200282095364</v>
      </c>
    </row>
    <row r="115" spans="2:30" x14ac:dyDescent="0.25">
      <c r="B115" s="10">
        <v>5</v>
      </c>
      <c r="C115" s="24"/>
      <c r="D115" s="24">
        <v>1</v>
      </c>
      <c r="E115" s="27">
        <f>'Theorretical Data'!F118</f>
        <v>0.90952382532844522</v>
      </c>
      <c r="F115" s="27">
        <f>'Theorretical Data'!P118</f>
        <v>0.48511912664222517</v>
      </c>
      <c r="G115" s="10" t="str">
        <f>'Theorretical Data'!K118</f>
        <v>Yes</v>
      </c>
      <c r="H115" s="27"/>
      <c r="I115" s="44">
        <f t="shared" si="94"/>
        <v>0.5</v>
      </c>
      <c r="J115" s="44">
        <f t="shared" si="95"/>
        <v>0</v>
      </c>
      <c r="K115" s="44">
        <f t="shared" si="96"/>
        <v>0.5</v>
      </c>
      <c r="L115" s="45">
        <f t="shared" si="89"/>
        <v>1</v>
      </c>
      <c r="M115" s="32">
        <f t="shared" si="105"/>
        <v>55800.371117069095</v>
      </c>
      <c r="N115" s="33">
        <f t="shared" si="106"/>
        <v>0</v>
      </c>
      <c r="O115" s="34">
        <f t="shared" si="107"/>
        <v>45291.963289157728</v>
      </c>
      <c r="P115" s="35">
        <f t="shared" si="97"/>
        <v>55800.371117069095</v>
      </c>
      <c r="Q115" s="36">
        <f t="shared" si="98"/>
        <v>0</v>
      </c>
      <c r="R115" s="36">
        <f t="shared" si="99"/>
        <v>21971.99767474792</v>
      </c>
      <c r="S115" s="37">
        <f t="shared" si="100"/>
        <v>77772.368791817018</v>
      </c>
      <c r="T115" s="35">
        <f>IF(OR(G115="Yes",Summary!$F$25="EP"),S115*I115,P115)</f>
        <v>38886.184395908509</v>
      </c>
      <c r="U115" s="38">
        <f>IF(OR(G115="Yes",Summary!$F$25="EP"),S115*J115,Q115)</f>
        <v>0</v>
      </c>
      <c r="V115" s="38">
        <f>IF(OR(G115="yes",Summary!$F$25="EP"),S115*K115,R115)</f>
        <v>38886.184395908509</v>
      </c>
      <c r="W115" s="39">
        <f t="shared" si="101"/>
        <v>77772.368791817018</v>
      </c>
      <c r="X115" s="33">
        <f t="shared" si="102"/>
        <v>38886.184395908509</v>
      </c>
      <c r="Y115" s="33">
        <f t="shared" si="103"/>
        <v>0</v>
      </c>
      <c r="Z115" s="34">
        <f t="shared" si="104"/>
        <v>80158.011218937216</v>
      </c>
      <c r="AB115" s="40">
        <f t="shared" si="91"/>
        <v>100000</v>
      </c>
      <c r="AC115" s="41">
        <f t="shared" si="92"/>
        <v>90275.317650466022</v>
      </c>
      <c r="AD115" s="42">
        <f t="shared" si="93"/>
        <v>48511.912664222516</v>
      </c>
    </row>
    <row r="116" spans="2:30" x14ac:dyDescent="0.25">
      <c r="B116" s="10">
        <v>6</v>
      </c>
      <c r="C116" s="24"/>
      <c r="D116" s="24">
        <v>1</v>
      </c>
      <c r="E116" s="27">
        <f>'Theorretical Data'!F119</f>
        <v>0.88787530077358057</v>
      </c>
      <c r="F116" s="27">
        <f>'Theorretical Data'!P119</f>
        <v>0.35187650386790154</v>
      </c>
      <c r="G116" s="10" t="str">
        <f>'Theorretical Data'!K119</f>
        <v>Yes</v>
      </c>
      <c r="H116" s="27"/>
      <c r="I116" s="44">
        <f t="shared" si="94"/>
        <v>0.5</v>
      </c>
      <c r="J116" s="44">
        <f t="shared" si="95"/>
        <v>0</v>
      </c>
      <c r="K116" s="44">
        <f t="shared" si="96"/>
        <v>0.5</v>
      </c>
      <c r="L116" s="45">
        <f t="shared" si="89"/>
        <v>1</v>
      </c>
      <c r="M116" s="32">
        <f t="shared" si="105"/>
        <v>38886.184395908509</v>
      </c>
      <c r="N116" s="33">
        <f t="shared" si="106"/>
        <v>0</v>
      </c>
      <c r="O116" s="34">
        <f t="shared" si="107"/>
        <v>80158.011218937216</v>
      </c>
      <c r="P116" s="35">
        <f t="shared" si="97"/>
        <v>38886.184395908509</v>
      </c>
      <c r="Q116" s="36">
        <f t="shared" si="98"/>
        <v>0</v>
      </c>
      <c r="R116" s="36">
        <f t="shared" si="99"/>
        <v>28205.720744723654</v>
      </c>
      <c r="S116" s="37">
        <f t="shared" si="100"/>
        <v>67091.905140632167</v>
      </c>
      <c r="T116" s="35">
        <f>IF(OR(G116="Yes",Summary!$F$25="EP"),S116*I116,P116)</f>
        <v>33545.952570316083</v>
      </c>
      <c r="U116" s="38">
        <f>IF(OR(G116="Yes",Summary!$F$25="EP"),S116*J116,Q116)</f>
        <v>0</v>
      </c>
      <c r="V116" s="38">
        <f>IF(OR(G116="yes",Summary!$F$25="EP"),S116*K116,R116)</f>
        <v>33545.952570316083</v>
      </c>
      <c r="W116" s="39">
        <f t="shared" si="101"/>
        <v>67091.905140632167</v>
      </c>
      <c r="X116" s="33">
        <f t="shared" si="102"/>
        <v>33545.952570316083</v>
      </c>
      <c r="Y116" s="33">
        <f t="shared" si="103"/>
        <v>0</v>
      </c>
      <c r="Z116" s="34">
        <f t="shared" si="104"/>
        <v>95334.448880706215</v>
      </c>
      <c r="AB116" s="40">
        <f t="shared" si="91"/>
        <v>100000</v>
      </c>
      <c r="AC116" s="41">
        <f t="shared" si="92"/>
        <v>88126.580721943479</v>
      </c>
      <c r="AD116" s="42">
        <f t="shared" si="93"/>
        <v>35187.650386790156</v>
      </c>
    </row>
    <row r="117" spans="2:30" x14ac:dyDescent="0.25">
      <c r="B117" s="10">
        <v>7</v>
      </c>
      <c r="C117" s="24"/>
      <c r="D117" s="24">
        <v>1</v>
      </c>
      <c r="E117" s="27">
        <f>'Theorretical Data'!F120</f>
        <v>0.92794091512607557</v>
      </c>
      <c r="F117" s="27">
        <f>'Theorretical Data'!P120</f>
        <v>0.52720457563037593</v>
      </c>
      <c r="G117" s="10" t="str">
        <f>'Theorretical Data'!K120</f>
        <v>No</v>
      </c>
      <c r="H117" s="27"/>
      <c r="I117" s="44">
        <f t="shared" si="94"/>
        <v>0.5</v>
      </c>
      <c r="J117" s="44">
        <f t="shared" si="95"/>
        <v>0</v>
      </c>
      <c r="K117" s="44">
        <f t="shared" si="96"/>
        <v>0.5</v>
      </c>
      <c r="L117" s="45">
        <f t="shared" si="89"/>
        <v>1</v>
      </c>
      <c r="M117" s="32">
        <f t="shared" si="105"/>
        <v>33545.952570316083</v>
      </c>
      <c r="N117" s="33">
        <f t="shared" si="106"/>
        <v>0</v>
      </c>
      <c r="O117" s="34">
        <f t="shared" si="107"/>
        <v>95334.448880706215</v>
      </c>
      <c r="P117" s="35">
        <f t="shared" si="97"/>
        <v>33545.952570316083</v>
      </c>
      <c r="Q117" s="36">
        <f t="shared" si="98"/>
        <v>0</v>
      </c>
      <c r="R117" s="36">
        <f t="shared" si="99"/>
        <v>50260.757665108489</v>
      </c>
      <c r="S117" s="37">
        <f t="shared" si="100"/>
        <v>83806.710235424573</v>
      </c>
      <c r="T117" s="35">
        <f>IF(OR(G117="Yes",Summary!$F$25="EP"),S117*I117,P117)</f>
        <v>33545.952570316083</v>
      </c>
      <c r="U117" s="38">
        <f>IF(OR(G117="Yes",Summary!$F$25="EP"),S117*J117,Q117)</f>
        <v>0</v>
      </c>
      <c r="V117" s="38">
        <f>IF(OR(G117="yes",Summary!$F$25="EP"),S117*K117,R117)</f>
        <v>50260.757665108489</v>
      </c>
      <c r="W117" s="39">
        <f t="shared" si="101"/>
        <v>83806.710235424573</v>
      </c>
      <c r="X117" s="33">
        <f t="shared" si="102"/>
        <v>33545.952570316083</v>
      </c>
      <c r="Y117" s="33">
        <f t="shared" si="103"/>
        <v>0</v>
      </c>
      <c r="Z117" s="34">
        <f t="shared" si="104"/>
        <v>95334.448880706215</v>
      </c>
      <c r="AB117" s="40">
        <f t="shared" si="91"/>
        <v>100000</v>
      </c>
      <c r="AC117" s="41">
        <f t="shared" si="92"/>
        <v>92103.316637823867</v>
      </c>
      <c r="AD117" s="42">
        <f t="shared" si="93"/>
        <v>52720.457563037591</v>
      </c>
    </row>
    <row r="118" spans="2:30" x14ac:dyDescent="0.25">
      <c r="B118" s="10">
        <v>8</v>
      </c>
      <c r="C118" s="24"/>
      <c r="D118" s="24">
        <v>1</v>
      </c>
      <c r="E118" s="27">
        <f>'Theorretical Data'!F121</f>
        <v>0.98598906191031566</v>
      </c>
      <c r="F118" s="27">
        <f>'Theorretical Data'!P121</f>
        <v>0.79244530955157622</v>
      </c>
      <c r="G118" s="10" t="str">
        <f>'Theorretical Data'!K121</f>
        <v>Yes</v>
      </c>
      <c r="H118" s="27"/>
      <c r="I118" s="44">
        <f t="shared" si="94"/>
        <v>0.5</v>
      </c>
      <c r="J118" s="44">
        <f t="shared" si="95"/>
        <v>0</v>
      </c>
      <c r="K118" s="44">
        <f t="shared" si="96"/>
        <v>0.5</v>
      </c>
      <c r="L118" s="45">
        <f t="shared" si="89"/>
        <v>1</v>
      </c>
      <c r="M118" s="32">
        <f t="shared" si="105"/>
        <v>33545.952570316083</v>
      </c>
      <c r="N118" s="33">
        <f t="shared" si="106"/>
        <v>0</v>
      </c>
      <c r="O118" s="34">
        <f t="shared" si="107"/>
        <v>95334.448880706215</v>
      </c>
      <c r="P118" s="35">
        <f t="shared" si="97"/>
        <v>33545.952570316083</v>
      </c>
      <c r="Q118" s="36">
        <f t="shared" si="98"/>
        <v>0</v>
      </c>
      <c r="R118" s="36">
        <f t="shared" si="99"/>
        <v>75547.336854200155</v>
      </c>
      <c r="S118" s="37">
        <f t="shared" si="100"/>
        <v>109093.28942451623</v>
      </c>
      <c r="T118" s="35">
        <f>IF(OR(G118="Yes",Summary!$F$25="EP"),S118*I118,P118)</f>
        <v>54546.644712258116</v>
      </c>
      <c r="U118" s="38">
        <f>IF(OR(G118="Yes",Summary!$F$25="EP"),S118*J118,Q118)</f>
        <v>0</v>
      </c>
      <c r="V118" s="38">
        <f>IF(OR(G118="yes",Summary!$F$25="EP"),S118*K118,R118)</f>
        <v>54546.644712258116</v>
      </c>
      <c r="W118" s="39">
        <f t="shared" si="101"/>
        <v>109093.28942451623</v>
      </c>
      <c r="X118" s="33">
        <f t="shared" si="102"/>
        <v>54546.644712258116</v>
      </c>
      <c r="Y118" s="33">
        <f t="shared" si="103"/>
        <v>0</v>
      </c>
      <c r="Z118" s="34">
        <f t="shared" si="104"/>
        <v>68833.323959131783</v>
      </c>
      <c r="AB118" s="40">
        <f t="shared" si="91"/>
        <v>100000</v>
      </c>
      <c r="AC118" s="41">
        <f t="shared" si="92"/>
        <v>97864.919296309236</v>
      </c>
      <c r="AD118" s="42">
        <f t="shared" si="93"/>
        <v>79244.530955157621</v>
      </c>
    </row>
    <row r="119" spans="2:30" x14ac:dyDescent="0.25">
      <c r="B119" s="10">
        <v>9</v>
      </c>
      <c r="C119" s="24"/>
      <c r="D119" s="24">
        <v>1</v>
      </c>
      <c r="E119" s="27">
        <f>'Theorretical Data'!F122</f>
        <v>1.0017550772636372</v>
      </c>
      <c r="F119" s="27">
        <f>'Theorretical Data'!P122</f>
        <v>0.84627538631818355</v>
      </c>
      <c r="G119" s="10" t="str">
        <f>'Theorretical Data'!K122</f>
        <v>Yes</v>
      </c>
      <c r="H119" s="27"/>
      <c r="I119" s="44">
        <f t="shared" si="94"/>
        <v>0.5</v>
      </c>
      <c r="J119" s="44">
        <f t="shared" si="95"/>
        <v>0</v>
      </c>
      <c r="K119" s="44">
        <f t="shared" si="96"/>
        <v>0.5</v>
      </c>
      <c r="L119" s="45">
        <f t="shared" si="89"/>
        <v>1</v>
      </c>
      <c r="M119" s="32">
        <f t="shared" si="105"/>
        <v>54546.644712258116</v>
      </c>
      <c r="N119" s="33">
        <f t="shared" si="106"/>
        <v>0</v>
      </c>
      <c r="O119" s="34">
        <f t="shared" si="107"/>
        <v>68833.323959131783</v>
      </c>
      <c r="P119" s="35">
        <f t="shared" si="97"/>
        <v>54546.644712258116</v>
      </c>
      <c r="Q119" s="36">
        <f t="shared" si="98"/>
        <v>0</v>
      </c>
      <c r="R119" s="36">
        <f t="shared" si="99"/>
        <v>58251.947825078933</v>
      </c>
      <c r="S119" s="37">
        <f t="shared" si="100"/>
        <v>112798.59253733704</v>
      </c>
      <c r="T119" s="35">
        <f>IF(OR(G119="Yes",Summary!$F$25="EP"),S119*I119,P119)</f>
        <v>56399.29626866852</v>
      </c>
      <c r="U119" s="38">
        <f>IF(OR(G119="Yes",Summary!$F$25="EP"),S119*J119,Q119)</f>
        <v>0</v>
      </c>
      <c r="V119" s="38">
        <f>IF(OR(G119="yes",Summary!$F$25="EP"),S119*K119,R119)</f>
        <v>56399.29626866852</v>
      </c>
      <c r="W119" s="39">
        <f t="shared" si="101"/>
        <v>112798.59253733704</v>
      </c>
      <c r="X119" s="33">
        <f t="shared" si="102"/>
        <v>56399.29626866852</v>
      </c>
      <c r="Y119" s="33">
        <f t="shared" si="103"/>
        <v>0</v>
      </c>
      <c r="Z119" s="34">
        <f t="shared" si="104"/>
        <v>66644.141115860664</v>
      </c>
      <c r="AB119" s="40">
        <f t="shared" si="91"/>
        <v>100000</v>
      </c>
      <c r="AC119" s="41">
        <f t="shared" si="92"/>
        <v>99429.78434378533</v>
      </c>
      <c r="AD119" s="42">
        <f t="shared" si="93"/>
        <v>84627.538631818359</v>
      </c>
    </row>
    <row r="120" spans="2:30" x14ac:dyDescent="0.25">
      <c r="B120" s="10">
        <v>10</v>
      </c>
      <c r="C120" s="24"/>
      <c r="D120" s="24">
        <v>1</v>
      </c>
      <c r="E120" s="27">
        <f>'Theorretical Data'!F123</f>
        <v>0.9538482939669235</v>
      </c>
      <c r="F120" s="27">
        <f>'Theorretical Data'!P123</f>
        <v>0.58174146983461483</v>
      </c>
      <c r="G120" s="10" t="str">
        <f>'Theorretical Data'!K123</f>
        <v>No</v>
      </c>
      <c r="H120" s="27"/>
      <c r="I120" s="44">
        <f t="shared" si="94"/>
        <v>0.5</v>
      </c>
      <c r="J120" s="44">
        <f t="shared" si="95"/>
        <v>0</v>
      </c>
      <c r="K120" s="44">
        <f t="shared" si="96"/>
        <v>0.5</v>
      </c>
      <c r="L120" s="45">
        <f t="shared" si="89"/>
        <v>1</v>
      </c>
      <c r="M120" s="32">
        <f t="shared" si="105"/>
        <v>56399.29626866852</v>
      </c>
      <c r="N120" s="33">
        <f t="shared" si="106"/>
        <v>0</v>
      </c>
      <c r="O120" s="34">
        <f t="shared" si="107"/>
        <v>66644.141115860664</v>
      </c>
      <c r="P120" s="35">
        <f t="shared" si="97"/>
        <v>56399.29626866852</v>
      </c>
      <c r="Q120" s="36">
        <f t="shared" si="98"/>
        <v>0</v>
      </c>
      <c r="R120" s="36">
        <f t="shared" si="99"/>
        <v>38769.660608606267</v>
      </c>
      <c r="S120" s="37">
        <f t="shared" si="100"/>
        <v>95168.956877274788</v>
      </c>
      <c r="T120" s="35">
        <f>IF(OR(G120="Yes",Summary!$F$25="EP"),S120*I120,P120)</f>
        <v>56399.29626866852</v>
      </c>
      <c r="U120" s="38">
        <f>IF(OR(G120="Yes",Summary!$F$25="EP"),S120*J120,Q120)</f>
        <v>0</v>
      </c>
      <c r="V120" s="38">
        <f>IF(OR(G120="yes",Summary!$F$25="EP"),S120*K120,R120)</f>
        <v>38769.660608606267</v>
      </c>
      <c r="W120" s="39">
        <f t="shared" si="101"/>
        <v>95168.956877274788</v>
      </c>
      <c r="X120" s="33">
        <f t="shared" si="102"/>
        <v>56399.29626866852</v>
      </c>
      <c r="Y120" s="33">
        <f t="shared" si="103"/>
        <v>0</v>
      </c>
      <c r="Z120" s="34">
        <f t="shared" si="104"/>
        <v>66644.141115860664</v>
      </c>
      <c r="AB120" s="40">
        <f t="shared" si="91"/>
        <v>100000</v>
      </c>
      <c r="AC120" s="41">
        <f t="shared" si="92"/>
        <v>94674.768631952698</v>
      </c>
      <c r="AD120" s="42">
        <f t="shared" si="93"/>
        <v>58174.146983461484</v>
      </c>
    </row>
    <row r="121" spans="2:30" x14ac:dyDescent="0.25">
      <c r="B121" s="10">
        <v>11</v>
      </c>
      <c r="C121" s="24"/>
      <c r="D121" s="24">
        <v>1</v>
      </c>
      <c r="E121" s="27">
        <f>'Theorretical Data'!F124</f>
        <v>0.87941852223774464</v>
      </c>
      <c r="F121" s="27">
        <f>'Theorretical Data'!P124</f>
        <v>0.18459261118872058</v>
      </c>
      <c r="G121" s="10" t="str">
        <f>'Theorretical Data'!K124</f>
        <v>Yes</v>
      </c>
      <c r="H121" s="27"/>
      <c r="I121" s="44">
        <f t="shared" si="94"/>
        <v>0.5</v>
      </c>
      <c r="J121" s="44">
        <f t="shared" si="95"/>
        <v>0</v>
      </c>
      <c r="K121" s="44">
        <f t="shared" si="96"/>
        <v>0.5</v>
      </c>
      <c r="L121" s="45">
        <f t="shared" si="89"/>
        <v>1</v>
      </c>
      <c r="M121" s="32">
        <f t="shared" si="105"/>
        <v>56399.29626866852</v>
      </c>
      <c r="N121" s="33">
        <f t="shared" si="106"/>
        <v>0</v>
      </c>
      <c r="O121" s="34">
        <f t="shared" si="107"/>
        <v>66644.141115860664</v>
      </c>
      <c r="P121" s="35">
        <f t="shared" si="97"/>
        <v>56399.29626866852</v>
      </c>
      <c r="Q121" s="36">
        <f t="shared" si="98"/>
        <v>0</v>
      </c>
      <c r="R121" s="36">
        <f t="shared" si="99"/>
        <v>12302.016029006294</v>
      </c>
      <c r="S121" s="37">
        <f t="shared" si="100"/>
        <v>68701.312297674813</v>
      </c>
      <c r="T121" s="35">
        <f>IF(OR(G121="Yes",Summary!$F$25="EP"),S121*I121,P121)</f>
        <v>34350.656148837406</v>
      </c>
      <c r="U121" s="38">
        <f>IF(OR(G121="Yes",Summary!$F$25="EP"),S121*J121,Q121)</f>
        <v>0</v>
      </c>
      <c r="V121" s="38">
        <f>IF(OR(G121="yes",Summary!$F$25="EP"),S121*K121,R121)</f>
        <v>34350.656148837406</v>
      </c>
      <c r="W121" s="39">
        <f t="shared" si="101"/>
        <v>68701.312297674813</v>
      </c>
      <c r="X121" s="33">
        <f t="shared" si="102"/>
        <v>34350.656148837406</v>
      </c>
      <c r="Y121" s="33">
        <f t="shared" si="103"/>
        <v>0</v>
      </c>
      <c r="Z121" s="34">
        <f t="shared" si="104"/>
        <v>186089.00934674239</v>
      </c>
      <c r="AB121" s="40">
        <f t="shared" si="91"/>
        <v>100000</v>
      </c>
      <c r="AC121" s="41">
        <f t="shared" si="92"/>
        <v>87287.198236996977</v>
      </c>
      <c r="AD121" s="42">
        <f t="shared" si="93"/>
        <v>18459.261118872058</v>
      </c>
    </row>
    <row r="122" spans="2:30" x14ac:dyDescent="0.25">
      <c r="B122" s="10">
        <v>12</v>
      </c>
      <c r="C122" s="24"/>
      <c r="D122" s="24">
        <v>1</v>
      </c>
      <c r="E122" s="27">
        <f>'Theorretical Data'!F125</f>
        <v>0.84000068554145135</v>
      </c>
      <c r="F122" s="27">
        <f>'Theorretical Data'!P125</f>
        <v>0.01</v>
      </c>
      <c r="G122" s="10" t="str">
        <f>'Theorretical Data'!K125</f>
        <v>Yes</v>
      </c>
      <c r="H122" s="27"/>
      <c r="I122" s="44">
        <f t="shared" si="94"/>
        <v>0.5</v>
      </c>
      <c r="J122" s="44">
        <f t="shared" si="95"/>
        <v>0</v>
      </c>
      <c r="K122" s="44">
        <f t="shared" si="96"/>
        <v>0.5</v>
      </c>
      <c r="L122" s="45">
        <f t="shared" si="89"/>
        <v>1</v>
      </c>
      <c r="M122" s="32">
        <f t="shared" si="105"/>
        <v>34350.656148837406</v>
      </c>
      <c r="N122" s="33">
        <f t="shared" si="106"/>
        <v>0</v>
      </c>
      <c r="O122" s="34">
        <f t="shared" si="107"/>
        <v>186089.00934674239</v>
      </c>
      <c r="P122" s="35">
        <f t="shared" si="97"/>
        <v>34350.656148837406</v>
      </c>
      <c r="Q122" s="36">
        <f t="shared" si="98"/>
        <v>0</v>
      </c>
      <c r="R122" s="36">
        <f t="shared" si="99"/>
        <v>1860.8900934674239</v>
      </c>
      <c r="S122" s="37">
        <f t="shared" si="100"/>
        <v>36211.54624230483</v>
      </c>
      <c r="T122" s="35">
        <f>IF(OR(G122="Yes",Summary!$F$25="EP"),S122*I122,P122)</f>
        <v>18105.773121152415</v>
      </c>
      <c r="U122" s="38">
        <f>IF(OR(G122="Yes",Summary!$F$25="EP"),S122*J122,Q122)</f>
        <v>0</v>
      </c>
      <c r="V122" s="38">
        <f>IF(OR(G122="yes",Summary!$F$25="EP"),S122*K122,R122)</f>
        <v>18105.773121152415</v>
      </c>
      <c r="W122" s="39">
        <f t="shared" si="101"/>
        <v>36211.54624230483</v>
      </c>
      <c r="X122" s="33">
        <f t="shared" si="102"/>
        <v>18105.773121152415</v>
      </c>
      <c r="Y122" s="33">
        <f t="shared" si="103"/>
        <v>0</v>
      </c>
      <c r="Z122" s="34">
        <f t="shared" si="104"/>
        <v>1810577.3121152415</v>
      </c>
      <c r="AB122" s="40">
        <f t="shared" si="91"/>
        <v>100000</v>
      </c>
      <c r="AC122" s="41">
        <f t="shared" si="92"/>
        <v>83374.75787011924</v>
      </c>
      <c r="AD122" s="42">
        <f t="shared" si="93"/>
        <v>1000</v>
      </c>
    </row>
    <row r="123" spans="2:30" x14ac:dyDescent="0.25">
      <c r="B123" s="10">
        <v>13</v>
      </c>
      <c r="C123" s="24"/>
      <c r="D123" s="24">
        <v>1</v>
      </c>
      <c r="E123" s="27">
        <f>'Theorretical Data'!F126</f>
        <v>0.86493989573997021</v>
      </c>
      <c r="F123" s="27">
        <f>'Theorretical Data'!P126</f>
        <v>0.01</v>
      </c>
      <c r="G123" s="10" t="str">
        <f>'Theorretical Data'!K126</f>
        <v>No</v>
      </c>
      <c r="H123" s="27"/>
      <c r="I123" s="44">
        <f t="shared" si="94"/>
        <v>0.5</v>
      </c>
      <c r="J123" s="44">
        <f t="shared" si="95"/>
        <v>0</v>
      </c>
      <c r="K123" s="44">
        <f t="shared" si="96"/>
        <v>0.5</v>
      </c>
      <c r="L123" s="45">
        <f t="shared" si="89"/>
        <v>1</v>
      </c>
      <c r="M123" s="32">
        <f t="shared" si="105"/>
        <v>18105.773121152415</v>
      </c>
      <c r="N123" s="33">
        <f t="shared" si="106"/>
        <v>0</v>
      </c>
      <c r="O123" s="34">
        <f t="shared" si="107"/>
        <v>1810577.3121152415</v>
      </c>
      <c r="P123" s="35">
        <f t="shared" si="97"/>
        <v>18105.773121152415</v>
      </c>
      <c r="Q123" s="36">
        <f t="shared" si="98"/>
        <v>0</v>
      </c>
      <c r="R123" s="36">
        <f t="shared" si="99"/>
        <v>18105.773121152415</v>
      </c>
      <c r="S123" s="37">
        <f t="shared" si="100"/>
        <v>36211.54624230483</v>
      </c>
      <c r="T123" s="35">
        <f>IF(OR(G123="Yes",Summary!$F$25="EP"),S123*I123,P123)</f>
        <v>18105.773121152415</v>
      </c>
      <c r="U123" s="38">
        <f>IF(OR(G123="Yes",Summary!$F$25="EP"),S123*J123,Q123)</f>
        <v>0</v>
      </c>
      <c r="V123" s="38">
        <f>IF(OR(G123="yes",Summary!$F$25="EP"),S123*K123,R123)</f>
        <v>18105.773121152415</v>
      </c>
      <c r="W123" s="39">
        <f t="shared" si="101"/>
        <v>36211.54624230483</v>
      </c>
      <c r="X123" s="33">
        <f t="shared" si="102"/>
        <v>18105.773121152415</v>
      </c>
      <c r="Y123" s="33">
        <f t="shared" si="103"/>
        <v>0</v>
      </c>
      <c r="Z123" s="34">
        <f t="shared" si="104"/>
        <v>1810577.3121152415</v>
      </c>
      <c r="AB123" s="40">
        <f t="shared" si="91"/>
        <v>100000</v>
      </c>
      <c r="AC123" s="41">
        <f t="shared" si="92"/>
        <v>85850.113721088841</v>
      </c>
      <c r="AD123" s="42">
        <f t="shared" si="93"/>
        <v>1000</v>
      </c>
    </row>
    <row r="124" spans="2:30" x14ac:dyDescent="0.25">
      <c r="B124" s="10">
        <v>14</v>
      </c>
      <c r="C124" s="24"/>
      <c r="D124" s="24">
        <v>1</v>
      </c>
      <c r="E124" s="27">
        <f>'Theorretical Data'!F127</f>
        <v>0.9244116925778656</v>
      </c>
      <c r="F124" s="27">
        <f>'Theorretical Data'!P127</f>
        <v>9.4558462889324318E-2</v>
      </c>
      <c r="G124" s="10" t="str">
        <f>'Theorretical Data'!K127</f>
        <v>No</v>
      </c>
      <c r="H124" s="27"/>
      <c r="I124" s="44">
        <f t="shared" si="94"/>
        <v>0.5</v>
      </c>
      <c r="J124" s="44">
        <f t="shared" si="95"/>
        <v>0</v>
      </c>
      <c r="K124" s="44">
        <f t="shared" si="96"/>
        <v>0.5</v>
      </c>
      <c r="L124" s="45">
        <f t="shared" si="89"/>
        <v>1</v>
      </c>
      <c r="M124" s="32">
        <f t="shared" si="105"/>
        <v>18105.773121152415</v>
      </c>
      <c r="N124" s="33">
        <f t="shared" si="106"/>
        <v>0</v>
      </c>
      <c r="O124" s="34">
        <f t="shared" si="107"/>
        <v>1810577.3121152415</v>
      </c>
      <c r="P124" s="35">
        <f t="shared" si="97"/>
        <v>18105.773121152415</v>
      </c>
      <c r="Q124" s="36">
        <f t="shared" si="98"/>
        <v>0</v>
      </c>
      <c r="R124" s="36">
        <f t="shared" si="99"/>
        <v>171205.40757590163</v>
      </c>
      <c r="S124" s="37">
        <f t="shared" si="100"/>
        <v>189311.18069705405</v>
      </c>
      <c r="T124" s="35">
        <f>IF(OR(G124="Yes",Summary!$F$25="EP"),S124*I124,P124)</f>
        <v>18105.773121152415</v>
      </c>
      <c r="U124" s="38">
        <f>IF(OR(G124="Yes",Summary!$F$25="EP"),S124*J124,Q124)</f>
        <v>0</v>
      </c>
      <c r="V124" s="38">
        <f>IF(OR(G124="yes",Summary!$F$25="EP"),S124*K124,R124)</f>
        <v>171205.40757590163</v>
      </c>
      <c r="W124" s="39">
        <f t="shared" si="101"/>
        <v>189311.18069705405</v>
      </c>
      <c r="X124" s="33">
        <f t="shared" si="102"/>
        <v>18105.773121152415</v>
      </c>
      <c r="Y124" s="33">
        <f t="shared" si="103"/>
        <v>0</v>
      </c>
      <c r="Z124" s="34">
        <f t="shared" si="104"/>
        <v>1810577.3121152413</v>
      </c>
      <c r="AB124" s="40">
        <f t="shared" si="91"/>
        <v>100000</v>
      </c>
      <c r="AC124" s="41">
        <f t="shared" si="92"/>
        <v>91753.021595817918</v>
      </c>
      <c r="AD124" s="42">
        <f t="shared" si="93"/>
        <v>9455.846288932431</v>
      </c>
    </row>
    <row r="125" spans="2:30" x14ac:dyDescent="0.25">
      <c r="B125" s="10">
        <v>15</v>
      </c>
      <c r="C125" s="24"/>
      <c r="D125" s="24">
        <v>1</v>
      </c>
      <c r="E125" s="27">
        <f>'Theorretical Data'!F128</f>
        <v>0.95684251489864169</v>
      </c>
      <c r="F125" s="27">
        <f>'Theorretical Data'!P128</f>
        <v>0.23171257449320459</v>
      </c>
      <c r="G125" s="10" t="str">
        <f>'Theorretical Data'!K128</f>
        <v>Yes</v>
      </c>
      <c r="H125" s="27"/>
      <c r="I125" s="44">
        <f t="shared" si="94"/>
        <v>0.5</v>
      </c>
      <c r="J125" s="44">
        <f t="shared" si="95"/>
        <v>0</v>
      </c>
      <c r="K125" s="44">
        <f t="shared" si="96"/>
        <v>0.5</v>
      </c>
      <c r="L125" s="45">
        <f t="shared" si="89"/>
        <v>1</v>
      </c>
      <c r="M125" s="32">
        <f t="shared" si="105"/>
        <v>18105.773121152415</v>
      </c>
      <c r="N125" s="33">
        <f t="shared" si="106"/>
        <v>0</v>
      </c>
      <c r="O125" s="34">
        <f t="shared" si="107"/>
        <v>1810577.3121152413</v>
      </c>
      <c r="P125" s="35">
        <f t="shared" si="97"/>
        <v>18105.773121152415</v>
      </c>
      <c r="Q125" s="36">
        <f t="shared" si="98"/>
        <v>0</v>
      </c>
      <c r="R125" s="36">
        <f t="shared" si="99"/>
        <v>419533.53030920902</v>
      </c>
      <c r="S125" s="37">
        <f t="shared" si="100"/>
        <v>437639.30343036144</v>
      </c>
      <c r="T125" s="35">
        <f>IF(OR(G125="Yes",Summary!$F$25="EP"),S125*I125,P125)</f>
        <v>218819.65171518072</v>
      </c>
      <c r="U125" s="38">
        <f>IF(OR(G125="Yes",Summary!$F$25="EP"),S125*J125,Q125)</f>
        <v>0</v>
      </c>
      <c r="V125" s="38">
        <f>IF(OR(G125="yes",Summary!$F$25="EP"),S125*K125,R125)</f>
        <v>218819.65171518072</v>
      </c>
      <c r="W125" s="39">
        <f t="shared" si="101"/>
        <v>437639.30343036144</v>
      </c>
      <c r="X125" s="33">
        <f t="shared" si="102"/>
        <v>218819.65171518072</v>
      </c>
      <c r="Y125" s="33">
        <f t="shared" si="103"/>
        <v>0</v>
      </c>
      <c r="Z125" s="34">
        <f t="shared" si="104"/>
        <v>944358.12209923042</v>
      </c>
      <c r="AB125" s="40">
        <f t="shared" si="91"/>
        <v>100000</v>
      </c>
      <c r="AC125" s="41">
        <f t="shared" si="92"/>
        <v>94971.961776540105</v>
      </c>
      <c r="AD125" s="42">
        <f t="shared" si="93"/>
        <v>23171.257449320459</v>
      </c>
    </row>
    <row r="126" spans="2:30" x14ac:dyDescent="0.25">
      <c r="B126" s="10">
        <v>16</v>
      </c>
      <c r="C126" s="24"/>
      <c r="D126" s="24">
        <v>1</v>
      </c>
      <c r="E126" s="27">
        <f>'Theorretical Data'!F129</f>
        <v>0.92552014881099898</v>
      </c>
      <c r="F126" s="27">
        <f>'Theorretical Data'!P129</f>
        <v>5.0100744054990876E-2</v>
      </c>
      <c r="G126" s="10" t="str">
        <f>'Theorretical Data'!K129</f>
        <v>No</v>
      </c>
      <c r="H126" s="27"/>
      <c r="I126" s="44">
        <f t="shared" si="94"/>
        <v>0.5</v>
      </c>
      <c r="J126" s="44">
        <f t="shared" si="95"/>
        <v>0</v>
      </c>
      <c r="K126" s="44">
        <f t="shared" si="96"/>
        <v>0.5</v>
      </c>
      <c r="L126" s="45">
        <f t="shared" si="89"/>
        <v>1</v>
      </c>
      <c r="M126" s="32">
        <f t="shared" si="105"/>
        <v>218819.65171518072</v>
      </c>
      <c r="N126" s="33">
        <f t="shared" si="106"/>
        <v>0</v>
      </c>
      <c r="O126" s="34">
        <f t="shared" si="107"/>
        <v>944358.12209923042</v>
      </c>
      <c r="P126" s="35">
        <f t="shared" si="97"/>
        <v>218819.65171518072</v>
      </c>
      <c r="Q126" s="36">
        <f t="shared" si="98"/>
        <v>0</v>
      </c>
      <c r="R126" s="36">
        <f t="shared" si="99"/>
        <v>47313.044571545368</v>
      </c>
      <c r="S126" s="37">
        <f t="shared" si="100"/>
        <v>266132.6962867261</v>
      </c>
      <c r="T126" s="35">
        <f>IF(OR(G126="Yes",Summary!$F$25="EP"),S126*I126,P126)</f>
        <v>218819.65171518072</v>
      </c>
      <c r="U126" s="38">
        <f>IF(OR(G126="Yes",Summary!$F$25="EP"),S126*J126,Q126)</f>
        <v>0</v>
      </c>
      <c r="V126" s="38">
        <f>IF(OR(G126="yes",Summary!$F$25="EP"),S126*K126,R126)</f>
        <v>47313.044571545368</v>
      </c>
      <c r="W126" s="39">
        <f t="shared" si="101"/>
        <v>266132.6962867261</v>
      </c>
      <c r="X126" s="33">
        <f t="shared" si="102"/>
        <v>218819.65171518072</v>
      </c>
      <c r="Y126" s="33">
        <f t="shared" si="103"/>
        <v>0</v>
      </c>
      <c r="Z126" s="34">
        <f t="shared" si="104"/>
        <v>944358.12209923042</v>
      </c>
      <c r="AB126" s="40">
        <f t="shared" si="91"/>
        <v>100000</v>
      </c>
      <c r="AC126" s="41">
        <f t="shared" si="92"/>
        <v>91863.042065607835</v>
      </c>
      <c r="AD126" s="42">
        <f t="shared" si="93"/>
        <v>5010.0744054990873</v>
      </c>
    </row>
    <row r="127" spans="2:30" x14ac:dyDescent="0.25">
      <c r="B127" s="10">
        <v>17</v>
      </c>
      <c r="C127" s="24"/>
      <c r="D127" s="24">
        <v>1</v>
      </c>
      <c r="E127" s="27">
        <f>'Theorretical Data'!F130</f>
        <v>0.85234676783344621</v>
      </c>
      <c r="F127" s="27">
        <f>'Theorretical Data'!P130</f>
        <v>0.01</v>
      </c>
      <c r="G127" s="10" t="str">
        <f>'Theorretical Data'!K130</f>
        <v>Yes</v>
      </c>
      <c r="H127" s="27"/>
      <c r="I127" s="44">
        <f t="shared" si="94"/>
        <v>0.5</v>
      </c>
      <c r="J127" s="44">
        <f t="shared" si="95"/>
        <v>0</v>
      </c>
      <c r="K127" s="44">
        <f t="shared" si="96"/>
        <v>0.5</v>
      </c>
      <c r="L127" s="45">
        <f t="shared" si="89"/>
        <v>1</v>
      </c>
      <c r="M127" s="32">
        <f t="shared" si="105"/>
        <v>218819.65171518072</v>
      </c>
      <c r="N127" s="33">
        <f t="shared" si="106"/>
        <v>0</v>
      </c>
      <c r="O127" s="34">
        <f t="shared" si="107"/>
        <v>944358.12209923042</v>
      </c>
      <c r="P127" s="35">
        <f t="shared" si="97"/>
        <v>218819.65171518072</v>
      </c>
      <c r="Q127" s="36">
        <f t="shared" si="98"/>
        <v>0</v>
      </c>
      <c r="R127" s="36">
        <f t="shared" si="99"/>
        <v>9443.5812209923042</v>
      </c>
      <c r="S127" s="37">
        <f t="shared" si="100"/>
        <v>228263.23293617304</v>
      </c>
      <c r="T127" s="35">
        <f>IF(OR(G127="Yes",Summary!$F$25="EP"),S127*I127,P127)</f>
        <v>114131.61646808652</v>
      </c>
      <c r="U127" s="38">
        <f>IF(OR(G127="Yes",Summary!$F$25="EP"),S127*J127,Q127)</f>
        <v>0</v>
      </c>
      <c r="V127" s="38">
        <f>IF(OR(G127="yes",Summary!$F$25="EP"),S127*K127,R127)</f>
        <v>114131.61646808652</v>
      </c>
      <c r="W127" s="39">
        <f t="shared" si="101"/>
        <v>228263.23293617304</v>
      </c>
      <c r="X127" s="33">
        <f t="shared" si="102"/>
        <v>114131.61646808652</v>
      </c>
      <c r="Y127" s="33">
        <f t="shared" si="103"/>
        <v>0</v>
      </c>
      <c r="Z127" s="34">
        <f t="shared" si="104"/>
        <v>11413161.646808652</v>
      </c>
      <c r="AB127" s="40">
        <f t="shared" si="91"/>
        <v>100000</v>
      </c>
      <c r="AC127" s="41">
        <f t="shared" si="92"/>
        <v>84600.175467339563</v>
      </c>
      <c r="AD127" s="42">
        <f t="shared" si="93"/>
        <v>1000</v>
      </c>
    </row>
    <row r="128" spans="2:30" x14ac:dyDescent="0.25">
      <c r="B128" s="10">
        <v>18</v>
      </c>
      <c r="C128" s="24"/>
      <c r="D128" s="24">
        <v>1</v>
      </c>
      <c r="E128" s="27">
        <f>'Theorretical Data'!F131</f>
        <v>0.79770217556843193</v>
      </c>
      <c r="F128" s="27">
        <f>'Theorretical Data'!P131</f>
        <v>0.01</v>
      </c>
      <c r="G128" s="10" t="str">
        <f>'Theorretical Data'!K131</f>
        <v>Yes</v>
      </c>
      <c r="H128" s="27"/>
      <c r="I128" s="44">
        <f t="shared" si="94"/>
        <v>0.5</v>
      </c>
      <c r="J128" s="44">
        <f t="shared" si="95"/>
        <v>0</v>
      </c>
      <c r="K128" s="44">
        <f t="shared" si="96"/>
        <v>0.5</v>
      </c>
      <c r="L128" s="45">
        <f t="shared" si="89"/>
        <v>1</v>
      </c>
      <c r="M128" s="32">
        <f t="shared" si="105"/>
        <v>114131.61646808652</v>
      </c>
      <c r="N128" s="33">
        <f t="shared" si="106"/>
        <v>0</v>
      </c>
      <c r="O128" s="34">
        <f t="shared" si="107"/>
        <v>11413161.646808652</v>
      </c>
      <c r="P128" s="35">
        <f t="shared" si="97"/>
        <v>114131.61646808652</v>
      </c>
      <c r="Q128" s="36">
        <f t="shared" si="98"/>
        <v>0</v>
      </c>
      <c r="R128" s="36">
        <f t="shared" si="99"/>
        <v>114131.61646808652</v>
      </c>
      <c r="S128" s="37">
        <f t="shared" si="100"/>
        <v>228263.23293617304</v>
      </c>
      <c r="T128" s="35">
        <f>IF(OR(G128="Yes",Summary!$F$25="EP"),S128*I128,P128)</f>
        <v>114131.61646808652</v>
      </c>
      <c r="U128" s="38">
        <f>IF(OR(G128="Yes",Summary!$F$25="EP"),S128*J128,Q128)</f>
        <v>0</v>
      </c>
      <c r="V128" s="38">
        <f>IF(OR(G128="yes",Summary!$F$25="EP"),S128*K128,R128)</f>
        <v>114131.61646808652</v>
      </c>
      <c r="W128" s="39">
        <f t="shared" si="101"/>
        <v>228263.23293617304</v>
      </c>
      <c r="X128" s="33">
        <f t="shared" si="102"/>
        <v>114131.61646808652</v>
      </c>
      <c r="Y128" s="33">
        <f t="shared" si="103"/>
        <v>0</v>
      </c>
      <c r="Z128" s="34">
        <f t="shared" si="104"/>
        <v>11413161.646808652</v>
      </c>
      <c r="AB128" s="40">
        <f t="shared" si="91"/>
        <v>100000</v>
      </c>
      <c r="AC128" s="41">
        <f t="shared" si="92"/>
        <v>79176.39459736296</v>
      </c>
      <c r="AD128" s="42">
        <f t="shared" si="93"/>
        <v>1000</v>
      </c>
    </row>
    <row r="129" spans="2:30" ht="15.75" thickBot="1" x14ac:dyDescent="0.3">
      <c r="B129" s="10">
        <v>19</v>
      </c>
      <c r="C129" s="24"/>
      <c r="D129" s="24">
        <v>1</v>
      </c>
      <c r="E129" s="27">
        <f>'Theorretical Data'!F132</f>
        <v>0.80493089272598362</v>
      </c>
      <c r="F129" s="27">
        <f>'Theorretical Data'!P132</f>
        <v>0.01</v>
      </c>
      <c r="G129" s="10" t="str">
        <f>'Theorretical Data'!K132</f>
        <v>No</v>
      </c>
      <c r="H129" s="27"/>
      <c r="I129" s="44">
        <f t="shared" si="94"/>
        <v>0.5</v>
      </c>
      <c r="J129" s="44">
        <f t="shared" si="95"/>
        <v>0</v>
      </c>
      <c r="K129" s="44">
        <f t="shared" si="96"/>
        <v>0.5</v>
      </c>
      <c r="L129" s="45">
        <f t="shared" si="89"/>
        <v>1</v>
      </c>
      <c r="M129" s="32">
        <f t="shared" si="105"/>
        <v>114131.61646808652</v>
      </c>
      <c r="N129" s="33">
        <f t="shared" si="106"/>
        <v>0</v>
      </c>
      <c r="O129" s="34">
        <f t="shared" si="107"/>
        <v>11413161.646808652</v>
      </c>
      <c r="P129" s="35">
        <f t="shared" si="97"/>
        <v>114131.61646808652</v>
      </c>
      <c r="Q129" s="36">
        <f t="shared" si="98"/>
        <v>0</v>
      </c>
      <c r="R129" s="36">
        <f t="shared" si="99"/>
        <v>114131.61646808652</v>
      </c>
      <c r="S129" s="37">
        <f t="shared" si="100"/>
        <v>228263.23293617304</v>
      </c>
      <c r="T129" s="35">
        <f>IF(OR(G129="Yes",Summary!$F$25="EP"),S129*I129,P129)</f>
        <v>114131.61646808652</v>
      </c>
      <c r="U129" s="38">
        <f>IF(OR(G129="Yes",Summary!$F$25="EP"),S129*J129,Q129)</f>
        <v>0</v>
      </c>
      <c r="V129" s="38">
        <f>IF(OR(G129="yes",Summary!$F$25="EP"),S129*K129,R129)</f>
        <v>114131.61646808652</v>
      </c>
      <c r="W129" s="39">
        <f t="shared" si="101"/>
        <v>228263.23293617304</v>
      </c>
      <c r="X129" s="33">
        <f t="shared" si="102"/>
        <v>114131.61646808652</v>
      </c>
      <c r="Y129" s="33">
        <f t="shared" si="103"/>
        <v>0</v>
      </c>
      <c r="Z129" s="34">
        <f t="shared" si="104"/>
        <v>11413161.646808652</v>
      </c>
      <c r="AB129" s="40">
        <f t="shared" si="91"/>
        <v>100000</v>
      </c>
      <c r="AC129" s="41">
        <f t="shared" si="92"/>
        <v>79893.885134092663</v>
      </c>
      <c r="AD129" s="42">
        <f t="shared" si="93"/>
        <v>1000</v>
      </c>
    </row>
    <row r="130" spans="2:30" ht="15.75" thickBot="1" x14ac:dyDescent="0.3">
      <c r="B130" s="11">
        <v>20</v>
      </c>
      <c r="C130" s="25"/>
      <c r="D130" s="25">
        <v>1</v>
      </c>
      <c r="E130" s="46">
        <f>'Theorretical Data'!F133</f>
        <v>0.86049140467640761</v>
      </c>
      <c r="F130" s="46">
        <f>'Theorretical Data'!P133</f>
        <v>0.01</v>
      </c>
      <c r="G130" s="11" t="str">
        <f>'Theorretical Data'!K133</f>
        <v>No</v>
      </c>
      <c r="H130" s="46"/>
      <c r="I130" s="48">
        <f t="shared" si="94"/>
        <v>0.5</v>
      </c>
      <c r="J130" s="48">
        <f t="shared" si="95"/>
        <v>0</v>
      </c>
      <c r="K130" s="48">
        <f t="shared" si="96"/>
        <v>0.5</v>
      </c>
      <c r="L130" s="49">
        <f t="shared" si="89"/>
        <v>1</v>
      </c>
      <c r="M130" s="50">
        <f t="shared" si="105"/>
        <v>114131.61646808652</v>
      </c>
      <c r="N130" s="51">
        <f t="shared" si="106"/>
        <v>0</v>
      </c>
      <c r="O130" s="52">
        <f t="shared" si="107"/>
        <v>11413161.646808652</v>
      </c>
      <c r="P130" s="53">
        <f t="shared" si="97"/>
        <v>114131.61646808652</v>
      </c>
      <c r="Q130" s="54">
        <f t="shared" si="98"/>
        <v>0</v>
      </c>
      <c r="R130" s="54">
        <f t="shared" si="99"/>
        <v>114131.61646808652</v>
      </c>
      <c r="S130" s="55">
        <f t="shared" si="100"/>
        <v>228263.23293617304</v>
      </c>
      <c r="T130" s="53">
        <f>IF(OR(G130="Yes",Summary!$F$25="EP"),S130*I130,P130)</f>
        <v>114131.61646808652</v>
      </c>
      <c r="U130" s="56">
        <f>IF(OR(G130="Yes",Summary!$F$25="EP"),S130*J130,Q130)</f>
        <v>0</v>
      </c>
      <c r="V130" s="56">
        <f>IF(OR(G130="yes",Summary!$F$25="EP"),S130*K130,R130)</f>
        <v>114131.61646808652</v>
      </c>
      <c r="W130" s="57">
        <f t="shared" si="101"/>
        <v>228263.23293617304</v>
      </c>
      <c r="X130" s="51">
        <f t="shared" si="102"/>
        <v>114131.61646808652</v>
      </c>
      <c r="Y130" s="51">
        <f t="shared" si="103"/>
        <v>0</v>
      </c>
      <c r="Z130" s="52">
        <f t="shared" si="104"/>
        <v>11413161.646808652</v>
      </c>
      <c r="AB130" s="58">
        <f t="shared" si="91"/>
        <v>100000</v>
      </c>
      <c r="AC130" s="59">
        <f t="shared" si="92"/>
        <v>85408.576146541687</v>
      </c>
      <c r="AD130" s="60">
        <f t="shared" si="93"/>
        <v>1000</v>
      </c>
    </row>
    <row r="131" spans="2:30" x14ac:dyDescent="0.25">
      <c r="AB131" s="62"/>
      <c r="AC131" s="62"/>
      <c r="AD131" s="62"/>
    </row>
    <row r="132" spans="2:30" ht="15.75" thickBot="1" x14ac:dyDescent="0.3">
      <c r="B132" s="19" t="s">
        <v>23</v>
      </c>
      <c r="AB132" s="62"/>
      <c r="AC132" s="62"/>
      <c r="AD132" s="62"/>
    </row>
    <row r="133" spans="2:30" ht="15.75" thickBot="1" x14ac:dyDescent="0.3">
      <c r="H133" s="125" t="s">
        <v>10</v>
      </c>
      <c r="I133" s="126"/>
      <c r="J133" s="126"/>
      <c r="K133" s="126"/>
      <c r="L133" s="126"/>
      <c r="M133" s="126"/>
      <c r="N133" s="126"/>
      <c r="O133" s="126"/>
      <c r="P133" s="126"/>
      <c r="Q133" s="126"/>
      <c r="R133" s="126"/>
      <c r="S133" s="126"/>
      <c r="T133" s="127" t="s">
        <v>18</v>
      </c>
      <c r="U133" s="128"/>
      <c r="V133" s="128"/>
      <c r="W133" s="128"/>
      <c r="X133" s="128"/>
      <c r="Y133" s="128"/>
      <c r="Z133" s="129"/>
      <c r="AB133" s="127" t="s">
        <v>20</v>
      </c>
      <c r="AC133" s="128"/>
      <c r="AD133" s="129"/>
    </row>
    <row r="134" spans="2:30" ht="30.75" thickBot="1" x14ac:dyDescent="0.3">
      <c r="B134" s="6" t="s">
        <v>4</v>
      </c>
      <c r="C134" s="3"/>
      <c r="D134" s="3" t="s">
        <v>5</v>
      </c>
      <c r="E134" s="4" t="s">
        <v>25</v>
      </c>
      <c r="F134" s="5" t="s">
        <v>6</v>
      </c>
      <c r="G134" s="68" t="s">
        <v>63</v>
      </c>
      <c r="H134" s="4" t="s">
        <v>10</v>
      </c>
      <c r="I134" s="4" t="s">
        <v>11</v>
      </c>
      <c r="J134" s="4" t="s">
        <v>26</v>
      </c>
      <c r="K134" s="4" t="s">
        <v>12</v>
      </c>
      <c r="L134" s="5" t="s">
        <v>13</v>
      </c>
      <c r="M134" s="3" t="s">
        <v>14</v>
      </c>
      <c r="N134" s="4" t="s">
        <v>54</v>
      </c>
      <c r="O134" s="4" t="s">
        <v>15</v>
      </c>
      <c r="P134" s="3" t="s">
        <v>7</v>
      </c>
      <c r="Q134" s="4" t="s">
        <v>55</v>
      </c>
      <c r="R134" s="4" t="s">
        <v>8</v>
      </c>
      <c r="S134" s="5" t="s">
        <v>53</v>
      </c>
      <c r="T134" s="3" t="s">
        <v>2</v>
      </c>
      <c r="U134" s="4" t="s">
        <v>56</v>
      </c>
      <c r="V134" s="4" t="s">
        <v>3</v>
      </c>
      <c r="W134" s="5" t="s">
        <v>16</v>
      </c>
      <c r="X134" s="4" t="s">
        <v>14</v>
      </c>
      <c r="Y134" s="4" t="s">
        <v>54</v>
      </c>
      <c r="Z134" s="5" t="s">
        <v>17</v>
      </c>
      <c r="AB134" s="21" t="s">
        <v>0</v>
      </c>
      <c r="AC134" s="22" t="s">
        <v>28</v>
      </c>
      <c r="AD134" s="23" t="s">
        <v>1</v>
      </c>
    </row>
    <row r="135" spans="2:30" x14ac:dyDescent="0.25">
      <c r="B135" s="70">
        <v>1</v>
      </c>
      <c r="C135" s="24"/>
      <c r="D135" s="24">
        <v>1</v>
      </c>
      <c r="E135" s="27">
        <f>'Theorretical Data'!F114</f>
        <v>0.99250000000000005</v>
      </c>
      <c r="F135" s="27">
        <f>'Theorretical Data'!P114</f>
        <v>1</v>
      </c>
      <c r="G135" s="70" t="str">
        <f>'Theorretical Data'!K114</f>
        <v>No</v>
      </c>
      <c r="H135" s="66">
        <f>H9</f>
        <v>100000</v>
      </c>
      <c r="I135" s="63">
        <f>I34</f>
        <v>0.25</v>
      </c>
      <c r="J135" s="63">
        <f>J34</f>
        <v>0.5</v>
      </c>
      <c r="K135" s="63">
        <f>K34</f>
        <v>0.25</v>
      </c>
      <c r="L135" s="31">
        <f>I135+J135+K135</f>
        <v>1</v>
      </c>
      <c r="M135" s="32">
        <f>(H135*I135)/D135</f>
        <v>25000</v>
      </c>
      <c r="N135" s="33">
        <f>(H135*J135)/E135</f>
        <v>50377.83375314861</v>
      </c>
      <c r="O135" s="34">
        <f>(H135*K135)/F135</f>
        <v>25000</v>
      </c>
      <c r="P135" s="35">
        <f t="shared" ref="P135:R136" si="108">M135*D135</f>
        <v>25000</v>
      </c>
      <c r="Q135" s="36">
        <f t="shared" si="108"/>
        <v>50000</v>
      </c>
      <c r="R135" s="36">
        <f t="shared" si="108"/>
        <v>25000</v>
      </c>
      <c r="S135" s="37">
        <f>SUM(P135:R135)</f>
        <v>100000</v>
      </c>
      <c r="T135" s="35">
        <f>IF(OR(G135="Yes",Summary!$F$25="EP"),S135*I135,P135)</f>
        <v>25000</v>
      </c>
      <c r="U135" s="38">
        <f>IF(OR(G135="Yes",Summary!$F$25="EP"),S135*J135,Q135)</f>
        <v>50000</v>
      </c>
      <c r="V135" s="38">
        <f>IF(OR(G135="yes",Summary!$F$25="EP"),S135*K135,R135)</f>
        <v>25000</v>
      </c>
      <c r="W135" s="39">
        <f>SUM(T135:V135)</f>
        <v>100000</v>
      </c>
      <c r="X135" s="33">
        <f t="shared" ref="X135:Z136" si="109">T135/D135</f>
        <v>25000</v>
      </c>
      <c r="Y135" s="33">
        <f t="shared" si="109"/>
        <v>50377.83375314861</v>
      </c>
      <c r="Z135" s="34">
        <f t="shared" si="109"/>
        <v>25000</v>
      </c>
      <c r="AB135" s="40">
        <f>($H$9/$D$9)*D135</f>
        <v>100000</v>
      </c>
      <c r="AC135" s="41">
        <f>($H$9/$E$9)*E135</f>
        <v>98511.166253101735</v>
      </c>
      <c r="AD135" s="42">
        <f>($H$9/$F$9)*F135</f>
        <v>100000</v>
      </c>
    </row>
    <row r="136" spans="2:30" x14ac:dyDescent="0.25">
      <c r="B136" s="10">
        <v>2</v>
      </c>
      <c r="C136" s="24"/>
      <c r="D136" s="24">
        <v>1</v>
      </c>
      <c r="E136" s="27">
        <f>'Theorretical Data'!F115</f>
        <v>1.0439029689365529</v>
      </c>
      <c r="F136" s="27">
        <f>'Theorretical Data'!P115</f>
        <v>1.2320148446827637</v>
      </c>
      <c r="G136" s="10" t="str">
        <f>'Theorretical Data'!K115</f>
        <v>Yes</v>
      </c>
      <c r="H136" s="67"/>
      <c r="I136" s="44">
        <f>I135</f>
        <v>0.25</v>
      </c>
      <c r="J136" s="44">
        <f>J135</f>
        <v>0.5</v>
      </c>
      <c r="K136" s="44">
        <f>K135</f>
        <v>0.25</v>
      </c>
      <c r="L136" s="45">
        <f t="shared" ref="L136:L154" si="110">I136+J136+K136</f>
        <v>1</v>
      </c>
      <c r="M136" s="32">
        <f t="shared" ref="M136:O137" si="111">X135</f>
        <v>25000</v>
      </c>
      <c r="N136" s="33">
        <f t="shared" si="111"/>
        <v>50377.83375314861</v>
      </c>
      <c r="O136" s="34">
        <f t="shared" si="111"/>
        <v>25000</v>
      </c>
      <c r="P136" s="35">
        <f t="shared" si="108"/>
        <v>25000</v>
      </c>
      <c r="Q136" s="36">
        <f t="shared" si="108"/>
        <v>52589.570223503921</v>
      </c>
      <c r="R136" s="36">
        <f t="shared" si="108"/>
        <v>30800.371117069091</v>
      </c>
      <c r="S136" s="37">
        <f>SUM(P136:R136)</f>
        <v>108389.94134057302</v>
      </c>
      <c r="T136" s="35">
        <f>IF(OR(G136="Yes",Summary!$F$25="EP"),S136*I136,P136)</f>
        <v>27097.485335143254</v>
      </c>
      <c r="U136" s="38">
        <f>IF(OR(G136="Yes",Summary!$F$25="EP"),S136*J136,Q136)</f>
        <v>54194.970670286508</v>
      </c>
      <c r="V136" s="38">
        <f>IF(OR(G136="yes",Summary!$F$25="EP"),S136*K136,R136)</f>
        <v>27097.485335143254</v>
      </c>
      <c r="W136" s="39">
        <f>SUM(T136:V136)</f>
        <v>108389.94134057302</v>
      </c>
      <c r="X136" s="33">
        <f t="shared" si="109"/>
        <v>27097.485335143254</v>
      </c>
      <c r="Y136" s="33">
        <f t="shared" si="109"/>
        <v>51915.716578041851</v>
      </c>
      <c r="Z136" s="34">
        <f t="shared" si="109"/>
        <v>21994.447105968673</v>
      </c>
      <c r="AB136" s="40">
        <f t="shared" ref="AB136:AB154" si="112">($H$9/$D$9)*D136</f>
        <v>100000</v>
      </c>
      <c r="AC136" s="41">
        <f t="shared" ref="AC136:AC154" si="113">($H$9/$E$9)*E136</f>
        <v>103613.19790933527</v>
      </c>
      <c r="AD136" s="42">
        <f t="shared" ref="AD136:AD154" si="114">($H$9/$F$9)*F136</f>
        <v>123201.48446827637</v>
      </c>
    </row>
    <row r="137" spans="2:30" x14ac:dyDescent="0.25">
      <c r="B137" s="10">
        <v>3</v>
      </c>
      <c r="C137" s="24"/>
      <c r="D137" s="24">
        <v>1</v>
      </c>
      <c r="E137" s="27">
        <f>'Theorretical Data'!F116</f>
        <v>1.0411508198777979</v>
      </c>
      <c r="F137" s="27">
        <f>'Theorretical Data'!P116</f>
        <v>1.1932540993889886</v>
      </c>
      <c r="G137" s="10" t="str">
        <f>'Theorretical Data'!K116</f>
        <v>No</v>
      </c>
      <c r="H137" s="27"/>
      <c r="I137" s="44">
        <f t="shared" ref="I137:I154" si="115">I136</f>
        <v>0.25</v>
      </c>
      <c r="J137" s="44">
        <f t="shared" ref="J137:J154" si="116">J136</f>
        <v>0.5</v>
      </c>
      <c r="K137" s="44">
        <f t="shared" ref="K137:K154" si="117">K136</f>
        <v>0.25</v>
      </c>
      <c r="L137" s="45">
        <f t="shared" si="110"/>
        <v>1</v>
      </c>
      <c r="M137" s="32">
        <f t="shared" si="111"/>
        <v>27097.485335143254</v>
      </c>
      <c r="N137" s="33">
        <f t="shared" si="111"/>
        <v>51915.716578041851</v>
      </c>
      <c r="O137" s="34">
        <f t="shared" si="111"/>
        <v>21994.447105968673</v>
      </c>
      <c r="P137" s="35">
        <f t="shared" ref="P137:P154" si="118">M137*D137</f>
        <v>27097.485335143254</v>
      </c>
      <c r="Q137" s="36">
        <f t="shared" ref="Q137:Q154" si="119">N137*E137</f>
        <v>54052.090879771655</v>
      </c>
      <c r="R137" s="36">
        <f t="shared" ref="R137:R153" si="120">O137*F137</f>
        <v>26244.964172991396</v>
      </c>
      <c r="S137" s="37">
        <f t="shared" ref="S137:S153" si="121">SUM(P137:R137)</f>
        <v>107394.54038790631</v>
      </c>
      <c r="T137" s="35">
        <f>IF(OR(G137="Yes",Summary!$F$25="EP"),S137*I137,P137)</f>
        <v>27097.485335143254</v>
      </c>
      <c r="U137" s="38">
        <f>IF(OR(G137="Yes",Summary!$F$25="EP"),S137*J137,Q137)</f>
        <v>54052.090879771655</v>
      </c>
      <c r="V137" s="38">
        <f>IF(OR(G137="yes",Summary!$F$25="EP"),S137*K137,R137)</f>
        <v>26244.964172991396</v>
      </c>
      <c r="W137" s="39">
        <f t="shared" ref="W137:W154" si="122">SUM(T137:V137)</f>
        <v>107394.54038790631</v>
      </c>
      <c r="X137" s="33">
        <f t="shared" ref="X137:X154" si="123">T137/D137</f>
        <v>27097.485335143254</v>
      </c>
      <c r="Y137" s="33">
        <f t="shared" ref="Y137:Y154" si="124">U137/E137</f>
        <v>51915.716578041851</v>
      </c>
      <c r="Z137" s="34">
        <f t="shared" ref="Z137:Z154" si="125">V137/F137</f>
        <v>21994.447105968673</v>
      </c>
      <c r="AB137" s="40">
        <f t="shared" si="112"/>
        <v>100000</v>
      </c>
      <c r="AC137" s="41">
        <f t="shared" si="113"/>
        <v>103340.03174965736</v>
      </c>
      <c r="AD137" s="42">
        <f t="shared" si="114"/>
        <v>119325.40993889887</v>
      </c>
    </row>
    <row r="138" spans="2:30" x14ac:dyDescent="0.25">
      <c r="B138" s="10">
        <v>4</v>
      </c>
      <c r="C138" s="24"/>
      <c r="D138" s="24">
        <v>1</v>
      </c>
      <c r="E138" s="27">
        <f>'Theorretical Data'!F117</f>
        <v>0.97987840056419095</v>
      </c>
      <c r="F138" s="27">
        <f>'Theorretical Data'!P117</f>
        <v>0.86189200282095357</v>
      </c>
      <c r="G138" s="10" t="str">
        <f>'Theorretical Data'!K117</f>
        <v>No</v>
      </c>
      <c r="H138" s="27"/>
      <c r="I138" s="44">
        <f t="shared" si="115"/>
        <v>0.25</v>
      </c>
      <c r="J138" s="44">
        <f t="shared" si="116"/>
        <v>0.5</v>
      </c>
      <c r="K138" s="44">
        <f t="shared" si="117"/>
        <v>0.25</v>
      </c>
      <c r="L138" s="45">
        <f t="shared" si="110"/>
        <v>1</v>
      </c>
      <c r="M138" s="32">
        <f t="shared" ref="M138:M154" si="126">X137</f>
        <v>27097.485335143254</v>
      </c>
      <c r="N138" s="33">
        <f t="shared" ref="N138:N154" si="127">Y137</f>
        <v>51915.716578041851</v>
      </c>
      <c r="O138" s="34">
        <f t="shared" ref="O138:O154" si="128">Z137</f>
        <v>21994.447105968673</v>
      </c>
      <c r="P138" s="35">
        <f t="shared" si="118"/>
        <v>27097.485335143254</v>
      </c>
      <c r="Q138" s="36">
        <f t="shared" si="119"/>
        <v>50871.089324635504</v>
      </c>
      <c r="R138" s="36">
        <f t="shared" si="120"/>
        <v>18956.838067102864</v>
      </c>
      <c r="S138" s="37">
        <f t="shared" si="121"/>
        <v>96925.412726881623</v>
      </c>
      <c r="T138" s="35">
        <f>IF(OR(G138="Yes",Summary!$F$25="EP"),S138*I138,P138)</f>
        <v>27097.485335143254</v>
      </c>
      <c r="U138" s="38">
        <f>IF(OR(G138="Yes",Summary!$F$25="EP"),S138*J138,Q138)</f>
        <v>50871.089324635504</v>
      </c>
      <c r="V138" s="38">
        <f>IF(OR(G138="yes",Summary!$F$25="EP"),S138*K138,R138)</f>
        <v>18956.838067102864</v>
      </c>
      <c r="W138" s="39">
        <f t="shared" si="122"/>
        <v>96925.412726881623</v>
      </c>
      <c r="X138" s="33">
        <f t="shared" si="123"/>
        <v>27097.485335143254</v>
      </c>
      <c r="Y138" s="33">
        <f t="shared" si="124"/>
        <v>51915.716578041851</v>
      </c>
      <c r="Z138" s="34">
        <f t="shared" si="125"/>
        <v>21994.447105968673</v>
      </c>
      <c r="AB138" s="40">
        <f t="shared" si="112"/>
        <v>100000</v>
      </c>
      <c r="AC138" s="41">
        <f t="shared" si="113"/>
        <v>97258.402041110763</v>
      </c>
      <c r="AD138" s="42">
        <f t="shared" si="114"/>
        <v>86189.200282095364</v>
      </c>
    </row>
    <row r="139" spans="2:30" x14ac:dyDescent="0.25">
      <c r="B139" s="10">
        <v>5</v>
      </c>
      <c r="C139" s="24"/>
      <c r="D139" s="24">
        <v>1</v>
      </c>
      <c r="E139" s="27">
        <f>'Theorretical Data'!F118</f>
        <v>0.90952382532844522</v>
      </c>
      <c r="F139" s="27">
        <f>'Theorretical Data'!P118</f>
        <v>0.48511912664222517</v>
      </c>
      <c r="G139" s="10" t="str">
        <f>'Theorretical Data'!K118</f>
        <v>Yes</v>
      </c>
      <c r="H139" s="27"/>
      <c r="I139" s="44">
        <f t="shared" si="115"/>
        <v>0.25</v>
      </c>
      <c r="J139" s="44">
        <f t="shared" si="116"/>
        <v>0.5</v>
      </c>
      <c r="K139" s="44">
        <f t="shared" si="117"/>
        <v>0.25</v>
      </c>
      <c r="L139" s="45">
        <f t="shared" si="110"/>
        <v>1</v>
      </c>
      <c r="M139" s="32">
        <f t="shared" si="126"/>
        <v>27097.485335143254</v>
      </c>
      <c r="N139" s="33">
        <f t="shared" si="127"/>
        <v>51915.716578041851</v>
      </c>
      <c r="O139" s="34">
        <f t="shared" si="128"/>
        <v>21994.447105968673</v>
      </c>
      <c r="P139" s="35">
        <f t="shared" si="118"/>
        <v>27097.485335143254</v>
      </c>
      <c r="Q139" s="36">
        <f t="shared" si="119"/>
        <v>47218.581136728004</v>
      </c>
      <c r="R139" s="36">
        <f t="shared" si="120"/>
        <v>10669.92697102614</v>
      </c>
      <c r="S139" s="37">
        <f t="shared" si="121"/>
        <v>84985.993442897394</v>
      </c>
      <c r="T139" s="35">
        <f>IF(OR(G139="Yes",Summary!$F$25="EP"),S139*I139,P139)</f>
        <v>21246.498360724348</v>
      </c>
      <c r="U139" s="38">
        <f>IF(OR(G139="Yes",Summary!$F$25="EP"),S139*J139,Q139)</f>
        <v>42492.996721448697</v>
      </c>
      <c r="V139" s="38">
        <f>IF(OR(G139="yes",Summary!$F$25="EP"),S139*K139,R139)</f>
        <v>21246.498360724348</v>
      </c>
      <c r="W139" s="39">
        <f t="shared" si="122"/>
        <v>84985.993442897394</v>
      </c>
      <c r="X139" s="33">
        <f t="shared" si="123"/>
        <v>21246.498360724348</v>
      </c>
      <c r="Y139" s="33">
        <f t="shared" si="124"/>
        <v>46720.047939484954</v>
      </c>
      <c r="Z139" s="34">
        <f t="shared" si="125"/>
        <v>43796.455744350846</v>
      </c>
      <c r="AB139" s="40">
        <f t="shared" si="112"/>
        <v>100000</v>
      </c>
      <c r="AC139" s="41">
        <f t="shared" si="113"/>
        <v>90275.317650466022</v>
      </c>
      <c r="AD139" s="42">
        <f t="shared" si="114"/>
        <v>48511.912664222516</v>
      </c>
    </row>
    <row r="140" spans="2:30" x14ac:dyDescent="0.25">
      <c r="B140" s="10">
        <v>6</v>
      </c>
      <c r="C140" s="24"/>
      <c r="D140" s="24">
        <v>1</v>
      </c>
      <c r="E140" s="27">
        <f>'Theorretical Data'!F119</f>
        <v>0.88787530077358057</v>
      </c>
      <c r="F140" s="27">
        <f>'Theorretical Data'!P119</f>
        <v>0.35187650386790154</v>
      </c>
      <c r="G140" s="10" t="str">
        <f>'Theorretical Data'!K119</f>
        <v>Yes</v>
      </c>
      <c r="H140" s="27"/>
      <c r="I140" s="44">
        <f t="shared" si="115"/>
        <v>0.25</v>
      </c>
      <c r="J140" s="44">
        <f t="shared" si="116"/>
        <v>0.5</v>
      </c>
      <c r="K140" s="44">
        <f t="shared" si="117"/>
        <v>0.25</v>
      </c>
      <c r="L140" s="45">
        <f t="shared" si="110"/>
        <v>1</v>
      </c>
      <c r="M140" s="32">
        <f t="shared" si="126"/>
        <v>21246.498360724348</v>
      </c>
      <c r="N140" s="33">
        <f t="shared" si="127"/>
        <v>46720.047939484954</v>
      </c>
      <c r="O140" s="34">
        <f t="shared" si="128"/>
        <v>43796.455744350846</v>
      </c>
      <c r="P140" s="35">
        <f t="shared" si="118"/>
        <v>21246.498360724348</v>
      </c>
      <c r="Q140" s="36">
        <f t="shared" si="119"/>
        <v>41481.576616426304</v>
      </c>
      <c r="R140" s="36">
        <f t="shared" si="120"/>
        <v>15410.943729127448</v>
      </c>
      <c r="S140" s="37">
        <f t="shared" si="121"/>
        <v>78139.018706278104</v>
      </c>
      <c r="T140" s="35">
        <f>IF(OR(G140="Yes",Summary!$F$25="EP"),S140*I140,P140)</f>
        <v>19534.754676569526</v>
      </c>
      <c r="U140" s="38">
        <f>IF(OR(G140="Yes",Summary!$F$25="EP"),S140*J140,Q140)</f>
        <v>39069.509353139052</v>
      </c>
      <c r="V140" s="38">
        <f>IF(OR(G140="yes",Summary!$F$25="EP"),S140*K140,R140)</f>
        <v>19534.754676569526</v>
      </c>
      <c r="W140" s="39">
        <f t="shared" si="122"/>
        <v>78139.018706278104</v>
      </c>
      <c r="X140" s="33">
        <f t="shared" si="123"/>
        <v>19534.754676569526</v>
      </c>
      <c r="Y140" s="33">
        <f t="shared" si="124"/>
        <v>44003.374481865751</v>
      </c>
      <c r="Z140" s="34">
        <f t="shared" si="125"/>
        <v>55515.939432838903</v>
      </c>
      <c r="AB140" s="40">
        <f t="shared" si="112"/>
        <v>100000</v>
      </c>
      <c r="AC140" s="41">
        <f t="shared" si="113"/>
        <v>88126.580721943479</v>
      </c>
      <c r="AD140" s="42">
        <f t="shared" si="114"/>
        <v>35187.650386790156</v>
      </c>
    </row>
    <row r="141" spans="2:30" x14ac:dyDescent="0.25">
      <c r="B141" s="10">
        <v>7</v>
      </c>
      <c r="C141" s="24"/>
      <c r="D141" s="24">
        <v>1</v>
      </c>
      <c r="E141" s="27">
        <f>'Theorretical Data'!F120</f>
        <v>0.92794091512607557</v>
      </c>
      <c r="F141" s="27">
        <f>'Theorretical Data'!P120</f>
        <v>0.52720457563037593</v>
      </c>
      <c r="G141" s="10" t="str">
        <f>'Theorretical Data'!K120</f>
        <v>No</v>
      </c>
      <c r="H141" s="27"/>
      <c r="I141" s="44">
        <f t="shared" si="115"/>
        <v>0.25</v>
      </c>
      <c r="J141" s="44">
        <f t="shared" si="116"/>
        <v>0.5</v>
      </c>
      <c r="K141" s="44">
        <f t="shared" si="117"/>
        <v>0.25</v>
      </c>
      <c r="L141" s="45">
        <f t="shared" si="110"/>
        <v>1</v>
      </c>
      <c r="M141" s="32">
        <f t="shared" si="126"/>
        <v>19534.754676569526</v>
      </c>
      <c r="N141" s="33">
        <f t="shared" si="127"/>
        <v>44003.374481865751</v>
      </c>
      <c r="O141" s="34">
        <f t="shared" si="128"/>
        <v>55515.939432838903</v>
      </c>
      <c r="P141" s="35">
        <f t="shared" si="118"/>
        <v>19534.754676569526</v>
      </c>
      <c r="Q141" s="36">
        <f t="shared" si="119"/>
        <v>40832.531585337907</v>
      </c>
      <c r="R141" s="36">
        <f t="shared" si="120"/>
        <v>29268.257289411486</v>
      </c>
      <c r="S141" s="37">
        <f t="shared" si="121"/>
        <v>89635.543551318915</v>
      </c>
      <c r="T141" s="35">
        <f>IF(OR(G141="Yes",Summary!$F$25="EP"),S141*I141,P141)</f>
        <v>19534.754676569526</v>
      </c>
      <c r="U141" s="38">
        <f>IF(OR(G141="Yes",Summary!$F$25="EP"),S141*J141,Q141)</f>
        <v>40832.531585337907</v>
      </c>
      <c r="V141" s="38">
        <f>IF(OR(G141="yes",Summary!$F$25="EP"),S141*K141,R141)</f>
        <v>29268.257289411486</v>
      </c>
      <c r="W141" s="39">
        <f t="shared" si="122"/>
        <v>89635.543551318915</v>
      </c>
      <c r="X141" s="33">
        <f t="shared" si="123"/>
        <v>19534.754676569526</v>
      </c>
      <c r="Y141" s="33">
        <f t="shared" si="124"/>
        <v>44003.374481865751</v>
      </c>
      <c r="Z141" s="34">
        <f t="shared" si="125"/>
        <v>55515.939432838903</v>
      </c>
      <c r="AB141" s="40">
        <f t="shared" si="112"/>
        <v>100000</v>
      </c>
      <c r="AC141" s="41">
        <f t="shared" si="113"/>
        <v>92103.316637823867</v>
      </c>
      <c r="AD141" s="42">
        <f t="shared" si="114"/>
        <v>52720.457563037591</v>
      </c>
    </row>
    <row r="142" spans="2:30" x14ac:dyDescent="0.25">
      <c r="B142" s="10">
        <v>8</v>
      </c>
      <c r="C142" s="24"/>
      <c r="D142" s="24">
        <v>1</v>
      </c>
      <c r="E142" s="27">
        <f>'Theorretical Data'!F121</f>
        <v>0.98598906191031566</v>
      </c>
      <c r="F142" s="27">
        <f>'Theorretical Data'!P121</f>
        <v>0.79244530955157622</v>
      </c>
      <c r="G142" s="10" t="str">
        <f>'Theorretical Data'!K121</f>
        <v>Yes</v>
      </c>
      <c r="H142" s="27"/>
      <c r="I142" s="44">
        <f t="shared" si="115"/>
        <v>0.25</v>
      </c>
      <c r="J142" s="44">
        <f t="shared" si="116"/>
        <v>0.5</v>
      </c>
      <c r="K142" s="44">
        <f t="shared" si="117"/>
        <v>0.25</v>
      </c>
      <c r="L142" s="45">
        <f t="shared" si="110"/>
        <v>1</v>
      </c>
      <c r="M142" s="32">
        <f t="shared" si="126"/>
        <v>19534.754676569526</v>
      </c>
      <c r="N142" s="33">
        <f t="shared" si="127"/>
        <v>44003.374481865751</v>
      </c>
      <c r="O142" s="34">
        <f t="shared" si="128"/>
        <v>55515.939432838903</v>
      </c>
      <c r="P142" s="35">
        <f t="shared" si="118"/>
        <v>19534.754676569526</v>
      </c>
      <c r="Q142" s="36">
        <f t="shared" si="119"/>
        <v>43386.845926263137</v>
      </c>
      <c r="R142" s="36">
        <f t="shared" si="120"/>
        <v>43993.345808902581</v>
      </c>
      <c r="S142" s="37">
        <f t="shared" si="121"/>
        <v>106914.94641173525</v>
      </c>
      <c r="T142" s="35">
        <f>IF(OR(G142="Yes",Summary!$F$25="EP"),S142*I142,P142)</f>
        <v>26728.736602933812</v>
      </c>
      <c r="U142" s="38">
        <f>IF(OR(G142="Yes",Summary!$F$25="EP"),S142*J142,Q142)</f>
        <v>53457.473205867624</v>
      </c>
      <c r="V142" s="38">
        <f>IF(OR(G142="yes",Summary!$F$25="EP"),S142*K142,R142)</f>
        <v>26728.736602933812</v>
      </c>
      <c r="W142" s="39">
        <f t="shared" si="122"/>
        <v>106914.94641173525</v>
      </c>
      <c r="X142" s="33">
        <f t="shared" si="123"/>
        <v>26728.736602933812</v>
      </c>
      <c r="Y142" s="33">
        <f t="shared" si="124"/>
        <v>54217.105717477069</v>
      </c>
      <c r="Z142" s="34">
        <f t="shared" si="125"/>
        <v>33729.440102382454</v>
      </c>
      <c r="AB142" s="40">
        <f t="shared" si="112"/>
        <v>100000</v>
      </c>
      <c r="AC142" s="41">
        <f t="shared" si="113"/>
        <v>97864.919296309236</v>
      </c>
      <c r="AD142" s="42">
        <f t="shared" si="114"/>
        <v>79244.530955157621</v>
      </c>
    </row>
    <row r="143" spans="2:30" x14ac:dyDescent="0.25">
      <c r="B143" s="10">
        <v>9</v>
      </c>
      <c r="C143" s="24"/>
      <c r="D143" s="24">
        <v>1</v>
      </c>
      <c r="E143" s="27">
        <f>'Theorretical Data'!F122</f>
        <v>1.0017550772636372</v>
      </c>
      <c r="F143" s="27">
        <f>'Theorretical Data'!P122</f>
        <v>0.84627538631818355</v>
      </c>
      <c r="G143" s="10" t="str">
        <f>'Theorretical Data'!K122</f>
        <v>Yes</v>
      </c>
      <c r="H143" s="27"/>
      <c r="I143" s="44">
        <f t="shared" si="115"/>
        <v>0.25</v>
      </c>
      <c r="J143" s="44">
        <f t="shared" si="116"/>
        <v>0.5</v>
      </c>
      <c r="K143" s="44">
        <f t="shared" si="117"/>
        <v>0.25</v>
      </c>
      <c r="L143" s="45">
        <f t="shared" si="110"/>
        <v>1</v>
      </c>
      <c r="M143" s="32">
        <f t="shared" si="126"/>
        <v>26728.736602933812</v>
      </c>
      <c r="N143" s="33">
        <f t="shared" si="127"/>
        <v>54217.105717477069</v>
      </c>
      <c r="O143" s="34">
        <f t="shared" si="128"/>
        <v>33729.440102382454</v>
      </c>
      <c r="P143" s="35">
        <f t="shared" si="118"/>
        <v>26728.736602933812</v>
      </c>
      <c r="Q143" s="36">
        <f t="shared" si="119"/>
        <v>54312.260927022027</v>
      </c>
      <c r="R143" s="36">
        <f t="shared" si="120"/>
        <v>28544.394952939743</v>
      </c>
      <c r="S143" s="37">
        <f t="shared" si="121"/>
        <v>109585.39248289558</v>
      </c>
      <c r="T143" s="35">
        <f>IF(OR(G143="Yes",Summary!$F$25="EP"),S143*I143,P143)</f>
        <v>27396.348120723895</v>
      </c>
      <c r="U143" s="38">
        <f>IF(OR(G143="Yes",Summary!$F$25="EP"),S143*J143,Q143)</f>
        <v>54792.696241447789</v>
      </c>
      <c r="V143" s="38">
        <f>IF(OR(G143="yes",Summary!$F$25="EP"),S143*K143,R143)</f>
        <v>27396.348120723895</v>
      </c>
      <c r="W143" s="39">
        <f t="shared" si="122"/>
        <v>109585.39248289558</v>
      </c>
      <c r="X143" s="33">
        <f t="shared" si="123"/>
        <v>27396.348120723895</v>
      </c>
      <c r="Y143" s="33">
        <f t="shared" si="124"/>
        <v>54696.699308096147</v>
      </c>
      <c r="Z143" s="34">
        <f t="shared" si="125"/>
        <v>32372.852340554055</v>
      </c>
      <c r="AB143" s="40">
        <f t="shared" si="112"/>
        <v>100000</v>
      </c>
      <c r="AC143" s="41">
        <f t="shared" si="113"/>
        <v>99429.78434378533</v>
      </c>
      <c r="AD143" s="42">
        <f t="shared" si="114"/>
        <v>84627.538631818359</v>
      </c>
    </row>
    <row r="144" spans="2:30" x14ac:dyDescent="0.25">
      <c r="B144" s="10">
        <v>10</v>
      </c>
      <c r="C144" s="24"/>
      <c r="D144" s="24">
        <v>1</v>
      </c>
      <c r="E144" s="27">
        <f>'Theorretical Data'!F123</f>
        <v>0.9538482939669235</v>
      </c>
      <c r="F144" s="27">
        <f>'Theorretical Data'!P123</f>
        <v>0.58174146983461483</v>
      </c>
      <c r="G144" s="10" t="str">
        <f>'Theorretical Data'!K123</f>
        <v>No</v>
      </c>
      <c r="H144" s="27"/>
      <c r="I144" s="44">
        <f t="shared" si="115"/>
        <v>0.25</v>
      </c>
      <c r="J144" s="44">
        <f t="shared" si="116"/>
        <v>0.5</v>
      </c>
      <c r="K144" s="44">
        <f t="shared" si="117"/>
        <v>0.25</v>
      </c>
      <c r="L144" s="45">
        <f t="shared" si="110"/>
        <v>1</v>
      </c>
      <c r="M144" s="32">
        <f t="shared" si="126"/>
        <v>27396.348120723895</v>
      </c>
      <c r="N144" s="33">
        <f t="shared" si="127"/>
        <v>54696.699308096147</v>
      </c>
      <c r="O144" s="34">
        <f t="shared" si="128"/>
        <v>32372.852340554055</v>
      </c>
      <c r="P144" s="35">
        <f t="shared" si="118"/>
        <v>27396.348120723895</v>
      </c>
      <c r="Q144" s="36">
        <f t="shared" si="119"/>
        <v>52172.353320649316</v>
      </c>
      <c r="R144" s="36">
        <f t="shared" si="120"/>
        <v>18832.630703332867</v>
      </c>
      <c r="S144" s="37">
        <f t="shared" si="121"/>
        <v>98401.332144706073</v>
      </c>
      <c r="T144" s="35">
        <f>IF(OR(G144="Yes",Summary!$F$25="EP"),S144*I144,P144)</f>
        <v>27396.348120723895</v>
      </c>
      <c r="U144" s="38">
        <f>IF(OR(G144="Yes",Summary!$F$25="EP"),S144*J144,Q144)</f>
        <v>52172.353320649316</v>
      </c>
      <c r="V144" s="38">
        <f>IF(OR(G144="yes",Summary!$F$25="EP"),S144*K144,R144)</f>
        <v>18832.630703332867</v>
      </c>
      <c r="W144" s="39">
        <f t="shared" si="122"/>
        <v>98401.332144706073</v>
      </c>
      <c r="X144" s="33">
        <f t="shared" si="123"/>
        <v>27396.348120723895</v>
      </c>
      <c r="Y144" s="33">
        <f t="shared" si="124"/>
        <v>54696.699308096147</v>
      </c>
      <c r="Z144" s="34">
        <f t="shared" si="125"/>
        <v>32372.852340554055</v>
      </c>
      <c r="AB144" s="40">
        <f t="shared" si="112"/>
        <v>100000</v>
      </c>
      <c r="AC144" s="41">
        <f t="shared" si="113"/>
        <v>94674.768631952698</v>
      </c>
      <c r="AD144" s="42">
        <f t="shared" si="114"/>
        <v>58174.146983461484</v>
      </c>
    </row>
    <row r="145" spans="2:30" x14ac:dyDescent="0.25">
      <c r="B145" s="10">
        <v>11</v>
      </c>
      <c r="C145" s="24"/>
      <c r="D145" s="24">
        <v>1</v>
      </c>
      <c r="E145" s="27">
        <f>'Theorretical Data'!F124</f>
        <v>0.87941852223774464</v>
      </c>
      <c r="F145" s="27">
        <f>'Theorretical Data'!P124</f>
        <v>0.18459261118872058</v>
      </c>
      <c r="G145" s="10" t="str">
        <f>'Theorretical Data'!K124</f>
        <v>Yes</v>
      </c>
      <c r="H145" s="27"/>
      <c r="I145" s="44">
        <f t="shared" si="115"/>
        <v>0.25</v>
      </c>
      <c r="J145" s="44">
        <f t="shared" si="116"/>
        <v>0.5</v>
      </c>
      <c r="K145" s="44">
        <f t="shared" si="117"/>
        <v>0.25</v>
      </c>
      <c r="L145" s="45">
        <f t="shared" si="110"/>
        <v>1</v>
      </c>
      <c r="M145" s="32">
        <f t="shared" si="126"/>
        <v>27396.348120723895</v>
      </c>
      <c r="N145" s="33">
        <f t="shared" si="127"/>
        <v>54696.699308096147</v>
      </c>
      <c r="O145" s="34">
        <f t="shared" si="128"/>
        <v>32372.852340554055</v>
      </c>
      <c r="P145" s="35">
        <f t="shared" si="118"/>
        <v>27396.348120723895</v>
      </c>
      <c r="Q145" s="36">
        <f t="shared" si="119"/>
        <v>48101.290476808186</v>
      </c>
      <c r="R145" s="36">
        <f t="shared" si="120"/>
        <v>5975.7893451697573</v>
      </c>
      <c r="S145" s="37">
        <f t="shared" si="121"/>
        <v>81473.427942701848</v>
      </c>
      <c r="T145" s="35">
        <f>IF(OR(G145="Yes",Summary!$F$25="EP"),S145*I145,P145)</f>
        <v>20368.356985675462</v>
      </c>
      <c r="U145" s="38">
        <f>IF(OR(G145="Yes",Summary!$F$25="EP"),S145*J145,Q145)</f>
        <v>40736.713971350924</v>
      </c>
      <c r="V145" s="38">
        <f>IF(OR(G145="yes",Summary!$F$25="EP"),S145*K145,R145)</f>
        <v>20368.356985675462</v>
      </c>
      <c r="W145" s="39">
        <f t="shared" si="122"/>
        <v>81473.427942701848</v>
      </c>
      <c r="X145" s="33">
        <f t="shared" si="123"/>
        <v>20368.356985675462</v>
      </c>
      <c r="Y145" s="33">
        <f t="shared" si="124"/>
        <v>46322.328835755448</v>
      </c>
      <c r="Z145" s="34">
        <f t="shared" si="125"/>
        <v>110342.21171968587</v>
      </c>
      <c r="AB145" s="40">
        <f t="shared" si="112"/>
        <v>100000</v>
      </c>
      <c r="AC145" s="41">
        <f t="shared" si="113"/>
        <v>87287.198236996977</v>
      </c>
      <c r="AD145" s="42">
        <f t="shared" si="114"/>
        <v>18459.261118872058</v>
      </c>
    </row>
    <row r="146" spans="2:30" x14ac:dyDescent="0.25">
      <c r="B146" s="10">
        <v>12</v>
      </c>
      <c r="C146" s="24"/>
      <c r="D146" s="24">
        <v>1</v>
      </c>
      <c r="E146" s="27">
        <f>'Theorretical Data'!F125</f>
        <v>0.84000068554145135</v>
      </c>
      <c r="F146" s="27">
        <f>'Theorretical Data'!P125</f>
        <v>0.01</v>
      </c>
      <c r="G146" s="10" t="str">
        <f>'Theorretical Data'!K125</f>
        <v>Yes</v>
      </c>
      <c r="H146" s="27"/>
      <c r="I146" s="44">
        <f t="shared" si="115"/>
        <v>0.25</v>
      </c>
      <c r="J146" s="44">
        <f t="shared" si="116"/>
        <v>0.5</v>
      </c>
      <c r="K146" s="44">
        <f t="shared" si="117"/>
        <v>0.25</v>
      </c>
      <c r="L146" s="45">
        <f t="shared" si="110"/>
        <v>1</v>
      </c>
      <c r="M146" s="32">
        <f t="shared" si="126"/>
        <v>20368.356985675462</v>
      </c>
      <c r="N146" s="33">
        <f t="shared" si="127"/>
        <v>46322.328835755448</v>
      </c>
      <c r="O146" s="34">
        <f t="shared" si="128"/>
        <v>110342.21171968587</v>
      </c>
      <c r="P146" s="35">
        <f t="shared" si="118"/>
        <v>20368.356985675462</v>
      </c>
      <c r="Q146" s="36">
        <f t="shared" si="119"/>
        <v>38910.787977911117</v>
      </c>
      <c r="R146" s="36">
        <f t="shared" si="120"/>
        <v>1103.4221171968588</v>
      </c>
      <c r="S146" s="37">
        <f t="shared" si="121"/>
        <v>60382.567080783439</v>
      </c>
      <c r="T146" s="35">
        <f>IF(OR(G146="Yes",Summary!$F$25="EP"),S146*I146,P146)</f>
        <v>15095.64177019586</v>
      </c>
      <c r="U146" s="38">
        <f>IF(OR(G146="Yes",Summary!$F$25="EP"),S146*J146,Q146)</f>
        <v>30191.28354039172</v>
      </c>
      <c r="V146" s="38">
        <f>IF(OR(G146="yes",Summary!$F$25="EP"),S146*K146,R146)</f>
        <v>15095.64177019586</v>
      </c>
      <c r="W146" s="39">
        <f t="shared" si="122"/>
        <v>60382.567080783439</v>
      </c>
      <c r="X146" s="33">
        <f t="shared" si="123"/>
        <v>15095.64177019586</v>
      </c>
      <c r="Y146" s="33">
        <f t="shared" si="124"/>
        <v>35941.974881759634</v>
      </c>
      <c r="Z146" s="34">
        <f t="shared" si="125"/>
        <v>1509564.1770195859</v>
      </c>
      <c r="AB146" s="40">
        <f t="shared" si="112"/>
        <v>100000</v>
      </c>
      <c r="AC146" s="41">
        <f t="shared" si="113"/>
        <v>83374.75787011924</v>
      </c>
      <c r="AD146" s="42">
        <f t="shared" si="114"/>
        <v>1000</v>
      </c>
    </row>
    <row r="147" spans="2:30" x14ac:dyDescent="0.25">
      <c r="B147" s="10">
        <v>13</v>
      </c>
      <c r="C147" s="24"/>
      <c r="D147" s="24">
        <v>1</v>
      </c>
      <c r="E147" s="27">
        <f>'Theorretical Data'!F126</f>
        <v>0.86493989573997021</v>
      </c>
      <c r="F147" s="27">
        <f>'Theorretical Data'!P126</f>
        <v>0.01</v>
      </c>
      <c r="G147" s="10" t="str">
        <f>'Theorretical Data'!K126</f>
        <v>No</v>
      </c>
      <c r="H147" s="27"/>
      <c r="I147" s="44">
        <f t="shared" si="115"/>
        <v>0.25</v>
      </c>
      <c r="J147" s="44">
        <f t="shared" si="116"/>
        <v>0.5</v>
      </c>
      <c r="K147" s="44">
        <f t="shared" si="117"/>
        <v>0.25</v>
      </c>
      <c r="L147" s="45">
        <f t="shared" si="110"/>
        <v>1</v>
      </c>
      <c r="M147" s="32">
        <f t="shared" si="126"/>
        <v>15095.64177019586</v>
      </c>
      <c r="N147" s="33">
        <f t="shared" si="127"/>
        <v>35941.974881759634</v>
      </c>
      <c r="O147" s="34">
        <f t="shared" si="128"/>
        <v>1509564.1770195859</v>
      </c>
      <c r="P147" s="35">
        <f t="shared" si="118"/>
        <v>15095.64177019586</v>
      </c>
      <c r="Q147" s="36">
        <f t="shared" si="119"/>
        <v>31087.648006917807</v>
      </c>
      <c r="R147" s="36">
        <f t="shared" si="120"/>
        <v>15095.641770195858</v>
      </c>
      <c r="S147" s="37">
        <f t="shared" si="121"/>
        <v>61278.931547309519</v>
      </c>
      <c r="T147" s="35">
        <f>IF(OR(G147="Yes",Summary!$F$25="EP"),S147*I147,P147)</f>
        <v>15095.64177019586</v>
      </c>
      <c r="U147" s="38">
        <f>IF(OR(G147="Yes",Summary!$F$25="EP"),S147*J147,Q147)</f>
        <v>31087.648006917807</v>
      </c>
      <c r="V147" s="38">
        <f>IF(OR(G147="yes",Summary!$F$25="EP"),S147*K147,R147)</f>
        <v>15095.641770195858</v>
      </c>
      <c r="W147" s="39">
        <f t="shared" si="122"/>
        <v>61278.931547309519</v>
      </c>
      <c r="X147" s="33">
        <f t="shared" si="123"/>
        <v>15095.64177019586</v>
      </c>
      <c r="Y147" s="33">
        <f t="shared" si="124"/>
        <v>35941.974881759634</v>
      </c>
      <c r="Z147" s="34">
        <f t="shared" si="125"/>
        <v>1509564.1770195859</v>
      </c>
      <c r="AB147" s="40">
        <f t="shared" si="112"/>
        <v>100000</v>
      </c>
      <c r="AC147" s="41">
        <f t="shared" si="113"/>
        <v>85850.113721088841</v>
      </c>
      <c r="AD147" s="42">
        <f t="shared" si="114"/>
        <v>1000</v>
      </c>
    </row>
    <row r="148" spans="2:30" x14ac:dyDescent="0.25">
      <c r="B148" s="10">
        <v>14</v>
      </c>
      <c r="C148" s="24"/>
      <c r="D148" s="24">
        <v>1</v>
      </c>
      <c r="E148" s="27">
        <f>'Theorretical Data'!F127</f>
        <v>0.9244116925778656</v>
      </c>
      <c r="F148" s="27">
        <f>'Theorretical Data'!P127</f>
        <v>9.4558462889324318E-2</v>
      </c>
      <c r="G148" s="10" t="str">
        <f>'Theorretical Data'!K127</f>
        <v>No</v>
      </c>
      <c r="H148" s="27"/>
      <c r="I148" s="44">
        <f t="shared" si="115"/>
        <v>0.25</v>
      </c>
      <c r="J148" s="44">
        <f t="shared" si="116"/>
        <v>0.5</v>
      </c>
      <c r="K148" s="44">
        <f t="shared" si="117"/>
        <v>0.25</v>
      </c>
      <c r="L148" s="45">
        <f t="shared" si="110"/>
        <v>1</v>
      </c>
      <c r="M148" s="32">
        <f t="shared" si="126"/>
        <v>15095.64177019586</v>
      </c>
      <c r="N148" s="33">
        <f t="shared" si="127"/>
        <v>35941.974881759634</v>
      </c>
      <c r="O148" s="34">
        <f t="shared" si="128"/>
        <v>1509564.1770195859</v>
      </c>
      <c r="P148" s="35">
        <f t="shared" si="118"/>
        <v>15095.64177019586</v>
      </c>
      <c r="Q148" s="36">
        <f t="shared" si="119"/>
        <v>33225.181835038551</v>
      </c>
      <c r="R148" s="36">
        <f t="shared" si="120"/>
        <v>142742.06821175991</v>
      </c>
      <c r="S148" s="37">
        <f t="shared" si="121"/>
        <v>191062.89181699432</v>
      </c>
      <c r="T148" s="35">
        <f>IF(OR(G148="Yes",Summary!$F$25="EP"),S148*I148,P148)</f>
        <v>15095.64177019586</v>
      </c>
      <c r="U148" s="38">
        <f>IF(OR(G148="Yes",Summary!$F$25="EP"),S148*J148,Q148)</f>
        <v>33225.181835038551</v>
      </c>
      <c r="V148" s="38">
        <f>IF(OR(G148="yes",Summary!$F$25="EP"),S148*K148,R148)</f>
        <v>142742.06821175991</v>
      </c>
      <c r="W148" s="39">
        <f t="shared" si="122"/>
        <v>191062.89181699432</v>
      </c>
      <c r="X148" s="33">
        <f t="shared" si="123"/>
        <v>15095.64177019586</v>
      </c>
      <c r="Y148" s="33">
        <f t="shared" si="124"/>
        <v>35941.974881759634</v>
      </c>
      <c r="Z148" s="34">
        <f t="shared" si="125"/>
        <v>1509564.1770195859</v>
      </c>
      <c r="AB148" s="40">
        <f t="shared" si="112"/>
        <v>100000</v>
      </c>
      <c r="AC148" s="41">
        <f t="shared" si="113"/>
        <v>91753.021595817918</v>
      </c>
      <c r="AD148" s="42">
        <f t="shared" si="114"/>
        <v>9455.846288932431</v>
      </c>
    </row>
    <row r="149" spans="2:30" x14ac:dyDescent="0.25">
      <c r="B149" s="10">
        <v>15</v>
      </c>
      <c r="C149" s="24"/>
      <c r="D149" s="24">
        <v>1</v>
      </c>
      <c r="E149" s="27">
        <f>'Theorretical Data'!F128</f>
        <v>0.95684251489864169</v>
      </c>
      <c r="F149" s="27">
        <f>'Theorretical Data'!P128</f>
        <v>0.23171257449320459</v>
      </c>
      <c r="G149" s="10" t="str">
        <f>'Theorretical Data'!K128</f>
        <v>Yes</v>
      </c>
      <c r="H149" s="27"/>
      <c r="I149" s="44">
        <f t="shared" si="115"/>
        <v>0.25</v>
      </c>
      <c r="J149" s="44">
        <f t="shared" si="116"/>
        <v>0.5</v>
      </c>
      <c r="K149" s="44">
        <f t="shared" si="117"/>
        <v>0.25</v>
      </c>
      <c r="L149" s="45">
        <f t="shared" si="110"/>
        <v>1</v>
      </c>
      <c r="M149" s="32">
        <f t="shared" si="126"/>
        <v>15095.64177019586</v>
      </c>
      <c r="N149" s="33">
        <f t="shared" si="127"/>
        <v>35941.974881759634</v>
      </c>
      <c r="O149" s="34">
        <f t="shared" si="128"/>
        <v>1509564.1770195859</v>
      </c>
      <c r="P149" s="35">
        <f t="shared" si="118"/>
        <v>15095.64177019586</v>
      </c>
      <c r="Q149" s="36">
        <f t="shared" si="119"/>
        <v>34390.8096362867</v>
      </c>
      <c r="R149" s="36">
        <f t="shared" si="120"/>
        <v>349785.00181992387</v>
      </c>
      <c r="S149" s="37">
        <f t="shared" si="121"/>
        <v>399271.45322640642</v>
      </c>
      <c r="T149" s="35">
        <f>IF(OR(G149="Yes",Summary!$F$25="EP"),S149*I149,P149)</f>
        <v>99817.863306601605</v>
      </c>
      <c r="U149" s="38">
        <f>IF(OR(G149="Yes",Summary!$F$25="EP"),S149*J149,Q149)</f>
        <v>199635.72661320321</v>
      </c>
      <c r="V149" s="38">
        <f>IF(OR(G149="yes",Summary!$F$25="EP"),S149*K149,R149)</f>
        <v>99817.863306601605</v>
      </c>
      <c r="W149" s="39">
        <f t="shared" si="122"/>
        <v>399271.45322640642</v>
      </c>
      <c r="X149" s="33">
        <f t="shared" si="123"/>
        <v>99817.863306601605</v>
      </c>
      <c r="Y149" s="33">
        <f t="shared" si="124"/>
        <v>208640.10900931866</v>
      </c>
      <c r="Z149" s="34">
        <f t="shared" si="125"/>
        <v>430783.10931083694</v>
      </c>
      <c r="AB149" s="40">
        <f t="shared" si="112"/>
        <v>100000</v>
      </c>
      <c r="AC149" s="41">
        <f t="shared" si="113"/>
        <v>94971.961776540105</v>
      </c>
      <c r="AD149" s="42">
        <f t="shared" si="114"/>
        <v>23171.257449320459</v>
      </c>
    </row>
    <row r="150" spans="2:30" x14ac:dyDescent="0.25">
      <c r="B150" s="10">
        <v>16</v>
      </c>
      <c r="C150" s="24"/>
      <c r="D150" s="24">
        <v>1</v>
      </c>
      <c r="E150" s="27">
        <f>'Theorretical Data'!F129</f>
        <v>0.92552014881099898</v>
      </c>
      <c r="F150" s="27">
        <f>'Theorretical Data'!P129</f>
        <v>5.0100744054990876E-2</v>
      </c>
      <c r="G150" s="10" t="str">
        <f>'Theorretical Data'!K129</f>
        <v>No</v>
      </c>
      <c r="H150" s="27"/>
      <c r="I150" s="44">
        <f t="shared" si="115"/>
        <v>0.25</v>
      </c>
      <c r="J150" s="44">
        <f t="shared" si="116"/>
        <v>0.5</v>
      </c>
      <c r="K150" s="44">
        <f t="shared" si="117"/>
        <v>0.25</v>
      </c>
      <c r="L150" s="45">
        <f t="shared" si="110"/>
        <v>1</v>
      </c>
      <c r="M150" s="32">
        <f t="shared" si="126"/>
        <v>99817.863306601605</v>
      </c>
      <c r="N150" s="33">
        <f t="shared" si="127"/>
        <v>208640.10900931866</v>
      </c>
      <c r="O150" s="34">
        <f t="shared" si="128"/>
        <v>430783.10931083694</v>
      </c>
      <c r="P150" s="35">
        <f t="shared" si="118"/>
        <v>99817.863306601605</v>
      </c>
      <c r="Q150" s="36">
        <f t="shared" si="119"/>
        <v>193100.62473824766</v>
      </c>
      <c r="R150" s="36">
        <f t="shared" si="120"/>
        <v>21582.554302795397</v>
      </c>
      <c r="S150" s="37">
        <f t="shared" si="121"/>
        <v>314501.04234764463</v>
      </c>
      <c r="T150" s="35">
        <f>IF(OR(G150="Yes",Summary!$F$25="EP"),S150*I150,P150)</f>
        <v>99817.863306601605</v>
      </c>
      <c r="U150" s="38">
        <f>IF(OR(G150="Yes",Summary!$F$25="EP"),S150*J150,Q150)</f>
        <v>193100.62473824766</v>
      </c>
      <c r="V150" s="38">
        <f>IF(OR(G150="yes",Summary!$F$25="EP"),S150*K150,R150)</f>
        <v>21582.554302795397</v>
      </c>
      <c r="W150" s="39">
        <f t="shared" si="122"/>
        <v>314501.04234764463</v>
      </c>
      <c r="X150" s="33">
        <f t="shared" si="123"/>
        <v>99817.863306601605</v>
      </c>
      <c r="Y150" s="33">
        <f t="shared" si="124"/>
        <v>208640.10900931866</v>
      </c>
      <c r="Z150" s="34">
        <f t="shared" si="125"/>
        <v>430783.10931083694</v>
      </c>
      <c r="AB150" s="40">
        <f t="shared" si="112"/>
        <v>100000</v>
      </c>
      <c r="AC150" s="41">
        <f t="shared" si="113"/>
        <v>91863.042065607835</v>
      </c>
      <c r="AD150" s="42">
        <f t="shared" si="114"/>
        <v>5010.0744054990873</v>
      </c>
    </row>
    <row r="151" spans="2:30" x14ac:dyDescent="0.25">
      <c r="B151" s="10">
        <v>17</v>
      </c>
      <c r="C151" s="24"/>
      <c r="D151" s="24">
        <v>1</v>
      </c>
      <c r="E151" s="27">
        <f>'Theorretical Data'!F130</f>
        <v>0.85234676783344621</v>
      </c>
      <c r="F151" s="27">
        <f>'Theorretical Data'!P130</f>
        <v>0.01</v>
      </c>
      <c r="G151" s="10" t="str">
        <f>'Theorretical Data'!K130</f>
        <v>Yes</v>
      </c>
      <c r="H151" s="27"/>
      <c r="I151" s="44">
        <f t="shared" si="115"/>
        <v>0.25</v>
      </c>
      <c r="J151" s="44">
        <f t="shared" si="116"/>
        <v>0.5</v>
      </c>
      <c r="K151" s="44">
        <f t="shared" si="117"/>
        <v>0.25</v>
      </c>
      <c r="L151" s="45">
        <f t="shared" si="110"/>
        <v>1</v>
      </c>
      <c r="M151" s="32">
        <f t="shared" si="126"/>
        <v>99817.863306601605</v>
      </c>
      <c r="N151" s="33">
        <f t="shared" si="127"/>
        <v>208640.10900931866</v>
      </c>
      <c r="O151" s="34">
        <f t="shared" si="128"/>
        <v>430783.10931083694</v>
      </c>
      <c r="P151" s="35">
        <f t="shared" si="118"/>
        <v>99817.863306601605</v>
      </c>
      <c r="Q151" s="36">
        <f t="shared" si="119"/>
        <v>177833.72255451063</v>
      </c>
      <c r="R151" s="36">
        <f t="shared" si="120"/>
        <v>4307.8310931083697</v>
      </c>
      <c r="S151" s="37">
        <f t="shared" si="121"/>
        <v>281959.41695422062</v>
      </c>
      <c r="T151" s="35">
        <f>IF(OR(G151="Yes",Summary!$F$25="EP"),S151*I151,P151)</f>
        <v>70489.854238555155</v>
      </c>
      <c r="U151" s="38">
        <f>IF(OR(G151="Yes",Summary!$F$25="EP"),S151*J151,Q151)</f>
        <v>140979.70847711031</v>
      </c>
      <c r="V151" s="38">
        <f>IF(OR(G151="yes",Summary!$F$25="EP"),S151*K151,R151)</f>
        <v>70489.854238555155</v>
      </c>
      <c r="W151" s="39">
        <f t="shared" si="122"/>
        <v>281959.41695422062</v>
      </c>
      <c r="X151" s="33">
        <f t="shared" si="123"/>
        <v>70489.854238555155</v>
      </c>
      <c r="Y151" s="33">
        <f t="shared" si="124"/>
        <v>165401.82211925581</v>
      </c>
      <c r="Z151" s="34">
        <f t="shared" si="125"/>
        <v>7048985.4238555152</v>
      </c>
      <c r="AB151" s="40">
        <f t="shared" si="112"/>
        <v>100000</v>
      </c>
      <c r="AC151" s="41">
        <f t="shared" si="113"/>
        <v>84600.175467339563</v>
      </c>
      <c r="AD151" s="42">
        <f t="shared" si="114"/>
        <v>1000</v>
      </c>
    </row>
    <row r="152" spans="2:30" x14ac:dyDescent="0.25">
      <c r="B152" s="10">
        <v>18</v>
      </c>
      <c r="C152" s="24"/>
      <c r="D152" s="24">
        <v>1</v>
      </c>
      <c r="E152" s="27">
        <f>'Theorretical Data'!F131</f>
        <v>0.79770217556843193</v>
      </c>
      <c r="F152" s="27">
        <f>'Theorretical Data'!P131</f>
        <v>0.01</v>
      </c>
      <c r="G152" s="10" t="str">
        <f>'Theorretical Data'!K131</f>
        <v>Yes</v>
      </c>
      <c r="H152" s="27"/>
      <c r="I152" s="44">
        <f t="shared" si="115"/>
        <v>0.25</v>
      </c>
      <c r="J152" s="44">
        <f t="shared" si="116"/>
        <v>0.5</v>
      </c>
      <c r="K152" s="44">
        <f t="shared" si="117"/>
        <v>0.25</v>
      </c>
      <c r="L152" s="45">
        <f t="shared" si="110"/>
        <v>1</v>
      </c>
      <c r="M152" s="32">
        <f t="shared" si="126"/>
        <v>70489.854238555155</v>
      </c>
      <c r="N152" s="33">
        <f t="shared" si="127"/>
        <v>165401.82211925581</v>
      </c>
      <c r="O152" s="34">
        <f t="shared" si="128"/>
        <v>7048985.4238555152</v>
      </c>
      <c r="P152" s="35">
        <f t="shared" si="118"/>
        <v>70489.854238555155</v>
      </c>
      <c r="Q152" s="36">
        <f t="shared" si="119"/>
        <v>131941.39334751313</v>
      </c>
      <c r="R152" s="36">
        <f t="shared" si="120"/>
        <v>70489.854238555155</v>
      </c>
      <c r="S152" s="37">
        <f t="shared" si="121"/>
        <v>272921.10182462342</v>
      </c>
      <c r="T152" s="35">
        <f>IF(OR(G152="Yes",Summary!$F$25="EP"),S152*I152,P152)</f>
        <v>68230.275456155854</v>
      </c>
      <c r="U152" s="38">
        <f>IF(OR(G152="Yes",Summary!$F$25="EP"),S152*J152,Q152)</f>
        <v>136460.55091231171</v>
      </c>
      <c r="V152" s="38">
        <f>IF(OR(G152="yes",Summary!$F$25="EP"),S152*K152,R152)</f>
        <v>68230.275456155854</v>
      </c>
      <c r="W152" s="39">
        <f t="shared" si="122"/>
        <v>272921.10182462342</v>
      </c>
      <c r="X152" s="33">
        <f t="shared" si="123"/>
        <v>68230.275456155854</v>
      </c>
      <c r="Y152" s="33">
        <f t="shared" si="124"/>
        <v>171067.04117369585</v>
      </c>
      <c r="Z152" s="34">
        <f t="shared" si="125"/>
        <v>6823027.5456155855</v>
      </c>
      <c r="AB152" s="40">
        <f t="shared" si="112"/>
        <v>100000</v>
      </c>
      <c r="AC152" s="41">
        <f t="shared" si="113"/>
        <v>79176.39459736296</v>
      </c>
      <c r="AD152" s="42">
        <f t="shared" si="114"/>
        <v>1000</v>
      </c>
    </row>
    <row r="153" spans="2:30" ht="15.75" thickBot="1" x14ac:dyDescent="0.3">
      <c r="B153" s="10">
        <v>19</v>
      </c>
      <c r="C153" s="24"/>
      <c r="D153" s="24">
        <v>1</v>
      </c>
      <c r="E153" s="27">
        <f>'Theorretical Data'!F132</f>
        <v>0.80493089272598362</v>
      </c>
      <c r="F153" s="27">
        <f>'Theorretical Data'!P132</f>
        <v>0.01</v>
      </c>
      <c r="G153" s="10" t="str">
        <f>'Theorretical Data'!K132</f>
        <v>No</v>
      </c>
      <c r="H153" s="27"/>
      <c r="I153" s="44">
        <f t="shared" si="115"/>
        <v>0.25</v>
      </c>
      <c r="J153" s="44">
        <f t="shared" si="116"/>
        <v>0.5</v>
      </c>
      <c r="K153" s="44">
        <f t="shared" si="117"/>
        <v>0.25</v>
      </c>
      <c r="L153" s="45">
        <f t="shared" si="110"/>
        <v>1</v>
      </c>
      <c r="M153" s="32">
        <f t="shared" si="126"/>
        <v>68230.275456155854</v>
      </c>
      <c r="N153" s="33">
        <f t="shared" si="127"/>
        <v>171067.04117369585</v>
      </c>
      <c r="O153" s="34">
        <f t="shared" si="128"/>
        <v>6823027.5456155855</v>
      </c>
      <c r="P153" s="35">
        <f t="shared" si="118"/>
        <v>68230.275456155854</v>
      </c>
      <c r="Q153" s="36">
        <f t="shared" si="119"/>
        <v>137697.1461679356</v>
      </c>
      <c r="R153" s="36">
        <f t="shared" si="120"/>
        <v>68230.275456155854</v>
      </c>
      <c r="S153" s="37">
        <f t="shared" si="121"/>
        <v>274157.69708024734</v>
      </c>
      <c r="T153" s="35">
        <f>IF(OR(G153="Yes",Summary!$F$25="EP"),S153*I153,P153)</f>
        <v>68230.275456155854</v>
      </c>
      <c r="U153" s="38">
        <f>IF(OR(G153="Yes",Summary!$F$25="EP"),S153*J153,Q153)</f>
        <v>137697.1461679356</v>
      </c>
      <c r="V153" s="38">
        <f>IF(OR(G153="yes",Summary!$F$25="EP"),S153*K153,R153)</f>
        <v>68230.275456155854</v>
      </c>
      <c r="W153" s="39">
        <f t="shared" si="122"/>
        <v>274157.69708024734</v>
      </c>
      <c r="X153" s="33">
        <f t="shared" si="123"/>
        <v>68230.275456155854</v>
      </c>
      <c r="Y153" s="33">
        <f t="shared" si="124"/>
        <v>171067.04117369585</v>
      </c>
      <c r="Z153" s="34">
        <f t="shared" si="125"/>
        <v>6823027.5456155855</v>
      </c>
      <c r="AB153" s="40">
        <f t="shared" si="112"/>
        <v>100000</v>
      </c>
      <c r="AC153" s="41">
        <f t="shared" si="113"/>
        <v>79893.885134092663</v>
      </c>
      <c r="AD153" s="42">
        <f t="shared" si="114"/>
        <v>1000</v>
      </c>
    </row>
    <row r="154" spans="2:30" ht="15.75" thickBot="1" x14ac:dyDescent="0.3">
      <c r="B154" s="11">
        <v>20</v>
      </c>
      <c r="C154" s="25"/>
      <c r="D154" s="25">
        <v>1</v>
      </c>
      <c r="E154" s="46">
        <f>'Theorretical Data'!F133</f>
        <v>0.86049140467640761</v>
      </c>
      <c r="F154" s="46">
        <f>'Theorretical Data'!P133</f>
        <v>0.01</v>
      </c>
      <c r="G154" s="11" t="str">
        <f>'Theorretical Data'!K133</f>
        <v>No</v>
      </c>
      <c r="H154" s="46"/>
      <c r="I154" s="48">
        <f t="shared" si="115"/>
        <v>0.25</v>
      </c>
      <c r="J154" s="48">
        <f t="shared" si="116"/>
        <v>0.5</v>
      </c>
      <c r="K154" s="48">
        <f t="shared" si="117"/>
        <v>0.25</v>
      </c>
      <c r="L154" s="49">
        <f t="shared" si="110"/>
        <v>1</v>
      </c>
      <c r="M154" s="50">
        <f t="shared" si="126"/>
        <v>68230.275456155854</v>
      </c>
      <c r="N154" s="51">
        <f t="shared" si="127"/>
        <v>171067.04117369585</v>
      </c>
      <c r="O154" s="52">
        <f t="shared" si="128"/>
        <v>6823027.5456155855</v>
      </c>
      <c r="P154" s="53">
        <f t="shared" si="118"/>
        <v>68230.275456155854</v>
      </c>
      <c r="Q154" s="54">
        <f t="shared" si="119"/>
        <v>147201.71855339038</v>
      </c>
      <c r="R154" s="54">
        <f>O154*F154</f>
        <v>68230.275456155854</v>
      </c>
      <c r="S154" s="61">
        <f>SUM(P154:R154)</f>
        <v>283662.26946570212</v>
      </c>
      <c r="T154" s="53">
        <f>IF(OR(G154="Yes",Summary!$F$25="EP"),S154*I154,P154)</f>
        <v>68230.275456155854</v>
      </c>
      <c r="U154" s="56">
        <f>IF(OR(G154="Yes",Summary!$F$25="EP"),S154*J154,Q154)</f>
        <v>147201.71855339038</v>
      </c>
      <c r="V154" s="56">
        <f>IF(OR(G154="yes",Summary!$F$25="EP"),S154*K154,R154)</f>
        <v>68230.275456155854</v>
      </c>
      <c r="W154" s="57">
        <f t="shared" si="122"/>
        <v>283662.26946570212</v>
      </c>
      <c r="X154" s="51">
        <f t="shared" si="123"/>
        <v>68230.275456155854</v>
      </c>
      <c r="Y154" s="51">
        <f t="shared" si="124"/>
        <v>171067.04117369582</v>
      </c>
      <c r="Z154" s="52">
        <f t="shared" si="125"/>
        <v>6823027.5456155855</v>
      </c>
      <c r="AB154" s="58">
        <f t="shared" si="112"/>
        <v>100000</v>
      </c>
      <c r="AC154" s="59">
        <f t="shared" si="113"/>
        <v>85408.576146541687</v>
      </c>
      <c r="AD154" s="60">
        <f t="shared" si="114"/>
        <v>1000</v>
      </c>
    </row>
    <row r="155" spans="2:30" x14ac:dyDescent="0.25">
      <c r="AB155" s="62"/>
      <c r="AC155" s="62"/>
      <c r="AD155" s="62"/>
    </row>
    <row r="156" spans="2:30" x14ac:dyDescent="0.25">
      <c r="AB156" s="62"/>
      <c r="AC156" s="62"/>
      <c r="AD156" s="62"/>
    </row>
  </sheetData>
  <mergeCells count="19">
    <mergeCell ref="AB133:AD133"/>
    <mergeCell ref="AB7:AD7"/>
    <mergeCell ref="AB32:AD32"/>
    <mergeCell ref="AB59:AD59"/>
    <mergeCell ref="AB83:AD83"/>
    <mergeCell ref="AB109:AD109"/>
    <mergeCell ref="H109:S109"/>
    <mergeCell ref="T109:Z109"/>
    <mergeCell ref="H133:S133"/>
    <mergeCell ref="T133:Z133"/>
    <mergeCell ref="H5:Z5"/>
    <mergeCell ref="H32:S32"/>
    <mergeCell ref="T32:Z32"/>
    <mergeCell ref="H59:S59"/>
    <mergeCell ref="T59:Z59"/>
    <mergeCell ref="H83:S83"/>
    <mergeCell ref="T83:Z83"/>
    <mergeCell ref="H7:S7"/>
    <mergeCell ref="T7:Z7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33"/>
  <sheetViews>
    <sheetView topLeftCell="A13" workbookViewId="0">
      <selection activeCell="K25" sqref="K25"/>
    </sheetView>
  </sheetViews>
  <sheetFormatPr defaultRowHeight="15" x14ac:dyDescent="0.25"/>
  <cols>
    <col min="1" max="1" width="9.140625" style="20"/>
    <col min="2" max="2" width="10.42578125" style="20" bestFit="1" customWidth="1"/>
    <col min="3" max="3" width="10.42578125" style="20" customWidth="1"/>
    <col min="4" max="4" width="12.42578125" style="20" bestFit="1" customWidth="1"/>
    <col min="5" max="5" width="9.140625" style="20"/>
    <col min="6" max="6" width="10" style="20" bestFit="1" customWidth="1"/>
    <col min="7" max="9" width="10" style="20" customWidth="1"/>
    <col min="10" max="10" width="10" style="92" customWidth="1"/>
    <col min="11" max="11" width="16.42578125" style="92" bestFit="1" customWidth="1"/>
    <col min="12" max="12" width="12.42578125" style="20" bestFit="1" customWidth="1"/>
    <col min="13" max="13" width="15.140625" style="20" bestFit="1" customWidth="1"/>
    <col min="14" max="14" width="12.42578125" style="20" bestFit="1" customWidth="1"/>
    <col min="15" max="15" width="15.140625" style="20" bestFit="1" customWidth="1"/>
    <col min="16" max="16" width="12" style="20" bestFit="1" customWidth="1"/>
    <col min="17" max="16384" width="9.140625" style="20"/>
  </cols>
  <sheetData>
    <row r="2" spans="2:16" x14ac:dyDescent="0.25">
      <c r="B2" s="91" t="s">
        <v>49</v>
      </c>
    </row>
    <row r="4" spans="2:16" x14ac:dyDescent="0.25">
      <c r="B4" s="20" t="s">
        <v>42</v>
      </c>
      <c r="D4" s="93">
        <v>1</v>
      </c>
      <c r="L4" s="20" t="s">
        <v>42</v>
      </c>
      <c r="M4" s="93">
        <f>D4</f>
        <v>1</v>
      </c>
    </row>
    <row r="5" spans="2:16" x14ac:dyDescent="0.25">
      <c r="B5" s="91" t="s">
        <v>28</v>
      </c>
      <c r="D5" s="93"/>
      <c r="G5" s="91"/>
      <c r="H5" s="91"/>
      <c r="I5" s="91"/>
      <c r="J5" s="94"/>
      <c r="K5" s="94"/>
      <c r="L5" s="91" t="s">
        <v>1</v>
      </c>
      <c r="M5" s="93"/>
    </row>
    <row r="6" spans="2:16" x14ac:dyDescent="0.25">
      <c r="B6" s="20" t="s">
        <v>44</v>
      </c>
      <c r="D6" s="95">
        <f>Summary!E35</f>
        <v>0.03</v>
      </c>
      <c r="L6" s="20" t="s">
        <v>44</v>
      </c>
      <c r="M6" s="95">
        <f>Summary!E39</f>
        <v>0.25</v>
      </c>
    </row>
    <row r="7" spans="2:16" x14ac:dyDescent="0.25">
      <c r="B7" s="20" t="s">
        <v>43</v>
      </c>
      <c r="D7" s="95">
        <f>Summary!E36</f>
        <v>7.0000000000000007E-2</v>
      </c>
      <c r="L7" s="20" t="s">
        <v>43</v>
      </c>
      <c r="M7" s="95">
        <f>Summary!E40</f>
        <v>0.35</v>
      </c>
    </row>
    <row r="8" spans="2:16" x14ac:dyDescent="0.25">
      <c r="B8" s="20" t="s">
        <v>41</v>
      </c>
      <c r="D8" s="77">
        <f>D7*D4</f>
        <v>7.0000000000000007E-2</v>
      </c>
      <c r="L8" s="20" t="s">
        <v>41</v>
      </c>
      <c r="M8" s="77">
        <f>M7*M4</f>
        <v>0.35</v>
      </c>
    </row>
    <row r="9" spans="2:16" x14ac:dyDescent="0.25">
      <c r="D9" s="77"/>
      <c r="M9" s="77"/>
    </row>
    <row r="10" spans="2:16" x14ac:dyDescent="0.25">
      <c r="B10" s="20" t="s">
        <v>61</v>
      </c>
      <c r="C10" s="20">
        <v>0.5</v>
      </c>
      <c r="D10" s="77"/>
      <c r="M10" s="77"/>
    </row>
    <row r="11" spans="2:16" x14ac:dyDescent="0.25">
      <c r="D11" s="77"/>
    </row>
    <row r="12" spans="2:16" x14ac:dyDescent="0.25">
      <c r="C12" s="20" t="s">
        <v>28</v>
      </c>
      <c r="M12" s="20" t="s">
        <v>1</v>
      </c>
    </row>
    <row r="13" spans="2:16" x14ac:dyDescent="0.25">
      <c r="B13" s="20" t="s">
        <v>4</v>
      </c>
      <c r="C13" s="20" t="s">
        <v>46</v>
      </c>
      <c r="D13" s="20" t="s">
        <v>45</v>
      </c>
      <c r="E13" s="20" t="s">
        <v>47</v>
      </c>
      <c r="F13" s="20" t="s">
        <v>48</v>
      </c>
      <c r="G13" s="20" t="s">
        <v>57</v>
      </c>
      <c r="H13" s="20" t="s">
        <v>60</v>
      </c>
      <c r="I13" s="96" t="s">
        <v>58</v>
      </c>
      <c r="J13" s="97" t="s">
        <v>59</v>
      </c>
      <c r="K13" s="97" t="s">
        <v>62</v>
      </c>
      <c r="M13" s="20" t="s">
        <v>46</v>
      </c>
      <c r="N13" s="20" t="s">
        <v>45</v>
      </c>
      <c r="O13" s="20" t="s">
        <v>47</v>
      </c>
      <c r="P13" s="20" t="s">
        <v>48</v>
      </c>
    </row>
    <row r="14" spans="2:16" x14ac:dyDescent="0.25">
      <c r="B14" s="20">
        <v>-12</v>
      </c>
      <c r="C14" s="20">
        <f t="shared" ref="C14:C24" si="0">C15-D16</f>
        <v>0.91000000000000059</v>
      </c>
      <c r="D14" s="20">
        <f>$D$6/4</f>
        <v>7.4999999999999997E-3</v>
      </c>
      <c r="E14" s="77">
        <f t="shared" ref="E14:E25" si="1">$D$8*SIN(B14)</f>
        <v>3.7560104260030452E-2</v>
      </c>
      <c r="F14" s="78">
        <f t="shared" ref="F14:F25" si="2">SUM(C14:E14)</f>
        <v>0.95506010426003096</v>
      </c>
      <c r="G14" s="79"/>
      <c r="H14" s="79"/>
      <c r="I14" s="80"/>
      <c r="J14" s="80"/>
      <c r="K14" s="80"/>
    </row>
    <row r="15" spans="2:16" x14ac:dyDescent="0.25">
      <c r="B15" s="20">
        <v>-11</v>
      </c>
      <c r="C15" s="20">
        <f t="shared" si="0"/>
        <v>0.91750000000000054</v>
      </c>
      <c r="D15" s="20">
        <f t="shared" ref="D15:D45" si="3">$D$6/4</f>
        <v>7.4999999999999997E-3</v>
      </c>
      <c r="E15" s="77">
        <f t="shared" si="1"/>
        <v>6.9999314458549247E-2</v>
      </c>
      <c r="F15" s="78">
        <f t="shared" si="2"/>
        <v>0.99499931445854972</v>
      </c>
      <c r="G15" s="79"/>
      <c r="H15" s="79"/>
      <c r="I15" s="80"/>
      <c r="J15" s="80"/>
      <c r="K15" s="80"/>
    </row>
    <row r="16" spans="2:16" x14ac:dyDescent="0.25">
      <c r="B16" s="20">
        <v>-10</v>
      </c>
      <c r="C16" s="20">
        <f t="shared" si="0"/>
        <v>0.92500000000000049</v>
      </c>
      <c r="D16" s="20">
        <f t="shared" si="3"/>
        <v>7.4999999999999997E-3</v>
      </c>
      <c r="E16" s="77">
        <f t="shared" si="1"/>
        <v>3.8081477762255886E-2</v>
      </c>
      <c r="F16" s="78">
        <f t="shared" si="2"/>
        <v>0.97058147776225634</v>
      </c>
      <c r="G16" s="79"/>
      <c r="H16" s="79"/>
      <c r="I16" s="80"/>
      <c r="J16" s="80"/>
      <c r="K16" s="80"/>
    </row>
    <row r="17" spans="2:16" x14ac:dyDescent="0.25">
      <c r="B17" s="20">
        <v>-9</v>
      </c>
      <c r="C17" s="20">
        <f t="shared" si="0"/>
        <v>0.93250000000000044</v>
      </c>
      <c r="D17" s="20">
        <f t="shared" si="3"/>
        <v>7.4999999999999997E-3</v>
      </c>
      <c r="E17" s="77">
        <f t="shared" si="1"/>
        <v>-2.8848293966922966E-2</v>
      </c>
      <c r="F17" s="78">
        <f t="shared" si="2"/>
        <v>0.91115170603307738</v>
      </c>
      <c r="G17" s="79"/>
      <c r="H17" s="79"/>
      <c r="I17" s="80"/>
      <c r="J17" s="80"/>
      <c r="K17" s="80"/>
    </row>
    <row r="18" spans="2:16" x14ac:dyDescent="0.25">
      <c r="B18" s="20">
        <v>-8</v>
      </c>
      <c r="C18" s="20">
        <f t="shared" si="0"/>
        <v>0.94000000000000039</v>
      </c>
      <c r="D18" s="20">
        <f t="shared" si="3"/>
        <v>7.4999999999999997E-3</v>
      </c>
      <c r="E18" s="77">
        <f t="shared" si="1"/>
        <v>-6.9255077263636736E-2</v>
      </c>
      <c r="F18" s="78">
        <f t="shared" si="2"/>
        <v>0.87824492273636356</v>
      </c>
      <c r="G18" s="79"/>
      <c r="H18" s="79"/>
      <c r="I18" s="80"/>
      <c r="J18" s="80"/>
      <c r="K18" s="80"/>
    </row>
    <row r="19" spans="2:16" x14ac:dyDescent="0.25">
      <c r="B19" s="20">
        <v>-7</v>
      </c>
      <c r="C19" s="20">
        <f t="shared" si="0"/>
        <v>0.94750000000000034</v>
      </c>
      <c r="D19" s="20">
        <f t="shared" si="3"/>
        <v>7.4999999999999997E-3</v>
      </c>
      <c r="E19" s="77">
        <f t="shared" si="1"/>
        <v>-4.5989061910315238E-2</v>
      </c>
      <c r="F19" s="78">
        <f t="shared" si="2"/>
        <v>0.90901093808968503</v>
      </c>
      <c r="G19" s="79"/>
      <c r="H19" s="79"/>
      <c r="I19" s="80"/>
      <c r="J19" s="80"/>
      <c r="K19" s="80"/>
    </row>
    <row r="20" spans="2:16" x14ac:dyDescent="0.25">
      <c r="B20" s="20">
        <v>-6</v>
      </c>
      <c r="C20" s="20">
        <f t="shared" si="0"/>
        <v>0.95500000000000029</v>
      </c>
      <c r="D20" s="20">
        <f t="shared" si="3"/>
        <v>7.4999999999999997E-3</v>
      </c>
      <c r="E20" s="77">
        <f t="shared" si="1"/>
        <v>1.9559084873924812E-2</v>
      </c>
      <c r="F20" s="78">
        <f t="shared" si="2"/>
        <v>0.98205908487392501</v>
      </c>
      <c r="G20" s="79"/>
      <c r="H20" s="79"/>
      <c r="I20" s="80"/>
      <c r="J20" s="80"/>
      <c r="K20" s="80"/>
    </row>
    <row r="21" spans="2:16" x14ac:dyDescent="0.25">
      <c r="B21" s="20">
        <v>-5</v>
      </c>
      <c r="C21" s="20">
        <f t="shared" si="0"/>
        <v>0.96250000000000024</v>
      </c>
      <c r="D21" s="20">
        <f t="shared" si="3"/>
        <v>7.4999999999999997E-3</v>
      </c>
      <c r="E21" s="77">
        <f t="shared" si="1"/>
        <v>6.7124699226419698E-2</v>
      </c>
      <c r="F21" s="78">
        <f t="shared" si="2"/>
        <v>1.0371246992264198</v>
      </c>
      <c r="G21" s="79"/>
      <c r="H21" s="79"/>
      <c r="I21" s="80"/>
      <c r="J21" s="80"/>
      <c r="K21" s="80"/>
    </row>
    <row r="22" spans="2:16" x14ac:dyDescent="0.25">
      <c r="B22" s="20">
        <v>-4</v>
      </c>
      <c r="C22" s="20">
        <f t="shared" si="0"/>
        <v>0.9700000000000002</v>
      </c>
      <c r="D22" s="20">
        <f t="shared" si="3"/>
        <v>7.4999999999999997E-3</v>
      </c>
      <c r="E22" s="77">
        <f t="shared" si="1"/>
        <v>5.2976174671554979E-2</v>
      </c>
      <c r="F22" s="78">
        <f t="shared" si="2"/>
        <v>1.0304761746715552</v>
      </c>
      <c r="G22" s="79"/>
      <c r="H22" s="79"/>
      <c r="I22" s="80"/>
      <c r="J22" s="80"/>
      <c r="K22" s="80"/>
    </row>
    <row r="23" spans="2:16" x14ac:dyDescent="0.25">
      <c r="B23" s="20">
        <v>-3</v>
      </c>
      <c r="C23" s="20">
        <f t="shared" si="0"/>
        <v>0.97750000000000015</v>
      </c>
      <c r="D23" s="20">
        <f t="shared" si="3"/>
        <v>7.4999999999999997E-3</v>
      </c>
      <c r="E23" s="77">
        <f t="shared" si="1"/>
        <v>-9.8784005641907053E-3</v>
      </c>
      <c r="F23" s="78">
        <f t="shared" si="2"/>
        <v>0.97512159943580934</v>
      </c>
      <c r="G23" s="79"/>
      <c r="H23" s="79"/>
      <c r="I23" s="80"/>
      <c r="J23" s="80"/>
      <c r="K23" s="80"/>
    </row>
    <row r="24" spans="2:16" x14ac:dyDescent="0.25">
      <c r="B24" s="20">
        <v>-2</v>
      </c>
      <c r="C24" s="20">
        <f t="shared" si="0"/>
        <v>0.9850000000000001</v>
      </c>
      <c r="D24" s="20">
        <f t="shared" si="3"/>
        <v>7.4999999999999997E-3</v>
      </c>
      <c r="E24" s="77">
        <f t="shared" si="1"/>
        <v>-6.3650819877797721E-2</v>
      </c>
      <c r="F24" s="78">
        <f t="shared" si="2"/>
        <v>0.9288491801222023</v>
      </c>
      <c r="G24" s="80">
        <f>$C$10*$D$7</f>
        <v>3.5000000000000003E-2</v>
      </c>
      <c r="H24" s="79"/>
      <c r="I24" s="80">
        <f>C24-G24</f>
        <v>0.95000000000000007</v>
      </c>
      <c r="J24" s="80">
        <f>C24+G24</f>
        <v>1.02</v>
      </c>
      <c r="K24" s="80" t="str">
        <f t="shared" ref="K24:K45" si="4">IF(OR(AND(F24&lt;F23,F24&lt;I24),AND(F24&gt;F23,F24&gt;J24)),"Yes","No")</f>
        <v>Yes</v>
      </c>
    </row>
    <row r="25" spans="2:16" x14ac:dyDescent="0.25">
      <c r="B25" s="20">
        <v>-1</v>
      </c>
      <c r="C25" s="20">
        <f>C26-D27</f>
        <v>0.99250000000000005</v>
      </c>
      <c r="D25" s="20">
        <f t="shared" si="3"/>
        <v>7.4999999999999997E-3</v>
      </c>
      <c r="E25" s="77">
        <f t="shared" si="1"/>
        <v>-5.8902968936552759E-2</v>
      </c>
      <c r="F25" s="78">
        <f t="shared" si="2"/>
        <v>0.94109703106344722</v>
      </c>
      <c r="G25" s="80">
        <f t="shared" ref="G25:G45" si="5">$C$10*$D$7</f>
        <v>3.5000000000000003E-2</v>
      </c>
      <c r="H25" s="79"/>
      <c r="I25" s="80">
        <f t="shared" ref="I25:I44" si="6">C25-G25</f>
        <v>0.95750000000000002</v>
      </c>
      <c r="J25" s="80">
        <f t="shared" ref="J25:J44" si="7">C25+G25</f>
        <v>1.0275000000000001</v>
      </c>
      <c r="K25" s="80" t="str">
        <f t="shared" si="4"/>
        <v>No</v>
      </c>
    </row>
    <row r="26" spans="2:16" x14ac:dyDescent="0.25">
      <c r="B26" s="20">
        <v>0</v>
      </c>
      <c r="C26" s="20">
        <v>1</v>
      </c>
      <c r="D26" s="20">
        <f t="shared" si="3"/>
        <v>7.4999999999999997E-3</v>
      </c>
      <c r="E26" s="77">
        <f t="shared" ref="E26:E45" si="8">$D$8*SIN(B26)</f>
        <v>0</v>
      </c>
      <c r="F26" s="78">
        <f>SUM(C26:E26)</f>
        <v>1.0075000000000001</v>
      </c>
      <c r="G26" s="80">
        <f t="shared" si="5"/>
        <v>3.5000000000000003E-2</v>
      </c>
      <c r="H26" s="79">
        <f t="shared" ref="H26:H35" si="9">$C$10*G26</f>
        <v>1.7500000000000002E-2</v>
      </c>
      <c r="I26" s="80">
        <f t="shared" si="6"/>
        <v>0.96499999999999997</v>
      </c>
      <c r="J26" s="80">
        <f t="shared" si="7"/>
        <v>1.0349999999999999</v>
      </c>
      <c r="K26" s="80" t="str">
        <f t="shared" si="4"/>
        <v>No</v>
      </c>
      <c r="L26" s="62"/>
      <c r="M26" s="20">
        <v>1</v>
      </c>
      <c r="N26" s="20">
        <v>0</v>
      </c>
      <c r="O26" s="77">
        <f t="shared" ref="O26:O45" si="10">$M$8*SIN(B26)</f>
        <v>0</v>
      </c>
      <c r="P26" s="78">
        <f>SUM(M26:O26)</f>
        <v>1</v>
      </c>
    </row>
    <row r="27" spans="2:16" x14ac:dyDescent="0.25">
      <c r="B27" s="20">
        <v>1</v>
      </c>
      <c r="C27" s="20">
        <f>C26+D26</f>
        <v>1.0075000000000001</v>
      </c>
      <c r="D27" s="20">
        <f t="shared" si="3"/>
        <v>7.4999999999999997E-3</v>
      </c>
      <c r="E27" s="103">
        <f t="shared" si="8"/>
        <v>5.8902968936552759E-2</v>
      </c>
      <c r="F27" s="104">
        <f t="shared" ref="F27:F45" si="11">SUM(C27:E27)</f>
        <v>1.0739029689365529</v>
      </c>
      <c r="G27" s="105">
        <f t="shared" si="5"/>
        <v>3.5000000000000003E-2</v>
      </c>
      <c r="H27" s="106">
        <f t="shared" si="9"/>
        <v>1.7500000000000002E-2</v>
      </c>
      <c r="I27" s="105">
        <f t="shared" si="6"/>
        <v>0.97250000000000003</v>
      </c>
      <c r="J27" s="105">
        <f t="shared" si="7"/>
        <v>1.0425</v>
      </c>
      <c r="K27" s="105" t="str">
        <f t="shared" si="4"/>
        <v>Yes</v>
      </c>
      <c r="L27" s="62"/>
      <c r="M27" s="20">
        <f>M26+N26</f>
        <v>1</v>
      </c>
      <c r="N27" s="20">
        <f>M6/4</f>
        <v>6.25E-2</v>
      </c>
      <c r="O27" s="77">
        <f t="shared" si="10"/>
        <v>0.29451484468276373</v>
      </c>
      <c r="P27" s="78">
        <f t="shared" ref="P27:P45" si="12">SUM(M27:O27)</f>
        <v>1.3570148446827637</v>
      </c>
    </row>
    <row r="28" spans="2:16" x14ac:dyDescent="0.25">
      <c r="B28" s="20">
        <v>2</v>
      </c>
      <c r="C28" s="20">
        <f t="shared" ref="C28:C45" si="13">C27+D27</f>
        <v>1.0150000000000001</v>
      </c>
      <c r="D28" s="20">
        <f t="shared" si="3"/>
        <v>7.4999999999999997E-3</v>
      </c>
      <c r="E28" s="103">
        <f t="shared" si="8"/>
        <v>6.3650819877797721E-2</v>
      </c>
      <c r="F28" s="104">
        <f t="shared" si="11"/>
        <v>1.0861508198777978</v>
      </c>
      <c r="G28" s="105">
        <f t="shared" si="5"/>
        <v>3.5000000000000003E-2</v>
      </c>
      <c r="H28" s="106">
        <f t="shared" si="9"/>
        <v>1.7500000000000002E-2</v>
      </c>
      <c r="I28" s="105">
        <f>C28-G28</f>
        <v>0.98000000000000009</v>
      </c>
      <c r="J28" s="105">
        <f t="shared" si="7"/>
        <v>1.05</v>
      </c>
      <c r="K28" s="105" t="str">
        <f t="shared" si="4"/>
        <v>Yes</v>
      </c>
      <c r="L28" s="62"/>
      <c r="M28" s="20">
        <f t="shared" ref="M28:M45" si="14">M27+N27</f>
        <v>1.0625</v>
      </c>
      <c r="N28" s="20">
        <f t="shared" ref="N28:N45" si="15">N27</f>
        <v>6.25E-2</v>
      </c>
      <c r="O28" s="77">
        <f t="shared" si="10"/>
        <v>0.31825409938898858</v>
      </c>
      <c r="P28" s="78">
        <f t="shared" si="12"/>
        <v>1.4432540993889886</v>
      </c>
    </row>
    <row r="29" spans="2:16" x14ac:dyDescent="0.25">
      <c r="B29" s="20">
        <v>3</v>
      </c>
      <c r="C29" s="20">
        <f t="shared" si="13"/>
        <v>1.0225000000000002</v>
      </c>
      <c r="D29" s="20">
        <f t="shared" si="3"/>
        <v>7.4999999999999997E-3</v>
      </c>
      <c r="E29" s="77">
        <f t="shared" si="8"/>
        <v>9.8784005641907053E-3</v>
      </c>
      <c r="F29" s="78">
        <f t="shared" si="11"/>
        <v>1.039878400564191</v>
      </c>
      <c r="G29" s="80">
        <f t="shared" si="5"/>
        <v>3.5000000000000003E-2</v>
      </c>
      <c r="H29" s="79">
        <f t="shared" si="9"/>
        <v>1.7500000000000002E-2</v>
      </c>
      <c r="I29" s="80">
        <f>C29-G29</f>
        <v>0.98750000000000016</v>
      </c>
      <c r="J29" s="80">
        <f t="shared" si="7"/>
        <v>1.0575000000000001</v>
      </c>
      <c r="K29" s="80" t="str">
        <f t="shared" si="4"/>
        <v>No</v>
      </c>
      <c r="L29" s="62"/>
      <c r="M29" s="20">
        <f t="shared" si="14"/>
        <v>1.125</v>
      </c>
      <c r="N29" s="20">
        <f t="shared" si="15"/>
        <v>6.25E-2</v>
      </c>
      <c r="O29" s="77">
        <f t="shared" si="10"/>
        <v>4.9392002820953525E-2</v>
      </c>
      <c r="P29" s="78">
        <f t="shared" si="12"/>
        <v>1.2368920028209536</v>
      </c>
    </row>
    <row r="30" spans="2:16" x14ac:dyDescent="0.25">
      <c r="B30" s="20">
        <v>4</v>
      </c>
      <c r="C30" s="20">
        <f t="shared" si="13"/>
        <v>1.0300000000000002</v>
      </c>
      <c r="D30" s="20">
        <f t="shared" si="3"/>
        <v>7.4999999999999997E-3</v>
      </c>
      <c r="E30" s="77">
        <f t="shared" si="8"/>
        <v>-5.2976174671554979E-2</v>
      </c>
      <c r="F30" s="78">
        <f t="shared" si="11"/>
        <v>0.98452382532844529</v>
      </c>
      <c r="G30" s="80">
        <f t="shared" si="5"/>
        <v>3.5000000000000003E-2</v>
      </c>
      <c r="H30" s="79">
        <f t="shared" si="9"/>
        <v>1.7500000000000002E-2</v>
      </c>
      <c r="I30" s="80">
        <f>C30-G30</f>
        <v>0.99500000000000022</v>
      </c>
      <c r="J30" s="80">
        <f t="shared" si="7"/>
        <v>1.0650000000000002</v>
      </c>
      <c r="K30" s="80" t="str">
        <f t="shared" si="4"/>
        <v>Yes</v>
      </c>
      <c r="L30" s="62"/>
      <c r="M30" s="20">
        <f t="shared" si="14"/>
        <v>1.1875</v>
      </c>
      <c r="N30" s="20">
        <f t="shared" si="15"/>
        <v>6.25E-2</v>
      </c>
      <c r="O30" s="77">
        <f t="shared" si="10"/>
        <v>-0.26488087335777483</v>
      </c>
      <c r="P30" s="78">
        <f t="shared" si="12"/>
        <v>0.98511912664222523</v>
      </c>
    </row>
    <row r="31" spans="2:16" x14ac:dyDescent="0.25">
      <c r="B31" s="20">
        <v>5</v>
      </c>
      <c r="C31" s="20">
        <f t="shared" si="13"/>
        <v>1.0375000000000003</v>
      </c>
      <c r="D31" s="20">
        <f t="shared" si="3"/>
        <v>7.4999999999999997E-3</v>
      </c>
      <c r="E31" s="99">
        <f t="shared" si="8"/>
        <v>-6.7124699226419698E-2</v>
      </c>
      <c r="F31" s="100">
        <f t="shared" si="11"/>
        <v>0.97787530077358065</v>
      </c>
      <c r="G31" s="101">
        <f t="shared" si="5"/>
        <v>3.5000000000000003E-2</v>
      </c>
      <c r="H31" s="102">
        <f t="shared" si="9"/>
        <v>1.7500000000000002E-2</v>
      </c>
      <c r="I31" s="101">
        <f t="shared" si="6"/>
        <v>1.0025000000000004</v>
      </c>
      <c r="J31" s="101">
        <f t="shared" si="7"/>
        <v>1.0725000000000002</v>
      </c>
      <c r="K31" s="101" t="str">
        <f t="shared" si="4"/>
        <v>Yes</v>
      </c>
      <c r="L31" s="62"/>
      <c r="M31" s="20">
        <f t="shared" si="14"/>
        <v>1.25</v>
      </c>
      <c r="N31" s="20">
        <f t="shared" si="15"/>
        <v>6.25E-2</v>
      </c>
      <c r="O31" s="77">
        <f t="shared" si="10"/>
        <v>-0.33562349613209846</v>
      </c>
      <c r="P31" s="78">
        <f t="shared" si="12"/>
        <v>0.97687650386790148</v>
      </c>
    </row>
    <row r="32" spans="2:16" x14ac:dyDescent="0.25">
      <c r="B32" s="20">
        <v>6</v>
      </c>
      <c r="C32" s="20">
        <f t="shared" si="13"/>
        <v>1.0450000000000004</v>
      </c>
      <c r="D32" s="20">
        <f t="shared" si="3"/>
        <v>7.4999999999999997E-3</v>
      </c>
      <c r="E32" s="77">
        <f t="shared" si="8"/>
        <v>-1.9559084873924812E-2</v>
      </c>
      <c r="F32" s="78">
        <f t="shared" si="11"/>
        <v>1.0329409151260756</v>
      </c>
      <c r="G32" s="80">
        <f t="shared" si="5"/>
        <v>3.5000000000000003E-2</v>
      </c>
      <c r="H32" s="79">
        <f t="shared" si="9"/>
        <v>1.7500000000000002E-2</v>
      </c>
      <c r="I32" s="80">
        <f t="shared" si="6"/>
        <v>1.0100000000000005</v>
      </c>
      <c r="J32" s="80">
        <f t="shared" si="7"/>
        <v>1.0800000000000003</v>
      </c>
      <c r="K32" s="80" t="str">
        <f t="shared" si="4"/>
        <v>No</v>
      </c>
      <c r="L32" s="62"/>
      <c r="M32" s="20">
        <f t="shared" si="14"/>
        <v>1.3125</v>
      </c>
      <c r="N32" s="20">
        <f t="shared" si="15"/>
        <v>6.25E-2</v>
      </c>
      <c r="O32" s="77">
        <f t="shared" si="10"/>
        <v>-9.7795424369624046E-2</v>
      </c>
      <c r="P32" s="78">
        <f t="shared" si="12"/>
        <v>1.277204575630376</v>
      </c>
    </row>
    <row r="33" spans="2:16" x14ac:dyDescent="0.25">
      <c r="B33" s="20">
        <v>7</v>
      </c>
      <c r="C33" s="20">
        <f t="shared" si="13"/>
        <v>1.0525000000000004</v>
      </c>
      <c r="D33" s="20">
        <f t="shared" si="3"/>
        <v>7.4999999999999997E-3</v>
      </c>
      <c r="E33" s="103">
        <f t="shared" si="8"/>
        <v>4.5989061910315238E-2</v>
      </c>
      <c r="F33" s="104">
        <f t="shared" si="11"/>
        <v>1.1059890619103157</v>
      </c>
      <c r="G33" s="105">
        <f t="shared" si="5"/>
        <v>3.5000000000000003E-2</v>
      </c>
      <c r="H33" s="106">
        <f t="shared" si="9"/>
        <v>1.7500000000000002E-2</v>
      </c>
      <c r="I33" s="105">
        <f t="shared" si="6"/>
        <v>1.0175000000000005</v>
      </c>
      <c r="J33" s="105">
        <f t="shared" si="7"/>
        <v>1.0875000000000004</v>
      </c>
      <c r="K33" s="105" t="str">
        <f t="shared" si="4"/>
        <v>Yes</v>
      </c>
      <c r="L33" s="62"/>
      <c r="M33" s="20">
        <f t="shared" si="14"/>
        <v>1.375</v>
      </c>
      <c r="N33" s="20">
        <f t="shared" si="15"/>
        <v>6.25E-2</v>
      </c>
      <c r="O33" s="77">
        <f t="shared" si="10"/>
        <v>0.22994530955157616</v>
      </c>
      <c r="P33" s="78">
        <f t="shared" si="12"/>
        <v>1.6674453095515762</v>
      </c>
    </row>
    <row r="34" spans="2:16" x14ac:dyDescent="0.25">
      <c r="B34" s="20">
        <v>8</v>
      </c>
      <c r="C34" s="20">
        <f t="shared" si="13"/>
        <v>1.0600000000000005</v>
      </c>
      <c r="D34" s="20">
        <f t="shared" si="3"/>
        <v>7.4999999999999997E-3</v>
      </c>
      <c r="E34" s="103">
        <f t="shared" si="8"/>
        <v>6.9255077263636736E-2</v>
      </c>
      <c r="F34" s="104">
        <f t="shared" si="11"/>
        <v>1.1367550772636372</v>
      </c>
      <c r="G34" s="105">
        <f t="shared" si="5"/>
        <v>3.5000000000000003E-2</v>
      </c>
      <c r="H34" s="106">
        <f t="shared" si="9"/>
        <v>1.7500000000000002E-2</v>
      </c>
      <c r="I34" s="105">
        <f t="shared" si="6"/>
        <v>1.0250000000000006</v>
      </c>
      <c r="J34" s="105">
        <f t="shared" si="7"/>
        <v>1.0950000000000004</v>
      </c>
      <c r="K34" s="105" t="str">
        <f t="shared" si="4"/>
        <v>Yes</v>
      </c>
      <c r="L34" s="62"/>
      <c r="M34" s="20">
        <f t="shared" si="14"/>
        <v>1.4375</v>
      </c>
      <c r="N34" s="20">
        <f t="shared" si="15"/>
        <v>6.25E-2</v>
      </c>
      <c r="O34" s="77">
        <f t="shared" si="10"/>
        <v>0.34627538631818361</v>
      </c>
      <c r="P34" s="78">
        <f t="shared" si="12"/>
        <v>1.8462753863181836</v>
      </c>
    </row>
    <row r="35" spans="2:16" x14ac:dyDescent="0.25">
      <c r="B35" s="20">
        <v>9</v>
      </c>
      <c r="C35" s="20">
        <f t="shared" si="13"/>
        <v>1.0675000000000006</v>
      </c>
      <c r="D35" s="20">
        <f t="shared" si="3"/>
        <v>7.4999999999999997E-3</v>
      </c>
      <c r="E35" s="77">
        <f t="shared" si="8"/>
        <v>2.8848293966922966E-2</v>
      </c>
      <c r="F35" s="78">
        <f t="shared" si="11"/>
        <v>1.1038482939669236</v>
      </c>
      <c r="G35" s="80">
        <f t="shared" si="5"/>
        <v>3.5000000000000003E-2</v>
      </c>
      <c r="H35" s="79">
        <f t="shared" si="9"/>
        <v>1.7500000000000002E-2</v>
      </c>
      <c r="I35" s="80">
        <f t="shared" si="6"/>
        <v>1.0325000000000006</v>
      </c>
      <c r="J35" s="80">
        <f t="shared" si="7"/>
        <v>1.1025000000000005</v>
      </c>
      <c r="K35" s="80" t="str">
        <f t="shared" si="4"/>
        <v>No</v>
      </c>
      <c r="L35" s="62"/>
      <c r="M35" s="20">
        <f t="shared" si="14"/>
        <v>1.5</v>
      </c>
      <c r="N35" s="20">
        <f t="shared" si="15"/>
        <v>6.25E-2</v>
      </c>
      <c r="O35" s="77">
        <f t="shared" si="10"/>
        <v>0.1442414698346148</v>
      </c>
      <c r="P35" s="78">
        <f t="shared" si="12"/>
        <v>1.7067414698346148</v>
      </c>
    </row>
    <row r="36" spans="2:16" x14ac:dyDescent="0.25">
      <c r="B36" s="20">
        <v>10</v>
      </c>
      <c r="C36" s="20">
        <f t="shared" si="13"/>
        <v>1.0750000000000006</v>
      </c>
      <c r="D36" s="20">
        <f t="shared" si="3"/>
        <v>7.4999999999999997E-3</v>
      </c>
      <c r="E36" s="77">
        <f t="shared" si="8"/>
        <v>-3.8081477762255886E-2</v>
      </c>
      <c r="F36" s="78">
        <f t="shared" si="11"/>
        <v>1.0444185222377449</v>
      </c>
      <c r="G36" s="80">
        <f t="shared" si="5"/>
        <v>3.5000000000000003E-2</v>
      </c>
      <c r="H36" s="79">
        <f>$C$10*G36</f>
        <v>1.7500000000000002E-2</v>
      </c>
      <c r="I36" s="80">
        <f t="shared" si="6"/>
        <v>1.0400000000000007</v>
      </c>
      <c r="J36" s="80">
        <f t="shared" si="7"/>
        <v>1.1100000000000005</v>
      </c>
      <c r="K36" s="80" t="str">
        <f t="shared" si="4"/>
        <v>No</v>
      </c>
      <c r="L36" s="62"/>
      <c r="M36" s="20">
        <f t="shared" si="14"/>
        <v>1.5625</v>
      </c>
      <c r="N36" s="20">
        <f t="shared" si="15"/>
        <v>6.25E-2</v>
      </c>
      <c r="O36" s="77">
        <f t="shared" si="10"/>
        <v>-0.19040738881127942</v>
      </c>
      <c r="P36" s="78">
        <f t="shared" si="12"/>
        <v>1.4345926111887206</v>
      </c>
    </row>
    <row r="37" spans="2:16" x14ac:dyDescent="0.25">
      <c r="B37" s="20">
        <v>11</v>
      </c>
      <c r="C37" s="20">
        <f t="shared" si="13"/>
        <v>1.0825000000000007</v>
      </c>
      <c r="D37" s="20">
        <f t="shared" si="3"/>
        <v>7.4999999999999997E-3</v>
      </c>
      <c r="E37" s="99">
        <f t="shared" si="8"/>
        <v>-6.9999314458549247E-2</v>
      </c>
      <c r="F37" s="100">
        <f t="shared" si="11"/>
        <v>1.0200006855414514</v>
      </c>
      <c r="G37" s="101">
        <f t="shared" si="5"/>
        <v>3.5000000000000003E-2</v>
      </c>
      <c r="H37" s="102">
        <f t="shared" ref="H37:H45" si="16">$C$10*G37</f>
        <v>1.7500000000000002E-2</v>
      </c>
      <c r="I37" s="101">
        <f>C37-G37</f>
        <v>1.0475000000000008</v>
      </c>
      <c r="J37" s="101">
        <f t="shared" si="7"/>
        <v>1.1175000000000006</v>
      </c>
      <c r="K37" s="101" t="str">
        <f t="shared" si="4"/>
        <v>Yes</v>
      </c>
      <c r="L37" s="62"/>
      <c r="M37" s="20">
        <f t="shared" si="14"/>
        <v>1.625</v>
      </c>
      <c r="N37" s="20">
        <f t="shared" si="15"/>
        <v>6.25E-2</v>
      </c>
      <c r="O37" s="77">
        <f t="shared" si="10"/>
        <v>-0.34999657229274617</v>
      </c>
      <c r="P37" s="78">
        <f t="shared" si="12"/>
        <v>1.3375034277072539</v>
      </c>
    </row>
    <row r="38" spans="2:16" x14ac:dyDescent="0.25">
      <c r="B38" s="20">
        <v>12</v>
      </c>
      <c r="C38" s="20">
        <f t="shared" si="13"/>
        <v>1.0900000000000007</v>
      </c>
      <c r="D38" s="20">
        <f t="shared" si="3"/>
        <v>7.4999999999999997E-3</v>
      </c>
      <c r="E38" s="77">
        <f t="shared" si="8"/>
        <v>-3.7560104260030452E-2</v>
      </c>
      <c r="F38" s="78">
        <f t="shared" si="11"/>
        <v>1.0599398957399704</v>
      </c>
      <c r="G38" s="80">
        <f t="shared" si="5"/>
        <v>3.5000000000000003E-2</v>
      </c>
      <c r="H38" s="79">
        <f t="shared" si="16"/>
        <v>1.7500000000000002E-2</v>
      </c>
      <c r="I38" s="80">
        <f t="shared" si="6"/>
        <v>1.0550000000000008</v>
      </c>
      <c r="J38" s="80">
        <f t="shared" si="7"/>
        <v>1.1250000000000007</v>
      </c>
      <c r="K38" s="80" t="str">
        <f t="shared" si="4"/>
        <v>No</v>
      </c>
      <c r="L38" s="62"/>
      <c r="M38" s="20">
        <f t="shared" si="14"/>
        <v>1.6875</v>
      </c>
      <c r="N38" s="20">
        <f t="shared" si="15"/>
        <v>6.25E-2</v>
      </c>
      <c r="O38" s="77">
        <f t="shared" si="10"/>
        <v>-0.18780052130015221</v>
      </c>
      <c r="P38" s="78">
        <f t="shared" si="12"/>
        <v>1.5621994786998479</v>
      </c>
    </row>
    <row r="39" spans="2:16" x14ac:dyDescent="0.25">
      <c r="B39" s="20">
        <v>13</v>
      </c>
      <c r="C39" s="20">
        <f t="shared" si="13"/>
        <v>1.0975000000000008</v>
      </c>
      <c r="D39" s="20">
        <f t="shared" si="3"/>
        <v>7.4999999999999997E-3</v>
      </c>
      <c r="E39" s="77">
        <f t="shared" si="8"/>
        <v>2.9411692577864867E-2</v>
      </c>
      <c r="F39" s="78">
        <f t="shared" si="11"/>
        <v>1.1344116925778658</v>
      </c>
      <c r="G39" s="80">
        <f t="shared" si="5"/>
        <v>3.5000000000000003E-2</v>
      </c>
      <c r="H39" s="79">
        <f t="shared" si="16"/>
        <v>1.7500000000000002E-2</v>
      </c>
      <c r="I39" s="80">
        <f t="shared" si="6"/>
        <v>1.0625000000000009</v>
      </c>
      <c r="J39" s="80">
        <f t="shared" si="7"/>
        <v>1.1325000000000007</v>
      </c>
      <c r="K39" s="80" t="str">
        <f t="shared" si="4"/>
        <v>Yes</v>
      </c>
      <c r="L39" s="62"/>
      <c r="M39" s="20">
        <f t="shared" si="14"/>
        <v>1.75</v>
      </c>
      <c r="N39" s="20">
        <f t="shared" si="15"/>
        <v>6.25E-2</v>
      </c>
      <c r="O39" s="77">
        <f t="shared" si="10"/>
        <v>0.14705846288932431</v>
      </c>
      <c r="P39" s="78">
        <f t="shared" si="12"/>
        <v>1.9595584628893243</v>
      </c>
    </row>
    <row r="40" spans="2:16" x14ac:dyDescent="0.25">
      <c r="B40" s="20">
        <v>14</v>
      </c>
      <c r="C40" s="20">
        <f t="shared" si="13"/>
        <v>1.1050000000000009</v>
      </c>
      <c r="D40" s="20">
        <f t="shared" si="3"/>
        <v>7.4999999999999997E-3</v>
      </c>
      <c r="E40" s="103">
        <f t="shared" si="8"/>
        <v>6.9342514898640933E-2</v>
      </c>
      <c r="F40" s="104">
        <f t="shared" si="11"/>
        <v>1.1818425148986418</v>
      </c>
      <c r="G40" s="105">
        <f t="shared" si="5"/>
        <v>3.5000000000000003E-2</v>
      </c>
      <c r="H40" s="106">
        <f t="shared" si="16"/>
        <v>1.7500000000000002E-2</v>
      </c>
      <c r="I40" s="105">
        <f t="shared" si="6"/>
        <v>1.070000000000001</v>
      </c>
      <c r="J40" s="105">
        <f t="shared" si="7"/>
        <v>1.1400000000000008</v>
      </c>
      <c r="K40" s="105" t="str">
        <f t="shared" si="4"/>
        <v>Yes</v>
      </c>
      <c r="L40" s="62"/>
      <c r="M40" s="20">
        <f t="shared" si="14"/>
        <v>1.8125</v>
      </c>
      <c r="N40" s="20">
        <f t="shared" si="15"/>
        <v>6.25E-2</v>
      </c>
      <c r="O40" s="77">
        <f t="shared" si="10"/>
        <v>0.34671257449320458</v>
      </c>
      <c r="P40" s="78">
        <f t="shared" si="12"/>
        <v>2.2217125744932047</v>
      </c>
    </row>
    <row r="41" spans="2:16" x14ac:dyDescent="0.25">
      <c r="B41" s="20">
        <v>15</v>
      </c>
      <c r="C41" s="20">
        <f t="shared" si="13"/>
        <v>1.1125000000000009</v>
      </c>
      <c r="D41" s="20">
        <f t="shared" si="3"/>
        <v>7.4999999999999997E-3</v>
      </c>
      <c r="E41" s="77">
        <f t="shared" si="8"/>
        <v>4.5520148810998182E-2</v>
      </c>
      <c r="F41" s="78">
        <f t="shared" si="11"/>
        <v>1.1655201488109992</v>
      </c>
      <c r="G41" s="80">
        <f t="shared" si="5"/>
        <v>3.5000000000000003E-2</v>
      </c>
      <c r="H41" s="79">
        <f t="shared" si="16"/>
        <v>1.7500000000000002E-2</v>
      </c>
      <c r="I41" s="80">
        <f t="shared" si="6"/>
        <v>1.077500000000001</v>
      </c>
      <c r="J41" s="80">
        <f t="shared" si="7"/>
        <v>1.1475000000000009</v>
      </c>
      <c r="K41" s="80" t="str">
        <f t="shared" si="4"/>
        <v>No</v>
      </c>
      <c r="L41" s="62"/>
      <c r="M41" s="20">
        <f t="shared" si="14"/>
        <v>1.875</v>
      </c>
      <c r="N41" s="20">
        <f t="shared" si="15"/>
        <v>6.25E-2</v>
      </c>
      <c r="O41" s="77">
        <f t="shared" si="10"/>
        <v>0.22760074405499087</v>
      </c>
      <c r="P41" s="78">
        <f t="shared" si="12"/>
        <v>2.1651007440549908</v>
      </c>
    </row>
    <row r="42" spans="2:16" x14ac:dyDescent="0.25">
      <c r="B42" s="20">
        <v>16</v>
      </c>
      <c r="C42" s="20">
        <f t="shared" si="13"/>
        <v>1.120000000000001</v>
      </c>
      <c r="D42" s="20">
        <f t="shared" si="3"/>
        <v>7.4999999999999997E-3</v>
      </c>
      <c r="E42" s="77">
        <f t="shared" si="8"/>
        <v>-2.0153232166554572E-2</v>
      </c>
      <c r="F42" s="78">
        <f t="shared" si="11"/>
        <v>1.1073467678334465</v>
      </c>
      <c r="G42" s="80">
        <f t="shared" si="5"/>
        <v>3.5000000000000003E-2</v>
      </c>
      <c r="H42" s="79">
        <f t="shared" si="16"/>
        <v>1.7500000000000002E-2</v>
      </c>
      <c r="I42" s="80">
        <f t="shared" si="6"/>
        <v>1.0850000000000011</v>
      </c>
      <c r="J42" s="80">
        <f t="shared" si="7"/>
        <v>1.1550000000000009</v>
      </c>
      <c r="K42" s="80" t="str">
        <f t="shared" si="4"/>
        <v>No</v>
      </c>
      <c r="L42" s="62"/>
      <c r="M42" s="20">
        <f t="shared" si="14"/>
        <v>1.9375</v>
      </c>
      <c r="N42" s="20">
        <f t="shared" si="15"/>
        <v>6.25E-2</v>
      </c>
      <c r="O42" s="77">
        <f t="shared" si="10"/>
        <v>-0.10076616083277284</v>
      </c>
      <c r="P42" s="78">
        <f t="shared" si="12"/>
        <v>1.8992338391672272</v>
      </c>
    </row>
    <row r="43" spans="2:16" x14ac:dyDescent="0.25">
      <c r="B43" s="20">
        <v>17</v>
      </c>
      <c r="C43" s="20">
        <f t="shared" si="13"/>
        <v>1.1275000000000011</v>
      </c>
      <c r="D43" s="20">
        <f t="shared" si="3"/>
        <v>7.4999999999999997E-3</v>
      </c>
      <c r="E43" s="99">
        <f t="shared" si="8"/>
        <v>-6.7297824431568981E-2</v>
      </c>
      <c r="F43" s="100">
        <f t="shared" si="11"/>
        <v>1.0677021755684322</v>
      </c>
      <c r="G43" s="101">
        <f t="shared" si="5"/>
        <v>3.5000000000000003E-2</v>
      </c>
      <c r="H43" s="102">
        <f t="shared" si="16"/>
        <v>1.7500000000000002E-2</v>
      </c>
      <c r="I43" s="101">
        <f t="shared" si="6"/>
        <v>1.0925000000000011</v>
      </c>
      <c r="J43" s="101">
        <f t="shared" si="7"/>
        <v>1.162500000000001</v>
      </c>
      <c r="K43" s="101" t="str">
        <f t="shared" si="4"/>
        <v>Yes</v>
      </c>
      <c r="L43" s="62"/>
      <c r="M43" s="20">
        <f t="shared" si="14"/>
        <v>2</v>
      </c>
      <c r="N43" s="20">
        <f t="shared" si="15"/>
        <v>6.25E-2</v>
      </c>
      <c r="O43" s="77">
        <f t="shared" si="10"/>
        <v>-0.33648912215784488</v>
      </c>
      <c r="P43" s="78">
        <f t="shared" si="12"/>
        <v>1.726010877842155</v>
      </c>
    </row>
    <row r="44" spans="2:16" x14ac:dyDescent="0.25">
      <c r="B44" s="20">
        <v>18</v>
      </c>
      <c r="C44" s="20">
        <f t="shared" si="13"/>
        <v>1.1350000000000011</v>
      </c>
      <c r="D44" s="20">
        <f t="shared" si="3"/>
        <v>7.4999999999999997E-3</v>
      </c>
      <c r="E44" s="77">
        <f t="shared" si="8"/>
        <v>-5.2569107274017327E-2</v>
      </c>
      <c r="F44" s="78">
        <f t="shared" si="11"/>
        <v>1.0899308927259839</v>
      </c>
      <c r="G44" s="80">
        <f t="shared" si="5"/>
        <v>3.5000000000000003E-2</v>
      </c>
      <c r="H44" s="79">
        <f t="shared" si="16"/>
        <v>1.7500000000000002E-2</v>
      </c>
      <c r="I44" s="80">
        <f t="shared" si="6"/>
        <v>1.1000000000000012</v>
      </c>
      <c r="J44" s="80">
        <f t="shared" si="7"/>
        <v>1.170000000000001</v>
      </c>
      <c r="K44" s="80" t="str">
        <f t="shared" si="4"/>
        <v>No</v>
      </c>
      <c r="L44" s="62"/>
      <c r="M44" s="20">
        <f t="shared" si="14"/>
        <v>2.0625</v>
      </c>
      <c r="N44" s="20">
        <f t="shared" si="15"/>
        <v>6.25E-2</v>
      </c>
      <c r="O44" s="77">
        <f t="shared" si="10"/>
        <v>-0.26284553637008662</v>
      </c>
      <c r="P44" s="78">
        <f t="shared" si="12"/>
        <v>1.8621544636299134</v>
      </c>
    </row>
    <row r="45" spans="2:16" x14ac:dyDescent="0.25">
      <c r="B45" s="20">
        <v>19</v>
      </c>
      <c r="C45" s="20">
        <f t="shared" si="13"/>
        <v>1.1425000000000012</v>
      </c>
      <c r="D45" s="20">
        <f t="shared" si="3"/>
        <v>7.4999999999999997E-3</v>
      </c>
      <c r="E45" s="77">
        <f t="shared" si="8"/>
        <v>1.0491404676406664E-2</v>
      </c>
      <c r="F45" s="78">
        <f t="shared" si="11"/>
        <v>1.1604914046764079</v>
      </c>
      <c r="G45" s="80">
        <f t="shared" si="5"/>
        <v>3.5000000000000003E-2</v>
      </c>
      <c r="H45" s="79">
        <f t="shared" si="16"/>
        <v>1.7500000000000002E-2</v>
      </c>
      <c r="I45" s="80">
        <f>C45-G45</f>
        <v>1.1075000000000013</v>
      </c>
      <c r="J45" s="80">
        <f>C45+G45</f>
        <v>1.1775000000000011</v>
      </c>
      <c r="K45" s="80" t="str">
        <f t="shared" si="4"/>
        <v>No</v>
      </c>
      <c r="L45" s="62"/>
      <c r="M45" s="20">
        <f t="shared" si="14"/>
        <v>2.125</v>
      </c>
      <c r="N45" s="20">
        <f t="shared" si="15"/>
        <v>6.25E-2</v>
      </c>
      <c r="O45" s="77">
        <f t="shared" si="10"/>
        <v>5.245702338203332E-2</v>
      </c>
      <c r="P45" s="78">
        <f t="shared" si="12"/>
        <v>2.2399570233820332</v>
      </c>
    </row>
    <row r="46" spans="2:16" x14ac:dyDescent="0.25">
      <c r="E46" s="77"/>
      <c r="F46" s="78"/>
      <c r="G46" s="79"/>
      <c r="H46" s="79"/>
      <c r="I46" s="79"/>
      <c r="J46" s="80"/>
      <c r="K46" s="80"/>
      <c r="O46" s="77"/>
      <c r="P46" s="78"/>
    </row>
    <row r="47" spans="2:16" x14ac:dyDescent="0.25">
      <c r="E47" s="77"/>
      <c r="F47" s="78"/>
      <c r="G47" s="79"/>
      <c r="H47" s="79"/>
      <c r="I47" s="79"/>
      <c r="J47" s="80"/>
      <c r="K47" s="80"/>
      <c r="O47" s="77"/>
      <c r="P47" s="78"/>
    </row>
    <row r="48" spans="2:16" x14ac:dyDescent="0.25">
      <c r="B48" s="91" t="s">
        <v>19</v>
      </c>
    </row>
    <row r="50" spans="2:16" x14ac:dyDescent="0.25">
      <c r="B50" s="20" t="s">
        <v>42</v>
      </c>
      <c r="D50" s="93">
        <v>1</v>
      </c>
      <c r="L50" s="20" t="s">
        <v>42</v>
      </c>
      <c r="M50" s="93">
        <f>D50</f>
        <v>1</v>
      </c>
    </row>
    <row r="51" spans="2:16" x14ac:dyDescent="0.25">
      <c r="B51" s="91" t="s">
        <v>28</v>
      </c>
      <c r="D51" s="93"/>
      <c r="G51" s="91"/>
      <c r="H51" s="91"/>
      <c r="I51" s="91"/>
      <c r="J51" s="94"/>
      <c r="K51" s="94"/>
      <c r="L51" s="91" t="s">
        <v>1</v>
      </c>
      <c r="M51" s="93"/>
    </row>
    <row r="52" spans="2:16" x14ac:dyDescent="0.25">
      <c r="B52" s="20" t="s">
        <v>44</v>
      </c>
      <c r="D52" s="95">
        <f>Summary!F35</f>
        <v>0</v>
      </c>
      <c r="L52" s="20" t="s">
        <v>44</v>
      </c>
      <c r="M52" s="95">
        <f>Summary!F39</f>
        <v>0</v>
      </c>
    </row>
    <row r="53" spans="2:16" x14ac:dyDescent="0.25">
      <c r="B53" s="20" t="s">
        <v>43</v>
      </c>
      <c r="D53" s="95">
        <f>Summary!F36</f>
        <v>7.0000000000000007E-2</v>
      </c>
      <c r="L53" s="20" t="s">
        <v>43</v>
      </c>
      <c r="M53" s="95">
        <f>Summary!F40</f>
        <v>0.35</v>
      </c>
    </row>
    <row r="54" spans="2:16" x14ac:dyDescent="0.25">
      <c r="B54" s="20" t="s">
        <v>41</v>
      </c>
      <c r="D54" s="77">
        <f>D53*D50</f>
        <v>7.0000000000000007E-2</v>
      </c>
      <c r="L54" s="20" t="s">
        <v>41</v>
      </c>
      <c r="M54" s="77">
        <f>M53*M50</f>
        <v>0.35</v>
      </c>
    </row>
    <row r="55" spans="2:16" x14ac:dyDescent="0.25">
      <c r="D55" s="77"/>
      <c r="M55" s="77"/>
    </row>
    <row r="56" spans="2:16" x14ac:dyDescent="0.25">
      <c r="C56" s="20" t="s">
        <v>28</v>
      </c>
      <c r="M56" s="20" t="s">
        <v>1</v>
      </c>
    </row>
    <row r="57" spans="2:16" x14ac:dyDescent="0.25">
      <c r="B57" s="20" t="s">
        <v>4</v>
      </c>
      <c r="C57" s="20" t="s">
        <v>46</v>
      </c>
      <c r="D57" s="20" t="s">
        <v>45</v>
      </c>
      <c r="E57" s="20" t="s">
        <v>47</v>
      </c>
      <c r="F57" s="20" t="s">
        <v>48</v>
      </c>
      <c r="G57" s="20" t="s">
        <v>57</v>
      </c>
      <c r="H57" s="20" t="s">
        <v>60</v>
      </c>
      <c r="I57" s="96" t="s">
        <v>58</v>
      </c>
      <c r="J57" s="97" t="s">
        <v>59</v>
      </c>
      <c r="K57" s="97" t="s">
        <v>62</v>
      </c>
      <c r="M57" s="20" t="s">
        <v>46</v>
      </c>
      <c r="N57" s="20" t="s">
        <v>45</v>
      </c>
      <c r="O57" s="20" t="s">
        <v>47</v>
      </c>
      <c r="P57" s="20" t="s">
        <v>48</v>
      </c>
    </row>
    <row r="58" spans="2:16" x14ac:dyDescent="0.25">
      <c r="B58" s="20">
        <v>-12</v>
      </c>
      <c r="C58" s="20">
        <f t="shared" ref="C58:C68" si="17">C59-D60</f>
        <v>1</v>
      </c>
      <c r="D58" s="20">
        <f>$D$52/4</f>
        <v>0</v>
      </c>
      <c r="E58" s="77">
        <f t="shared" ref="E58:E69" si="18">$D$8*SIN(B58)</f>
        <v>3.7560104260030452E-2</v>
      </c>
      <c r="F58" s="78">
        <f t="shared" ref="F58:F69" si="19">SUM(C58:E58)</f>
        <v>1.0375601042600304</v>
      </c>
      <c r="G58" s="79"/>
      <c r="H58" s="79"/>
      <c r="I58" s="79"/>
      <c r="J58" s="80"/>
      <c r="K58" s="80"/>
    </row>
    <row r="59" spans="2:16" x14ac:dyDescent="0.25">
      <c r="B59" s="20">
        <v>-11</v>
      </c>
      <c r="C59" s="20">
        <f t="shared" si="17"/>
        <v>1</v>
      </c>
      <c r="D59" s="20">
        <f t="shared" ref="D59:D89" si="20">$D$52/4</f>
        <v>0</v>
      </c>
      <c r="E59" s="77">
        <f t="shared" si="18"/>
        <v>6.9999314458549247E-2</v>
      </c>
      <c r="F59" s="78">
        <f t="shared" si="19"/>
        <v>1.0699993144585493</v>
      </c>
      <c r="G59" s="79"/>
      <c r="H59" s="79"/>
      <c r="I59" s="79"/>
      <c r="J59" s="80"/>
      <c r="K59" s="80"/>
    </row>
    <row r="60" spans="2:16" x14ac:dyDescent="0.25">
      <c r="B60" s="20">
        <v>-10</v>
      </c>
      <c r="C60" s="20">
        <f t="shared" si="17"/>
        <v>1</v>
      </c>
      <c r="D60" s="20">
        <f t="shared" si="20"/>
        <v>0</v>
      </c>
      <c r="E60" s="77">
        <f t="shared" si="18"/>
        <v>3.8081477762255886E-2</v>
      </c>
      <c r="F60" s="78">
        <f t="shared" si="19"/>
        <v>1.0380814777622558</v>
      </c>
      <c r="G60" s="79"/>
      <c r="H60" s="79"/>
      <c r="I60" s="79"/>
      <c r="J60" s="80"/>
      <c r="K60" s="80"/>
    </row>
    <row r="61" spans="2:16" x14ac:dyDescent="0.25">
      <c r="B61" s="20">
        <v>-9</v>
      </c>
      <c r="C61" s="20">
        <f t="shared" si="17"/>
        <v>1</v>
      </c>
      <c r="D61" s="20">
        <f t="shared" si="20"/>
        <v>0</v>
      </c>
      <c r="E61" s="77">
        <f t="shared" si="18"/>
        <v>-2.8848293966922966E-2</v>
      </c>
      <c r="F61" s="78">
        <f t="shared" si="19"/>
        <v>0.97115170603307699</v>
      </c>
      <c r="G61" s="79"/>
      <c r="H61" s="79"/>
      <c r="I61" s="79"/>
      <c r="J61" s="80"/>
      <c r="K61" s="80"/>
    </row>
    <row r="62" spans="2:16" x14ac:dyDescent="0.25">
      <c r="B62" s="20">
        <v>-8</v>
      </c>
      <c r="C62" s="20">
        <f t="shared" si="17"/>
        <v>1</v>
      </c>
      <c r="D62" s="20">
        <f t="shared" si="20"/>
        <v>0</v>
      </c>
      <c r="E62" s="77">
        <f t="shared" si="18"/>
        <v>-6.9255077263636736E-2</v>
      </c>
      <c r="F62" s="78">
        <f t="shared" si="19"/>
        <v>0.93074492273636322</v>
      </c>
      <c r="G62" s="79"/>
      <c r="H62" s="79"/>
      <c r="I62" s="79"/>
      <c r="J62" s="80"/>
      <c r="K62" s="80"/>
    </row>
    <row r="63" spans="2:16" x14ac:dyDescent="0.25">
      <c r="B63" s="20">
        <v>-7</v>
      </c>
      <c r="C63" s="20">
        <f t="shared" si="17"/>
        <v>1</v>
      </c>
      <c r="D63" s="20">
        <f t="shared" si="20"/>
        <v>0</v>
      </c>
      <c r="E63" s="77">
        <f t="shared" si="18"/>
        <v>-4.5989061910315238E-2</v>
      </c>
      <c r="F63" s="78">
        <f t="shared" si="19"/>
        <v>0.95401093808968473</v>
      </c>
      <c r="G63" s="79"/>
      <c r="H63" s="79"/>
      <c r="I63" s="79"/>
      <c r="J63" s="80"/>
      <c r="K63" s="80"/>
    </row>
    <row r="64" spans="2:16" x14ac:dyDescent="0.25">
      <c r="B64" s="20">
        <v>-6</v>
      </c>
      <c r="C64" s="20">
        <f t="shared" si="17"/>
        <v>1</v>
      </c>
      <c r="D64" s="20">
        <f t="shared" si="20"/>
        <v>0</v>
      </c>
      <c r="E64" s="77">
        <f t="shared" si="18"/>
        <v>1.9559084873924812E-2</v>
      </c>
      <c r="F64" s="78">
        <f t="shared" si="19"/>
        <v>1.0195590848739249</v>
      </c>
      <c r="G64" s="79"/>
      <c r="H64" s="79"/>
      <c r="I64" s="79"/>
      <c r="J64" s="80"/>
      <c r="K64" s="80"/>
    </row>
    <row r="65" spans="2:16" x14ac:dyDescent="0.25">
      <c r="B65" s="20">
        <v>-5</v>
      </c>
      <c r="C65" s="20">
        <f t="shared" si="17"/>
        <v>1</v>
      </c>
      <c r="D65" s="20">
        <f t="shared" si="20"/>
        <v>0</v>
      </c>
      <c r="E65" s="77">
        <f t="shared" si="18"/>
        <v>6.7124699226419698E-2</v>
      </c>
      <c r="F65" s="78">
        <f t="shared" si="19"/>
        <v>1.0671246992264196</v>
      </c>
      <c r="G65" s="79"/>
      <c r="H65" s="79"/>
      <c r="I65" s="79"/>
      <c r="J65" s="80"/>
      <c r="K65" s="80"/>
    </row>
    <row r="66" spans="2:16" x14ac:dyDescent="0.25">
      <c r="B66" s="20">
        <v>-4</v>
      </c>
      <c r="C66" s="20">
        <f t="shared" si="17"/>
        <v>1</v>
      </c>
      <c r="D66" s="20">
        <f t="shared" si="20"/>
        <v>0</v>
      </c>
      <c r="E66" s="77">
        <f t="shared" si="18"/>
        <v>5.2976174671554979E-2</v>
      </c>
      <c r="F66" s="78">
        <f t="shared" si="19"/>
        <v>1.0529761746715549</v>
      </c>
      <c r="G66" s="79"/>
      <c r="H66" s="79"/>
      <c r="I66" s="79"/>
      <c r="J66" s="80"/>
      <c r="K66" s="80"/>
    </row>
    <row r="67" spans="2:16" x14ac:dyDescent="0.25">
      <c r="B67" s="20">
        <v>-3</v>
      </c>
      <c r="C67" s="20">
        <f t="shared" si="17"/>
        <v>1</v>
      </c>
      <c r="D67" s="20">
        <f t="shared" si="20"/>
        <v>0</v>
      </c>
      <c r="E67" s="77">
        <f t="shared" si="18"/>
        <v>-9.8784005641907053E-3</v>
      </c>
      <c r="F67" s="78">
        <f t="shared" si="19"/>
        <v>0.99012159943580924</v>
      </c>
      <c r="G67" s="79"/>
      <c r="H67" s="79"/>
      <c r="I67" s="79"/>
      <c r="J67" s="80"/>
      <c r="K67" s="80"/>
    </row>
    <row r="68" spans="2:16" x14ac:dyDescent="0.25">
      <c r="B68" s="20">
        <v>-2</v>
      </c>
      <c r="C68" s="20">
        <f t="shared" si="17"/>
        <v>1</v>
      </c>
      <c r="D68" s="20">
        <f t="shared" si="20"/>
        <v>0</v>
      </c>
      <c r="E68" s="77">
        <f t="shared" si="18"/>
        <v>-6.3650819877797721E-2</v>
      </c>
      <c r="F68" s="78">
        <f t="shared" si="19"/>
        <v>0.93634918012220225</v>
      </c>
      <c r="G68" s="79">
        <f>STDEVA(F58:F68)</f>
        <v>5.1895769628331714E-2</v>
      </c>
      <c r="H68" s="79">
        <f t="shared" ref="H68:H79" si="21">$C$10*G68</f>
        <v>2.5947884814165857E-2</v>
      </c>
      <c r="I68" s="80">
        <f>C68-H68</f>
        <v>0.97405211518583412</v>
      </c>
      <c r="J68" s="80">
        <f t="shared" ref="J68" si="22">C68+H68</f>
        <v>1.0259478848141659</v>
      </c>
      <c r="K68" s="80" t="str">
        <f t="shared" ref="K68:K89" si="23">IF(OR(AND(F68&lt;F67,F68&lt;I68),AND(F68&gt;F67,F68&gt;J68)),"Yes","No")</f>
        <v>Yes</v>
      </c>
    </row>
    <row r="69" spans="2:16" x14ac:dyDescent="0.25">
      <c r="B69" s="20">
        <v>-1</v>
      </c>
      <c r="C69" s="20">
        <f>C70-D71</f>
        <v>1</v>
      </c>
      <c r="D69" s="20">
        <f t="shared" si="20"/>
        <v>0</v>
      </c>
      <c r="E69" s="77">
        <f t="shared" si="18"/>
        <v>-5.8902968936552759E-2</v>
      </c>
      <c r="F69" s="78">
        <f t="shared" si="19"/>
        <v>0.94109703106344722</v>
      </c>
      <c r="G69" s="79">
        <f t="shared" ref="G69:G79" si="24">STDEVA(F59:F69)</f>
        <v>5.4158651130992323E-2</v>
      </c>
      <c r="H69" s="79">
        <f t="shared" si="21"/>
        <v>2.7079325565496162E-2</v>
      </c>
      <c r="I69" s="80">
        <f t="shared" ref="I69:I89" si="25">C69-H69</f>
        <v>0.97292067443450381</v>
      </c>
      <c r="J69" s="80">
        <f t="shared" ref="J69:J89" si="26">C69+H69</f>
        <v>1.0270793255654962</v>
      </c>
      <c r="K69" s="80" t="str">
        <f t="shared" si="23"/>
        <v>No</v>
      </c>
    </row>
    <row r="70" spans="2:16" x14ac:dyDescent="0.25">
      <c r="B70" s="20">
        <v>0</v>
      </c>
      <c r="C70" s="20">
        <v>1</v>
      </c>
      <c r="D70" s="20">
        <f t="shared" si="20"/>
        <v>0</v>
      </c>
      <c r="E70" s="77">
        <f t="shared" ref="E70:E89" si="27">$D$8*SIN(B70)</f>
        <v>0</v>
      </c>
      <c r="F70" s="78">
        <f>SUM(C70:E70)</f>
        <v>1</v>
      </c>
      <c r="G70" s="79">
        <f t="shared" si="24"/>
        <v>4.8600317368162303E-2</v>
      </c>
      <c r="H70" s="79">
        <f t="shared" si="21"/>
        <v>2.4300158684081152E-2</v>
      </c>
      <c r="I70" s="80">
        <f t="shared" si="25"/>
        <v>0.9756998413159188</v>
      </c>
      <c r="J70" s="80">
        <f t="shared" si="26"/>
        <v>1.0243001586840812</v>
      </c>
      <c r="K70" s="80" t="str">
        <f t="shared" si="23"/>
        <v>No</v>
      </c>
      <c r="M70" s="20">
        <v>1</v>
      </c>
      <c r="N70" s="20">
        <v>0</v>
      </c>
      <c r="O70" s="77">
        <f t="shared" ref="O70:O89" si="28">$M$8*SIN(B70)</f>
        <v>0</v>
      </c>
      <c r="P70" s="78">
        <f t="shared" ref="P70:P89" si="29">IF(SUM(M70:O70)&gt;0,SUM(M70:O70),0.01)</f>
        <v>1</v>
      </c>
    </row>
    <row r="71" spans="2:16" x14ac:dyDescent="0.25">
      <c r="B71" s="20">
        <v>1</v>
      </c>
      <c r="C71" s="20">
        <f>C70+D70</f>
        <v>1</v>
      </c>
      <c r="D71" s="20">
        <f t="shared" si="20"/>
        <v>0</v>
      </c>
      <c r="E71" s="77">
        <f t="shared" si="27"/>
        <v>5.8902968936552759E-2</v>
      </c>
      <c r="F71" s="78">
        <f t="shared" ref="F71:F89" si="30">SUM(C71:E71)</f>
        <v>1.0589029689365528</v>
      </c>
      <c r="G71" s="79">
        <f t="shared" si="24"/>
        <v>5.0964520109393764E-2</v>
      </c>
      <c r="H71" s="79">
        <f t="shared" si="21"/>
        <v>2.5482260054696882E-2</v>
      </c>
      <c r="I71" s="80">
        <f t="shared" si="25"/>
        <v>0.97451773994530311</v>
      </c>
      <c r="J71" s="80">
        <f t="shared" si="26"/>
        <v>1.0254822600546969</v>
      </c>
      <c r="K71" s="80" t="str">
        <f t="shared" si="23"/>
        <v>Yes</v>
      </c>
      <c r="M71" s="20">
        <f xml:space="preserve"> IF(SUM(M70:O70)&gt;0, M70+N70,0.01)</f>
        <v>1</v>
      </c>
      <c r="N71" s="20">
        <f>M52/4</f>
        <v>0</v>
      </c>
      <c r="O71" s="77">
        <f t="shared" si="28"/>
        <v>0.29451484468276373</v>
      </c>
      <c r="P71" s="78">
        <f t="shared" si="29"/>
        <v>1.2945148446827637</v>
      </c>
    </row>
    <row r="72" spans="2:16" x14ac:dyDescent="0.25">
      <c r="B72" s="20">
        <v>2</v>
      </c>
      <c r="C72" s="20">
        <f t="shared" ref="C72:C89" si="31">C71+D71</f>
        <v>1</v>
      </c>
      <c r="D72" s="20">
        <f t="shared" si="20"/>
        <v>0</v>
      </c>
      <c r="E72" s="77">
        <f t="shared" si="27"/>
        <v>6.3650819877797721E-2</v>
      </c>
      <c r="F72" s="78">
        <f t="shared" si="30"/>
        <v>1.0636508198777976</v>
      </c>
      <c r="G72" s="79">
        <f t="shared" si="24"/>
        <v>5.4521886703912947E-2</v>
      </c>
      <c r="H72" s="79">
        <f t="shared" si="21"/>
        <v>2.7260943351956474E-2</v>
      </c>
      <c r="I72" s="80">
        <f t="shared" si="25"/>
        <v>0.9727390566480435</v>
      </c>
      <c r="J72" s="80">
        <f t="shared" si="26"/>
        <v>1.0272609433519564</v>
      </c>
      <c r="K72" s="80" t="str">
        <f t="shared" si="23"/>
        <v>Yes</v>
      </c>
      <c r="M72" s="20">
        <f t="shared" ref="M72:M89" si="32" xml:space="preserve"> IF(SUM(M71:O71)&gt;0, M71+N71,0.01)</f>
        <v>1</v>
      </c>
      <c r="N72" s="20">
        <f t="shared" ref="N72:N89" si="33">N71</f>
        <v>0</v>
      </c>
      <c r="O72" s="77">
        <f t="shared" si="28"/>
        <v>0.31825409938898858</v>
      </c>
      <c r="P72" s="78">
        <f t="shared" si="29"/>
        <v>1.3182540993889886</v>
      </c>
    </row>
    <row r="73" spans="2:16" x14ac:dyDescent="0.25">
      <c r="B73" s="20">
        <v>3</v>
      </c>
      <c r="C73" s="20">
        <f t="shared" si="31"/>
        <v>1</v>
      </c>
      <c r="D73" s="20">
        <f t="shared" si="20"/>
        <v>0</v>
      </c>
      <c r="E73" s="77">
        <f t="shared" si="27"/>
        <v>9.8784005641907053E-3</v>
      </c>
      <c r="F73" s="78">
        <f t="shared" si="30"/>
        <v>1.0098784005641908</v>
      </c>
      <c r="G73" s="79">
        <f t="shared" si="24"/>
        <v>4.9243510111055801E-2</v>
      </c>
      <c r="H73" s="79">
        <f t="shared" si="21"/>
        <v>2.46217550555279E-2</v>
      </c>
      <c r="I73" s="80">
        <f t="shared" si="25"/>
        <v>0.97537824494447212</v>
      </c>
      <c r="J73" s="80">
        <f t="shared" si="26"/>
        <v>1.0246217550555279</v>
      </c>
      <c r="K73" s="80" t="str">
        <f t="shared" si="23"/>
        <v>No</v>
      </c>
      <c r="M73" s="20">
        <f t="shared" si="32"/>
        <v>1</v>
      </c>
      <c r="N73" s="20">
        <f t="shared" si="33"/>
        <v>0</v>
      </c>
      <c r="O73" s="77">
        <f t="shared" si="28"/>
        <v>4.9392002820953525E-2</v>
      </c>
      <c r="P73" s="78">
        <f t="shared" si="29"/>
        <v>1.0493920028209536</v>
      </c>
    </row>
    <row r="74" spans="2:16" x14ac:dyDescent="0.25">
      <c r="B74" s="20">
        <v>4</v>
      </c>
      <c r="C74" s="20">
        <f t="shared" si="31"/>
        <v>1</v>
      </c>
      <c r="D74" s="20">
        <f t="shared" si="20"/>
        <v>0</v>
      </c>
      <c r="E74" s="77">
        <f t="shared" si="27"/>
        <v>-5.2976174671554979E-2</v>
      </c>
      <c r="F74" s="78">
        <f t="shared" si="30"/>
        <v>0.94702382532844498</v>
      </c>
      <c r="G74" s="79">
        <f t="shared" si="24"/>
        <v>5.0055243492572898E-2</v>
      </c>
      <c r="H74" s="79">
        <f t="shared" si="21"/>
        <v>2.5027621746286449E-2</v>
      </c>
      <c r="I74" s="80">
        <f t="shared" si="25"/>
        <v>0.97497237825371352</v>
      </c>
      <c r="J74" s="80">
        <f t="shared" si="26"/>
        <v>1.0250276217462864</v>
      </c>
      <c r="K74" s="80" t="str">
        <f t="shared" si="23"/>
        <v>Yes</v>
      </c>
      <c r="M74" s="20">
        <f t="shared" si="32"/>
        <v>1</v>
      </c>
      <c r="N74" s="20">
        <f t="shared" si="33"/>
        <v>0</v>
      </c>
      <c r="O74" s="77">
        <f t="shared" si="28"/>
        <v>-0.26488087335777483</v>
      </c>
      <c r="P74" s="78">
        <f t="shared" si="29"/>
        <v>0.73511912664222523</v>
      </c>
    </row>
    <row r="75" spans="2:16" x14ac:dyDescent="0.25">
      <c r="B75" s="20">
        <v>5</v>
      </c>
      <c r="C75" s="20">
        <f t="shared" si="31"/>
        <v>1</v>
      </c>
      <c r="D75" s="20">
        <f t="shared" si="20"/>
        <v>0</v>
      </c>
      <c r="E75" s="77">
        <f t="shared" si="27"/>
        <v>-6.7124699226419698E-2</v>
      </c>
      <c r="F75" s="78">
        <f t="shared" si="30"/>
        <v>0.93287530077358027</v>
      </c>
      <c r="G75" s="79">
        <f t="shared" si="24"/>
        <v>5.4645713001902282E-2</v>
      </c>
      <c r="H75" s="79">
        <f t="shared" si="21"/>
        <v>2.7322856500951141E-2</v>
      </c>
      <c r="I75" s="80">
        <f t="shared" si="25"/>
        <v>0.97267714349904888</v>
      </c>
      <c r="J75" s="80">
        <f t="shared" si="26"/>
        <v>1.0273228565009511</v>
      </c>
      <c r="K75" s="80" t="str">
        <f t="shared" si="23"/>
        <v>Yes</v>
      </c>
      <c r="M75" s="20">
        <f t="shared" si="32"/>
        <v>1</v>
      </c>
      <c r="N75" s="20">
        <f t="shared" si="33"/>
        <v>0</v>
      </c>
      <c r="O75" s="77">
        <f t="shared" si="28"/>
        <v>-0.33562349613209846</v>
      </c>
      <c r="P75" s="78">
        <f t="shared" si="29"/>
        <v>0.66437650386790148</v>
      </c>
    </row>
    <row r="76" spans="2:16" x14ac:dyDescent="0.25">
      <c r="B76" s="20">
        <v>6</v>
      </c>
      <c r="C76" s="20">
        <f t="shared" si="31"/>
        <v>1</v>
      </c>
      <c r="D76" s="20">
        <f t="shared" si="20"/>
        <v>0</v>
      </c>
      <c r="E76" s="77">
        <f t="shared" si="27"/>
        <v>-1.9559084873924812E-2</v>
      </c>
      <c r="F76" s="78">
        <f t="shared" si="30"/>
        <v>0.98044091512607523</v>
      </c>
      <c r="G76" s="79">
        <f t="shared" si="24"/>
        <v>5.0055243492572898E-2</v>
      </c>
      <c r="H76" s="79">
        <f t="shared" si="21"/>
        <v>2.5027621746286449E-2</v>
      </c>
      <c r="I76" s="80">
        <f t="shared" si="25"/>
        <v>0.97497237825371352</v>
      </c>
      <c r="J76" s="80">
        <f t="shared" si="26"/>
        <v>1.0250276217462864</v>
      </c>
      <c r="K76" s="80" t="str">
        <f t="shared" si="23"/>
        <v>No</v>
      </c>
      <c r="M76" s="20">
        <f t="shared" si="32"/>
        <v>1</v>
      </c>
      <c r="N76" s="20">
        <f t="shared" si="33"/>
        <v>0</v>
      </c>
      <c r="O76" s="77">
        <f t="shared" si="28"/>
        <v>-9.7795424369624046E-2</v>
      </c>
      <c r="P76" s="78">
        <f t="shared" si="29"/>
        <v>0.90220457563037593</v>
      </c>
    </row>
    <row r="77" spans="2:16" x14ac:dyDescent="0.25">
      <c r="B77" s="20">
        <v>7</v>
      </c>
      <c r="C77" s="20">
        <f t="shared" si="31"/>
        <v>1</v>
      </c>
      <c r="D77" s="20">
        <f t="shared" si="20"/>
        <v>0</v>
      </c>
      <c r="E77" s="77">
        <f t="shared" si="27"/>
        <v>4.5989061910315238E-2</v>
      </c>
      <c r="F77" s="78">
        <f t="shared" si="30"/>
        <v>1.0459890619103152</v>
      </c>
      <c r="G77" s="79">
        <f t="shared" si="24"/>
        <v>4.9243510111055808E-2</v>
      </c>
      <c r="H77" s="79">
        <f t="shared" si="21"/>
        <v>2.4621755055527904E-2</v>
      </c>
      <c r="I77" s="80">
        <f t="shared" si="25"/>
        <v>0.97537824494447212</v>
      </c>
      <c r="J77" s="80">
        <f t="shared" si="26"/>
        <v>1.0246217550555279</v>
      </c>
      <c r="K77" s="80" t="str">
        <f t="shared" si="23"/>
        <v>Yes</v>
      </c>
      <c r="M77" s="20">
        <f t="shared" si="32"/>
        <v>1</v>
      </c>
      <c r="N77" s="20">
        <f t="shared" si="33"/>
        <v>0</v>
      </c>
      <c r="O77" s="77">
        <f t="shared" si="28"/>
        <v>0.22994530955157616</v>
      </c>
      <c r="P77" s="78">
        <f t="shared" si="29"/>
        <v>1.2299453095515762</v>
      </c>
    </row>
    <row r="78" spans="2:16" x14ac:dyDescent="0.25">
      <c r="B78" s="20">
        <v>8</v>
      </c>
      <c r="C78" s="20">
        <f t="shared" si="31"/>
        <v>1</v>
      </c>
      <c r="D78" s="20">
        <f t="shared" si="20"/>
        <v>0</v>
      </c>
      <c r="E78" s="77">
        <f t="shared" si="27"/>
        <v>6.9255077263636736E-2</v>
      </c>
      <c r="F78" s="78">
        <f t="shared" si="30"/>
        <v>1.0692550772636367</v>
      </c>
      <c r="G78" s="79">
        <f t="shared" si="24"/>
        <v>5.4521886703912947E-2</v>
      </c>
      <c r="H78" s="79">
        <f t="shared" si="21"/>
        <v>2.7260943351956474E-2</v>
      </c>
      <c r="I78" s="80">
        <f t="shared" si="25"/>
        <v>0.9727390566480435</v>
      </c>
      <c r="J78" s="80">
        <f t="shared" si="26"/>
        <v>1.0272609433519564</v>
      </c>
      <c r="K78" s="80" t="str">
        <f t="shared" si="23"/>
        <v>Yes</v>
      </c>
      <c r="M78" s="20">
        <f t="shared" si="32"/>
        <v>1</v>
      </c>
      <c r="N78" s="20">
        <f t="shared" si="33"/>
        <v>0</v>
      </c>
      <c r="O78" s="77">
        <f t="shared" si="28"/>
        <v>0.34627538631818361</v>
      </c>
      <c r="P78" s="78">
        <f t="shared" si="29"/>
        <v>1.3462753863181836</v>
      </c>
    </row>
    <row r="79" spans="2:16" x14ac:dyDescent="0.25">
      <c r="B79" s="20">
        <v>9</v>
      </c>
      <c r="C79" s="20">
        <f t="shared" si="31"/>
        <v>1</v>
      </c>
      <c r="D79" s="20">
        <f t="shared" si="20"/>
        <v>0</v>
      </c>
      <c r="E79" s="77">
        <f t="shared" si="27"/>
        <v>2.8848293966922966E-2</v>
      </c>
      <c r="F79" s="78">
        <f t="shared" si="30"/>
        <v>1.028848293966923</v>
      </c>
      <c r="G79" s="79">
        <f t="shared" si="24"/>
        <v>5.096452010939375E-2</v>
      </c>
      <c r="H79" s="79">
        <f t="shared" si="21"/>
        <v>2.5482260054696875E-2</v>
      </c>
      <c r="I79" s="80">
        <f t="shared" si="25"/>
        <v>0.97451773994530311</v>
      </c>
      <c r="J79" s="80">
        <f t="shared" si="26"/>
        <v>1.0254822600546969</v>
      </c>
      <c r="K79" s="80" t="str">
        <f t="shared" si="23"/>
        <v>No</v>
      </c>
      <c r="M79" s="20">
        <f t="shared" si="32"/>
        <v>1</v>
      </c>
      <c r="N79" s="20">
        <f t="shared" si="33"/>
        <v>0</v>
      </c>
      <c r="O79" s="77">
        <f t="shared" si="28"/>
        <v>0.1442414698346148</v>
      </c>
      <c r="P79" s="78">
        <f t="shared" si="29"/>
        <v>1.1442414698346148</v>
      </c>
    </row>
    <row r="80" spans="2:16" x14ac:dyDescent="0.25">
      <c r="B80" s="20">
        <v>10</v>
      </c>
      <c r="C80" s="20">
        <f t="shared" si="31"/>
        <v>1</v>
      </c>
      <c r="D80" s="20">
        <f t="shared" si="20"/>
        <v>0</v>
      </c>
      <c r="E80" s="77">
        <f t="shared" si="27"/>
        <v>-3.8081477762255886E-2</v>
      </c>
      <c r="F80" s="78">
        <f t="shared" si="30"/>
        <v>0.9619185222377441</v>
      </c>
      <c r="G80" s="79">
        <f>STDEVA(F70:F80)</f>
        <v>4.8600317368162303E-2</v>
      </c>
      <c r="H80" s="79">
        <f>$C$10*G80</f>
        <v>2.4300158684081152E-2</v>
      </c>
      <c r="I80" s="80">
        <f t="shared" si="25"/>
        <v>0.9756998413159188</v>
      </c>
      <c r="J80" s="80">
        <f t="shared" si="26"/>
        <v>1.0243001586840812</v>
      </c>
      <c r="K80" s="80" t="str">
        <f t="shared" si="23"/>
        <v>Yes</v>
      </c>
      <c r="M80" s="20">
        <f t="shared" si="32"/>
        <v>1</v>
      </c>
      <c r="N80" s="20">
        <f t="shared" si="33"/>
        <v>0</v>
      </c>
      <c r="O80" s="77">
        <f t="shared" si="28"/>
        <v>-0.19040738881127942</v>
      </c>
      <c r="P80" s="78">
        <f t="shared" si="29"/>
        <v>0.80959261118872061</v>
      </c>
    </row>
    <row r="81" spans="2:16" x14ac:dyDescent="0.25">
      <c r="B81" s="20">
        <v>11</v>
      </c>
      <c r="C81" s="20">
        <f t="shared" si="31"/>
        <v>1</v>
      </c>
      <c r="D81" s="20">
        <f t="shared" si="20"/>
        <v>0</v>
      </c>
      <c r="E81" s="77">
        <f t="shared" si="27"/>
        <v>-6.9999314458549247E-2</v>
      </c>
      <c r="F81" s="78">
        <f t="shared" si="30"/>
        <v>0.93000068554145077</v>
      </c>
      <c r="G81" s="79">
        <f t="shared" ref="G81:G89" si="34">STDEVA(F71:F81)</f>
        <v>5.4158651130992295E-2</v>
      </c>
      <c r="H81" s="79">
        <f t="shared" ref="H81:H89" si="35">$C$10*G81</f>
        <v>2.7079325565496148E-2</v>
      </c>
      <c r="I81" s="80">
        <f t="shared" si="25"/>
        <v>0.97292067443450381</v>
      </c>
      <c r="J81" s="80">
        <f t="shared" si="26"/>
        <v>1.0270793255654962</v>
      </c>
      <c r="K81" s="80" t="str">
        <f t="shared" si="23"/>
        <v>Yes</v>
      </c>
      <c r="M81" s="20">
        <f t="shared" si="32"/>
        <v>1</v>
      </c>
      <c r="N81" s="20">
        <f t="shared" si="33"/>
        <v>0</v>
      </c>
      <c r="O81" s="77">
        <f t="shared" si="28"/>
        <v>-0.34999657229274617</v>
      </c>
      <c r="P81" s="78">
        <f t="shared" si="29"/>
        <v>0.65000342770725383</v>
      </c>
    </row>
    <row r="82" spans="2:16" x14ac:dyDescent="0.25">
      <c r="B82" s="20">
        <v>12</v>
      </c>
      <c r="C82" s="20">
        <f t="shared" si="31"/>
        <v>1</v>
      </c>
      <c r="D82" s="20">
        <f t="shared" si="20"/>
        <v>0</v>
      </c>
      <c r="E82" s="77">
        <f t="shared" si="27"/>
        <v>-3.7560104260030452E-2</v>
      </c>
      <c r="F82" s="78">
        <f t="shared" si="30"/>
        <v>0.96243989573996958</v>
      </c>
      <c r="G82" s="79">
        <f t="shared" si="34"/>
        <v>5.1895769628331687E-2</v>
      </c>
      <c r="H82" s="79">
        <f t="shared" si="35"/>
        <v>2.5947884814165843E-2</v>
      </c>
      <c r="I82" s="80">
        <f t="shared" si="25"/>
        <v>0.97405211518583412</v>
      </c>
      <c r="J82" s="80">
        <f t="shared" si="26"/>
        <v>1.0259478848141659</v>
      </c>
      <c r="K82" s="80" t="str">
        <f t="shared" si="23"/>
        <v>No</v>
      </c>
      <c r="M82" s="20">
        <f t="shared" si="32"/>
        <v>1</v>
      </c>
      <c r="N82" s="20">
        <f t="shared" si="33"/>
        <v>0</v>
      </c>
      <c r="O82" s="77">
        <f t="shared" si="28"/>
        <v>-0.18780052130015221</v>
      </c>
      <c r="P82" s="78">
        <f t="shared" si="29"/>
        <v>0.81219947869984777</v>
      </c>
    </row>
    <row r="83" spans="2:16" x14ac:dyDescent="0.25">
      <c r="B83" s="20">
        <v>13</v>
      </c>
      <c r="C83" s="20">
        <f t="shared" si="31"/>
        <v>1</v>
      </c>
      <c r="D83" s="20">
        <f t="shared" si="20"/>
        <v>0</v>
      </c>
      <c r="E83" s="77">
        <f t="shared" si="27"/>
        <v>2.9411692577864867E-2</v>
      </c>
      <c r="F83" s="78">
        <f t="shared" si="30"/>
        <v>1.0294116925778649</v>
      </c>
      <c r="G83" s="79">
        <f t="shared" si="34"/>
        <v>4.8184470982455346E-2</v>
      </c>
      <c r="H83" s="79">
        <f t="shared" si="35"/>
        <v>2.4092235491227673E-2</v>
      </c>
      <c r="I83" s="80">
        <f t="shared" si="25"/>
        <v>0.97590776450877237</v>
      </c>
      <c r="J83" s="80">
        <f t="shared" si="26"/>
        <v>1.0240922354912276</v>
      </c>
      <c r="K83" s="80" t="str">
        <f t="shared" si="23"/>
        <v>Yes</v>
      </c>
      <c r="M83" s="20">
        <f t="shared" si="32"/>
        <v>1</v>
      </c>
      <c r="N83" s="20">
        <f t="shared" si="33"/>
        <v>0</v>
      </c>
      <c r="O83" s="77">
        <f t="shared" si="28"/>
        <v>0.14705846288932431</v>
      </c>
      <c r="P83" s="78">
        <f t="shared" si="29"/>
        <v>1.1470584628893243</v>
      </c>
    </row>
    <row r="84" spans="2:16" x14ac:dyDescent="0.25">
      <c r="B84" s="20">
        <v>14</v>
      </c>
      <c r="C84" s="20">
        <f t="shared" si="31"/>
        <v>1</v>
      </c>
      <c r="D84" s="20">
        <f t="shared" si="20"/>
        <v>0</v>
      </c>
      <c r="E84" s="77">
        <f t="shared" si="27"/>
        <v>6.9342514898640933E-2</v>
      </c>
      <c r="F84" s="78">
        <f t="shared" si="30"/>
        <v>1.0693425148986409</v>
      </c>
      <c r="G84" s="79">
        <f t="shared" si="34"/>
        <v>5.3580488272451071E-2</v>
      </c>
      <c r="H84" s="79">
        <f t="shared" si="35"/>
        <v>2.6790244136225536E-2</v>
      </c>
      <c r="I84" s="80">
        <f t="shared" si="25"/>
        <v>0.97320975586377445</v>
      </c>
      <c r="J84" s="80">
        <f t="shared" si="26"/>
        <v>1.0267902441362255</v>
      </c>
      <c r="K84" s="80" t="str">
        <f t="shared" si="23"/>
        <v>Yes</v>
      </c>
      <c r="M84" s="20">
        <f t="shared" si="32"/>
        <v>1</v>
      </c>
      <c r="N84" s="20">
        <f t="shared" si="33"/>
        <v>0</v>
      </c>
      <c r="O84" s="77">
        <f t="shared" si="28"/>
        <v>0.34671257449320458</v>
      </c>
      <c r="P84" s="78">
        <f t="shared" si="29"/>
        <v>1.3467125744932047</v>
      </c>
    </row>
    <row r="85" spans="2:16" x14ac:dyDescent="0.25">
      <c r="B85" s="20">
        <v>15</v>
      </c>
      <c r="C85" s="20">
        <f t="shared" si="31"/>
        <v>1</v>
      </c>
      <c r="D85" s="20">
        <f t="shared" si="20"/>
        <v>0</v>
      </c>
      <c r="E85" s="77">
        <f t="shared" si="27"/>
        <v>4.5520148810998182E-2</v>
      </c>
      <c r="F85" s="78">
        <f t="shared" si="30"/>
        <v>1.0455201488109982</v>
      </c>
      <c r="G85" s="79">
        <f t="shared" si="34"/>
        <v>5.2775588319981651E-2</v>
      </c>
      <c r="H85" s="79">
        <f t="shared" si="35"/>
        <v>2.6387794159990825E-2</v>
      </c>
      <c r="I85" s="80">
        <f t="shared" si="25"/>
        <v>0.97361220584000918</v>
      </c>
      <c r="J85" s="80">
        <f t="shared" si="26"/>
        <v>1.0263877941599908</v>
      </c>
      <c r="K85" s="80" t="str">
        <f t="shared" si="23"/>
        <v>No</v>
      </c>
      <c r="M85" s="20">
        <f t="shared" si="32"/>
        <v>1</v>
      </c>
      <c r="N85" s="20">
        <f t="shared" si="33"/>
        <v>0</v>
      </c>
      <c r="O85" s="77">
        <f t="shared" si="28"/>
        <v>0.22760074405499087</v>
      </c>
      <c r="P85" s="78">
        <f t="shared" si="29"/>
        <v>1.2276007440549908</v>
      </c>
    </row>
    <row r="86" spans="2:16" x14ac:dyDescent="0.25">
      <c r="B86" s="20">
        <v>16</v>
      </c>
      <c r="C86" s="20">
        <f t="shared" si="31"/>
        <v>1</v>
      </c>
      <c r="D86" s="20">
        <f t="shared" si="20"/>
        <v>0</v>
      </c>
      <c r="E86" s="77">
        <f t="shared" si="27"/>
        <v>-2.0153232166554572E-2</v>
      </c>
      <c r="F86" s="78">
        <f t="shared" si="30"/>
        <v>0.97984676783344538</v>
      </c>
      <c r="G86" s="79">
        <f t="shared" si="34"/>
        <v>4.8035263878439087E-2</v>
      </c>
      <c r="H86" s="79">
        <f t="shared" si="35"/>
        <v>2.4017631939219544E-2</v>
      </c>
      <c r="I86" s="80">
        <f t="shared" si="25"/>
        <v>0.97598236806078043</v>
      </c>
      <c r="J86" s="80">
        <f t="shared" si="26"/>
        <v>1.0240176319392196</v>
      </c>
      <c r="K86" s="80" t="str">
        <f t="shared" si="23"/>
        <v>No</v>
      </c>
      <c r="M86" s="20">
        <f t="shared" si="32"/>
        <v>1</v>
      </c>
      <c r="N86" s="20">
        <f t="shared" si="33"/>
        <v>0</v>
      </c>
      <c r="O86" s="77">
        <f t="shared" si="28"/>
        <v>-0.10076616083277284</v>
      </c>
      <c r="P86" s="78">
        <f t="shared" si="29"/>
        <v>0.89923383916722721</v>
      </c>
    </row>
    <row r="87" spans="2:16" x14ac:dyDescent="0.25">
      <c r="B87" s="20">
        <v>17</v>
      </c>
      <c r="C87" s="20">
        <f t="shared" si="31"/>
        <v>1</v>
      </c>
      <c r="D87" s="20">
        <f t="shared" si="20"/>
        <v>0</v>
      </c>
      <c r="E87" s="77">
        <f t="shared" si="27"/>
        <v>-6.7297824431568981E-2</v>
      </c>
      <c r="F87" s="78">
        <f t="shared" si="30"/>
        <v>0.93270217556843105</v>
      </c>
      <c r="G87" s="79">
        <f t="shared" si="34"/>
        <v>5.2827321248042861E-2</v>
      </c>
      <c r="H87" s="79">
        <f t="shared" si="35"/>
        <v>2.641366062402143E-2</v>
      </c>
      <c r="I87" s="80">
        <f t="shared" si="25"/>
        <v>0.9735863393759786</v>
      </c>
      <c r="J87" s="80">
        <f t="shared" si="26"/>
        <v>1.0264136606240215</v>
      </c>
      <c r="K87" s="80" t="str">
        <f t="shared" si="23"/>
        <v>Yes</v>
      </c>
      <c r="M87" s="20">
        <f t="shared" si="32"/>
        <v>1</v>
      </c>
      <c r="N87" s="20">
        <f t="shared" si="33"/>
        <v>0</v>
      </c>
      <c r="O87" s="77">
        <f t="shared" si="28"/>
        <v>-0.33648912215784488</v>
      </c>
      <c r="P87" s="78">
        <f t="shared" si="29"/>
        <v>0.66351087784215512</v>
      </c>
    </row>
    <row r="88" spans="2:16" x14ac:dyDescent="0.25">
      <c r="B88" s="20">
        <v>18</v>
      </c>
      <c r="C88" s="20">
        <f t="shared" si="31"/>
        <v>1</v>
      </c>
      <c r="D88" s="20">
        <f t="shared" si="20"/>
        <v>0</v>
      </c>
      <c r="E88" s="77">
        <f t="shared" si="27"/>
        <v>-5.2569107274017327E-2</v>
      </c>
      <c r="F88" s="78">
        <f t="shared" si="30"/>
        <v>0.94743089272598269</v>
      </c>
      <c r="G88" s="79">
        <f t="shared" si="34"/>
        <v>5.3538040496721777E-2</v>
      </c>
      <c r="H88" s="79">
        <f t="shared" si="35"/>
        <v>2.6769020248360888E-2</v>
      </c>
      <c r="I88" s="80">
        <f t="shared" si="25"/>
        <v>0.97323097975163908</v>
      </c>
      <c r="J88" s="80">
        <f t="shared" si="26"/>
        <v>1.0267690202483608</v>
      </c>
      <c r="K88" s="80" t="str">
        <f t="shared" si="23"/>
        <v>No</v>
      </c>
      <c r="M88" s="20">
        <f t="shared" si="32"/>
        <v>1</v>
      </c>
      <c r="N88" s="20">
        <f t="shared" si="33"/>
        <v>0</v>
      </c>
      <c r="O88" s="77">
        <f t="shared" si="28"/>
        <v>-0.26284553637008662</v>
      </c>
      <c r="P88" s="78">
        <f t="shared" si="29"/>
        <v>0.73715446362991344</v>
      </c>
    </row>
    <row r="89" spans="2:16" x14ac:dyDescent="0.25">
      <c r="B89" s="20">
        <v>19</v>
      </c>
      <c r="C89" s="20">
        <f t="shared" si="31"/>
        <v>1</v>
      </c>
      <c r="D89" s="20">
        <f t="shared" si="20"/>
        <v>0</v>
      </c>
      <c r="E89" s="77">
        <f t="shared" si="27"/>
        <v>1.0491404676406664E-2</v>
      </c>
      <c r="F89" s="78">
        <f t="shared" si="30"/>
        <v>1.0104914046764066</v>
      </c>
      <c r="G89" s="79">
        <f t="shared" si="34"/>
        <v>4.8167047742869874E-2</v>
      </c>
      <c r="H89" s="79">
        <f t="shared" si="35"/>
        <v>2.4083523871434937E-2</v>
      </c>
      <c r="I89" s="80">
        <f t="shared" si="25"/>
        <v>0.97591647612856502</v>
      </c>
      <c r="J89" s="80">
        <f t="shared" si="26"/>
        <v>1.024083523871435</v>
      </c>
      <c r="K89" s="80" t="str">
        <f t="shared" si="23"/>
        <v>No</v>
      </c>
      <c r="M89" s="20">
        <f t="shared" si="32"/>
        <v>1</v>
      </c>
      <c r="N89" s="20">
        <f t="shared" si="33"/>
        <v>0</v>
      </c>
      <c r="O89" s="77">
        <f t="shared" si="28"/>
        <v>5.245702338203332E-2</v>
      </c>
      <c r="P89" s="78">
        <f t="shared" si="29"/>
        <v>1.0524570233820334</v>
      </c>
    </row>
    <row r="90" spans="2:16" x14ac:dyDescent="0.25">
      <c r="E90" s="77"/>
      <c r="F90" s="78"/>
      <c r="G90" s="79"/>
      <c r="H90" s="79"/>
      <c r="I90" s="80"/>
      <c r="J90" s="80"/>
      <c r="K90" s="80"/>
      <c r="O90" s="77"/>
      <c r="P90" s="78"/>
    </row>
    <row r="91" spans="2:16" x14ac:dyDescent="0.25">
      <c r="E91" s="77"/>
      <c r="F91" s="78"/>
      <c r="G91" s="79"/>
      <c r="H91" s="79"/>
      <c r="I91" s="79"/>
      <c r="J91" s="80"/>
      <c r="K91" s="80"/>
      <c r="O91" s="77"/>
      <c r="P91" s="78"/>
    </row>
    <row r="92" spans="2:16" x14ac:dyDescent="0.25">
      <c r="B92" s="91" t="s">
        <v>40</v>
      </c>
    </row>
    <row r="94" spans="2:16" x14ac:dyDescent="0.25">
      <c r="B94" s="20" t="s">
        <v>42</v>
      </c>
      <c r="D94" s="93">
        <v>1</v>
      </c>
      <c r="L94" s="20" t="s">
        <v>42</v>
      </c>
      <c r="M94" s="93">
        <f>D94</f>
        <v>1</v>
      </c>
    </row>
    <row r="95" spans="2:16" x14ac:dyDescent="0.25">
      <c r="B95" s="91" t="s">
        <v>28</v>
      </c>
      <c r="D95" s="93"/>
      <c r="G95" s="91"/>
      <c r="H95" s="91"/>
      <c r="I95" s="91"/>
      <c r="J95" s="94"/>
      <c r="K95" s="94"/>
      <c r="L95" s="91" t="s">
        <v>1</v>
      </c>
      <c r="M95" s="93"/>
    </row>
    <row r="96" spans="2:16" x14ac:dyDescent="0.25">
      <c r="B96" s="20" t="s">
        <v>44</v>
      </c>
      <c r="D96" s="95">
        <f>Summary!G35</f>
        <v>-0.03</v>
      </c>
      <c r="L96" s="20" t="s">
        <v>44</v>
      </c>
      <c r="M96" s="95">
        <f>Summary!G39</f>
        <v>-0.25</v>
      </c>
    </row>
    <row r="97" spans="2:16" x14ac:dyDescent="0.25">
      <c r="B97" s="20" t="s">
        <v>43</v>
      </c>
      <c r="D97" s="95">
        <f>Summary!G36</f>
        <v>7.0000000000000007E-2</v>
      </c>
      <c r="L97" s="20" t="s">
        <v>43</v>
      </c>
      <c r="M97" s="95">
        <f>Summary!G40</f>
        <v>0.35</v>
      </c>
    </row>
    <row r="98" spans="2:16" x14ac:dyDescent="0.25">
      <c r="B98" s="20" t="s">
        <v>41</v>
      </c>
      <c r="D98" s="77">
        <f>D97*D94</f>
        <v>7.0000000000000007E-2</v>
      </c>
      <c r="L98" s="20" t="s">
        <v>41</v>
      </c>
      <c r="M98" s="77">
        <f>M97*M94</f>
        <v>0.35</v>
      </c>
    </row>
    <row r="99" spans="2:16" x14ac:dyDescent="0.25">
      <c r="D99" s="77"/>
      <c r="M99" s="77"/>
    </row>
    <row r="100" spans="2:16" x14ac:dyDescent="0.25">
      <c r="C100" s="20" t="s">
        <v>28</v>
      </c>
      <c r="M100" s="20" t="s">
        <v>1</v>
      </c>
    </row>
    <row r="101" spans="2:16" x14ac:dyDescent="0.25">
      <c r="B101" s="20" t="s">
        <v>4</v>
      </c>
      <c r="C101" s="20" t="s">
        <v>46</v>
      </c>
      <c r="D101" s="20" t="s">
        <v>45</v>
      </c>
      <c r="E101" s="20" t="s">
        <v>47</v>
      </c>
      <c r="F101" s="20" t="s">
        <v>48</v>
      </c>
      <c r="G101" s="20" t="s">
        <v>57</v>
      </c>
      <c r="H101" s="20" t="s">
        <v>60</v>
      </c>
      <c r="I101" s="96" t="s">
        <v>58</v>
      </c>
      <c r="J101" s="97" t="s">
        <v>59</v>
      </c>
      <c r="K101" s="97" t="s">
        <v>62</v>
      </c>
      <c r="M101" s="20" t="s">
        <v>46</v>
      </c>
      <c r="N101" s="20" t="s">
        <v>45</v>
      </c>
      <c r="O101" s="20" t="s">
        <v>47</v>
      </c>
      <c r="P101" s="20" t="s">
        <v>48</v>
      </c>
    </row>
    <row r="102" spans="2:16" x14ac:dyDescent="0.25">
      <c r="B102" s="20">
        <v>-12</v>
      </c>
      <c r="C102" s="20">
        <f t="shared" ref="C102:C112" si="36">C103-D104</f>
        <v>1.0900000000000007</v>
      </c>
      <c r="D102" s="20">
        <f>$D$96/4</f>
        <v>-7.4999999999999997E-3</v>
      </c>
      <c r="E102" s="77">
        <f t="shared" ref="E102:E113" si="37">$D$8*SIN(B102)</f>
        <v>3.7560104260030452E-2</v>
      </c>
      <c r="F102" s="78">
        <f t="shared" ref="F102:F113" si="38">SUM(C102:E102)</f>
        <v>1.1200601042600311</v>
      </c>
      <c r="G102" s="79"/>
      <c r="H102" s="79"/>
      <c r="I102" s="79"/>
      <c r="J102" s="80"/>
      <c r="K102" s="80"/>
    </row>
    <row r="103" spans="2:16" x14ac:dyDescent="0.25">
      <c r="B103" s="20">
        <v>-11</v>
      </c>
      <c r="C103" s="20">
        <f t="shared" si="36"/>
        <v>1.0825000000000007</v>
      </c>
      <c r="D103" s="20">
        <f t="shared" ref="D103:D133" si="39">$D$96/4</f>
        <v>-7.4999999999999997E-3</v>
      </c>
      <c r="E103" s="77">
        <f t="shared" si="37"/>
        <v>6.9999314458549247E-2</v>
      </c>
      <c r="F103" s="78">
        <f t="shared" si="38"/>
        <v>1.14499931445855</v>
      </c>
      <c r="G103" s="79"/>
      <c r="H103" s="79"/>
      <c r="I103" s="79"/>
      <c r="J103" s="80"/>
      <c r="K103" s="80"/>
    </row>
    <row r="104" spans="2:16" x14ac:dyDescent="0.25">
      <c r="B104" s="20">
        <v>-10</v>
      </c>
      <c r="C104" s="20">
        <f t="shared" si="36"/>
        <v>1.0750000000000006</v>
      </c>
      <c r="D104" s="20">
        <f t="shared" si="39"/>
        <v>-7.4999999999999997E-3</v>
      </c>
      <c r="E104" s="77">
        <f t="shared" si="37"/>
        <v>3.8081477762255886E-2</v>
      </c>
      <c r="F104" s="78">
        <f t="shared" si="38"/>
        <v>1.1055814777622563</v>
      </c>
      <c r="G104" s="79"/>
      <c r="H104" s="79"/>
      <c r="I104" s="79"/>
      <c r="J104" s="80"/>
      <c r="K104" s="80"/>
    </row>
    <row r="105" spans="2:16" x14ac:dyDescent="0.25">
      <c r="B105" s="20">
        <v>-9</v>
      </c>
      <c r="C105" s="20">
        <f t="shared" si="36"/>
        <v>1.0675000000000006</v>
      </c>
      <c r="D105" s="20">
        <f t="shared" si="39"/>
        <v>-7.4999999999999997E-3</v>
      </c>
      <c r="E105" s="77">
        <f t="shared" si="37"/>
        <v>-2.8848293966922966E-2</v>
      </c>
      <c r="F105" s="78">
        <f t="shared" si="38"/>
        <v>1.0311517060330775</v>
      </c>
      <c r="G105" s="79"/>
      <c r="H105" s="79"/>
      <c r="I105" s="79"/>
      <c r="J105" s="80"/>
      <c r="K105" s="80"/>
    </row>
    <row r="106" spans="2:16" x14ac:dyDescent="0.25">
      <c r="B106" s="20">
        <v>-8</v>
      </c>
      <c r="C106" s="20">
        <f t="shared" si="36"/>
        <v>1.0600000000000005</v>
      </c>
      <c r="D106" s="20">
        <f t="shared" si="39"/>
        <v>-7.4999999999999997E-3</v>
      </c>
      <c r="E106" s="77">
        <f t="shared" si="37"/>
        <v>-6.9255077263636736E-2</v>
      </c>
      <c r="F106" s="78">
        <f t="shared" si="38"/>
        <v>0.98324492273636366</v>
      </c>
      <c r="G106" s="79"/>
      <c r="H106" s="79"/>
      <c r="I106" s="79"/>
      <c r="J106" s="80"/>
      <c r="K106" s="80"/>
    </row>
    <row r="107" spans="2:16" x14ac:dyDescent="0.25">
      <c r="B107" s="20">
        <v>-7</v>
      </c>
      <c r="C107" s="20">
        <f t="shared" si="36"/>
        <v>1.0525000000000004</v>
      </c>
      <c r="D107" s="20">
        <f t="shared" si="39"/>
        <v>-7.4999999999999997E-3</v>
      </c>
      <c r="E107" s="77">
        <f t="shared" si="37"/>
        <v>-4.5989061910315238E-2</v>
      </c>
      <c r="F107" s="78">
        <f t="shared" si="38"/>
        <v>0.99901093808968511</v>
      </c>
      <c r="G107" s="79"/>
      <c r="H107" s="79"/>
      <c r="I107" s="79"/>
      <c r="J107" s="80"/>
      <c r="K107" s="80"/>
    </row>
    <row r="108" spans="2:16" x14ac:dyDescent="0.25">
      <c r="B108" s="20">
        <v>-6</v>
      </c>
      <c r="C108" s="20">
        <f t="shared" si="36"/>
        <v>1.0450000000000004</v>
      </c>
      <c r="D108" s="20">
        <f t="shared" si="39"/>
        <v>-7.4999999999999997E-3</v>
      </c>
      <c r="E108" s="77">
        <f t="shared" si="37"/>
        <v>1.9559084873924812E-2</v>
      </c>
      <c r="F108" s="78">
        <f t="shared" si="38"/>
        <v>1.0570590848739252</v>
      </c>
      <c r="G108" s="79"/>
      <c r="H108" s="79"/>
      <c r="I108" s="79"/>
      <c r="J108" s="80"/>
      <c r="K108" s="80"/>
    </row>
    <row r="109" spans="2:16" x14ac:dyDescent="0.25">
      <c r="B109" s="20">
        <v>-5</v>
      </c>
      <c r="C109" s="20">
        <f t="shared" si="36"/>
        <v>1.0375000000000003</v>
      </c>
      <c r="D109" s="20">
        <f t="shared" si="39"/>
        <v>-7.4999999999999997E-3</v>
      </c>
      <c r="E109" s="77">
        <f t="shared" si="37"/>
        <v>6.7124699226419698E-2</v>
      </c>
      <c r="F109" s="78">
        <f t="shared" si="38"/>
        <v>1.0971246992264199</v>
      </c>
      <c r="G109" s="79"/>
      <c r="H109" s="79"/>
      <c r="I109" s="79"/>
      <c r="J109" s="80"/>
      <c r="K109" s="80"/>
    </row>
    <row r="110" spans="2:16" x14ac:dyDescent="0.25">
      <c r="B110" s="20">
        <v>-4</v>
      </c>
      <c r="C110" s="20">
        <f t="shared" si="36"/>
        <v>1.0300000000000002</v>
      </c>
      <c r="D110" s="20">
        <f t="shared" si="39"/>
        <v>-7.4999999999999997E-3</v>
      </c>
      <c r="E110" s="77">
        <f t="shared" si="37"/>
        <v>5.2976174671554979E-2</v>
      </c>
      <c r="F110" s="78">
        <f t="shared" si="38"/>
        <v>1.0754761746715551</v>
      </c>
      <c r="G110" s="79"/>
      <c r="H110" s="79"/>
      <c r="I110" s="79"/>
      <c r="J110" s="80"/>
      <c r="K110" s="80"/>
    </row>
    <row r="111" spans="2:16" x14ac:dyDescent="0.25">
      <c r="B111" s="20">
        <v>-3</v>
      </c>
      <c r="C111" s="20">
        <f t="shared" si="36"/>
        <v>1.0225000000000002</v>
      </c>
      <c r="D111" s="20">
        <f t="shared" si="39"/>
        <v>-7.4999999999999997E-3</v>
      </c>
      <c r="E111" s="77">
        <f t="shared" si="37"/>
        <v>-9.8784005641907053E-3</v>
      </c>
      <c r="F111" s="78">
        <f t="shared" si="38"/>
        <v>1.0051215994358094</v>
      </c>
      <c r="G111" s="79"/>
      <c r="H111" s="79"/>
      <c r="I111" s="79"/>
      <c r="J111" s="80"/>
      <c r="K111" s="80"/>
    </row>
    <row r="112" spans="2:16" x14ac:dyDescent="0.25">
      <c r="B112" s="20">
        <v>-2</v>
      </c>
      <c r="C112" s="20">
        <f t="shared" si="36"/>
        <v>1.0150000000000001</v>
      </c>
      <c r="D112" s="20">
        <f t="shared" si="39"/>
        <v>-7.4999999999999997E-3</v>
      </c>
      <c r="E112" s="77">
        <f t="shared" si="37"/>
        <v>-6.3650819877797721E-2</v>
      </c>
      <c r="F112" s="78">
        <f t="shared" si="38"/>
        <v>0.94384918012220231</v>
      </c>
      <c r="G112" s="79">
        <f>STDEVA(F102:F112)</f>
        <v>6.3734627696479321E-2</v>
      </c>
      <c r="H112" s="79">
        <f t="shared" ref="H112:H123" si="40">$C$10*G112</f>
        <v>3.186731384823966E-2</v>
      </c>
      <c r="I112" s="79">
        <f>C112-H112</f>
        <v>0.98313268615176042</v>
      </c>
      <c r="J112" s="80">
        <f t="shared" ref="J112" si="41">C112+H112</f>
        <v>1.0468673138482398</v>
      </c>
      <c r="K112" s="80" t="str">
        <f t="shared" ref="K112:K133" si="42">IF(OR(AND(F112&lt;F111,F112&lt;I112),AND(F112&gt;F111,F112&gt;J112)),"Yes","No")</f>
        <v>Yes</v>
      </c>
    </row>
    <row r="113" spans="2:16" x14ac:dyDescent="0.25">
      <c r="B113" s="20">
        <v>-1</v>
      </c>
      <c r="C113" s="20">
        <f>C114-D115</f>
        <v>1.0075000000000001</v>
      </c>
      <c r="D113" s="20">
        <f t="shared" si="39"/>
        <v>-7.4999999999999997E-3</v>
      </c>
      <c r="E113" s="77">
        <f t="shared" si="37"/>
        <v>-5.8902968936552759E-2</v>
      </c>
      <c r="F113" s="78">
        <f t="shared" si="38"/>
        <v>0.94109703106344722</v>
      </c>
      <c r="G113" s="79">
        <f t="shared" ref="G113:G123" si="43">STDEVA(F103:F113)</f>
        <v>6.7136737229397503E-2</v>
      </c>
      <c r="H113" s="79">
        <f t="shared" si="40"/>
        <v>3.3568368614698751E-2</v>
      </c>
      <c r="I113" s="79">
        <f t="shared" ref="I113:I133" si="44">C113-H113</f>
        <v>0.97393163138530126</v>
      </c>
      <c r="J113" s="80">
        <f t="shared" ref="J113:J133" si="45">C113+H113</f>
        <v>1.0410683686146989</v>
      </c>
      <c r="K113" s="80" t="str">
        <f t="shared" si="42"/>
        <v>Yes</v>
      </c>
    </row>
    <row r="114" spans="2:16" x14ac:dyDescent="0.25">
      <c r="B114" s="20">
        <v>0</v>
      </c>
      <c r="C114" s="20">
        <v>1</v>
      </c>
      <c r="D114" s="20">
        <f t="shared" si="39"/>
        <v>-7.4999999999999997E-3</v>
      </c>
      <c r="E114" s="77">
        <f t="shared" ref="E114:E133" si="46">$D$8*SIN(B114)</f>
        <v>0</v>
      </c>
      <c r="F114" s="78">
        <f>SUM(C114:E114)</f>
        <v>0.99250000000000005</v>
      </c>
      <c r="G114" s="79">
        <f t="shared" si="43"/>
        <v>5.7122703055350187E-2</v>
      </c>
      <c r="H114" s="79">
        <f>$C$10*G114</f>
        <v>2.8561351527675093E-2</v>
      </c>
      <c r="I114" s="79">
        <f t="shared" si="44"/>
        <v>0.97143864847232486</v>
      </c>
      <c r="J114" s="80">
        <f t="shared" si="45"/>
        <v>1.028561351527675</v>
      </c>
      <c r="K114" s="80" t="str">
        <f t="shared" si="42"/>
        <v>No</v>
      </c>
      <c r="M114" s="20">
        <v>1</v>
      </c>
      <c r="N114" s="20">
        <v>0</v>
      </c>
      <c r="O114" s="77">
        <f t="shared" ref="O114:O133" si="47">$M$8*SIN(B114)</f>
        <v>0</v>
      </c>
      <c r="P114" s="78">
        <f t="shared" ref="P114:P133" si="48">IF(SUM(M114:O114)&gt;0,SUM(M114:O114),0.01)</f>
        <v>1</v>
      </c>
    </row>
    <row r="115" spans="2:16" x14ac:dyDescent="0.25">
      <c r="B115" s="20">
        <v>1</v>
      </c>
      <c r="C115" s="20">
        <f>C114+D114</f>
        <v>0.99250000000000005</v>
      </c>
      <c r="D115" s="20">
        <f t="shared" si="39"/>
        <v>-7.4999999999999997E-3</v>
      </c>
      <c r="E115" s="77">
        <f t="shared" si="46"/>
        <v>5.8902968936552759E-2</v>
      </c>
      <c r="F115" s="78">
        <f t="shared" ref="F115:F133" si="49">SUM(C115:E115)</f>
        <v>1.0439029689365529</v>
      </c>
      <c r="G115" s="79">
        <f t="shared" si="43"/>
        <v>5.0652880670126452E-2</v>
      </c>
      <c r="H115" s="79">
        <f t="shared" si="40"/>
        <v>2.5326440335063226E-2</v>
      </c>
      <c r="I115" s="79">
        <f t="shared" si="44"/>
        <v>0.96717355966493679</v>
      </c>
      <c r="J115" s="80">
        <f t="shared" si="45"/>
        <v>1.0178264403350632</v>
      </c>
      <c r="K115" s="80" t="str">
        <f t="shared" si="42"/>
        <v>Yes</v>
      </c>
      <c r="M115" s="20">
        <f xml:space="preserve"> IF(SUM(M114:O114)&gt;0, M114+N114,0.01)</f>
        <v>1</v>
      </c>
      <c r="N115" s="20">
        <f>M96/4</f>
        <v>-6.25E-2</v>
      </c>
      <c r="O115" s="77">
        <f t="shared" si="47"/>
        <v>0.29451484468276373</v>
      </c>
      <c r="P115" s="78">
        <f t="shared" si="48"/>
        <v>1.2320148446827637</v>
      </c>
    </row>
    <row r="116" spans="2:16" x14ac:dyDescent="0.25">
      <c r="B116" s="20">
        <v>2</v>
      </c>
      <c r="C116" s="20">
        <f t="shared" ref="C116:C133" si="50">C115+D115</f>
        <v>0.9850000000000001</v>
      </c>
      <c r="D116" s="20">
        <f t="shared" si="39"/>
        <v>-7.4999999999999997E-3</v>
      </c>
      <c r="E116" s="77">
        <f t="shared" si="46"/>
        <v>6.3650819877797721E-2</v>
      </c>
      <c r="F116" s="78">
        <f t="shared" si="49"/>
        <v>1.0411508198777979</v>
      </c>
      <c r="G116" s="79">
        <f t="shared" si="43"/>
        <v>5.1051729592227986E-2</v>
      </c>
      <c r="H116" s="79">
        <f t="shared" si="40"/>
        <v>2.5525864796113993E-2</v>
      </c>
      <c r="I116" s="79">
        <f t="shared" si="44"/>
        <v>0.95947413520388614</v>
      </c>
      <c r="J116" s="80">
        <f t="shared" si="45"/>
        <v>1.0105258647961142</v>
      </c>
      <c r="K116" s="80" t="str">
        <f t="shared" si="42"/>
        <v>No</v>
      </c>
      <c r="M116" s="20">
        <f t="shared" ref="M116:M133" si="51" xml:space="preserve"> IF(SUM(M115:O115)&gt;0, M115+N115,0.01)</f>
        <v>0.9375</v>
      </c>
      <c r="N116" s="20">
        <f t="shared" ref="N116:N133" si="52">N115</f>
        <v>-6.25E-2</v>
      </c>
      <c r="O116" s="77">
        <f t="shared" si="47"/>
        <v>0.31825409938898858</v>
      </c>
      <c r="P116" s="78">
        <f t="shared" si="48"/>
        <v>1.1932540993889886</v>
      </c>
    </row>
    <row r="117" spans="2:16" x14ac:dyDescent="0.25">
      <c r="B117" s="20">
        <v>3</v>
      </c>
      <c r="C117" s="20">
        <f t="shared" si="50"/>
        <v>0.97750000000000015</v>
      </c>
      <c r="D117" s="20">
        <f t="shared" si="39"/>
        <v>-7.4999999999999997E-3</v>
      </c>
      <c r="E117" s="77">
        <f t="shared" si="46"/>
        <v>9.8784005641907053E-3</v>
      </c>
      <c r="F117" s="78">
        <f t="shared" si="49"/>
        <v>0.97987840056419095</v>
      </c>
      <c r="G117" s="79">
        <f t="shared" si="43"/>
        <v>5.1279431279541689E-2</v>
      </c>
      <c r="H117" s="79">
        <f t="shared" si="40"/>
        <v>2.5639715639770844E-2</v>
      </c>
      <c r="I117" s="79">
        <f t="shared" si="44"/>
        <v>0.95186028436022929</v>
      </c>
      <c r="J117" s="80">
        <f t="shared" si="45"/>
        <v>1.003139715639771</v>
      </c>
      <c r="K117" s="80" t="str">
        <f t="shared" si="42"/>
        <v>No</v>
      </c>
      <c r="M117" s="20">
        <f t="shared" si="51"/>
        <v>0.875</v>
      </c>
      <c r="N117" s="20">
        <f t="shared" si="52"/>
        <v>-6.25E-2</v>
      </c>
      <c r="O117" s="77">
        <f t="shared" si="47"/>
        <v>4.9392002820953525E-2</v>
      </c>
      <c r="P117" s="78">
        <f t="shared" si="48"/>
        <v>0.86189200282095357</v>
      </c>
    </row>
    <row r="118" spans="2:16" x14ac:dyDescent="0.25">
      <c r="B118" s="20">
        <v>4</v>
      </c>
      <c r="C118" s="20">
        <f t="shared" si="50"/>
        <v>0.9700000000000002</v>
      </c>
      <c r="D118" s="20">
        <f t="shared" si="39"/>
        <v>-7.4999999999999997E-3</v>
      </c>
      <c r="E118" s="77">
        <f t="shared" si="46"/>
        <v>-5.2976174671554979E-2</v>
      </c>
      <c r="F118" s="78">
        <f t="shared" si="49"/>
        <v>0.90952382532844522</v>
      </c>
      <c r="G118" s="79">
        <f>STDEVA(F108:F118)</f>
        <v>6.0513745528749247E-2</v>
      </c>
      <c r="H118" s="79">
        <f t="shared" si="40"/>
        <v>3.0256872764374623E-2</v>
      </c>
      <c r="I118" s="79">
        <f t="shared" si="44"/>
        <v>0.93974312723562559</v>
      </c>
      <c r="J118" s="80">
        <f t="shared" si="45"/>
        <v>1.0002568727643748</v>
      </c>
      <c r="K118" s="80" t="str">
        <f t="shared" si="42"/>
        <v>Yes</v>
      </c>
      <c r="M118" s="20">
        <f t="shared" si="51"/>
        <v>0.8125</v>
      </c>
      <c r="N118" s="20">
        <f t="shared" si="52"/>
        <v>-6.25E-2</v>
      </c>
      <c r="O118" s="77">
        <f t="shared" si="47"/>
        <v>-0.26488087335777483</v>
      </c>
      <c r="P118" s="78">
        <f t="shared" si="48"/>
        <v>0.48511912664222517</v>
      </c>
    </row>
    <row r="119" spans="2:16" x14ac:dyDescent="0.25">
      <c r="B119" s="20">
        <v>5</v>
      </c>
      <c r="C119" s="20">
        <f t="shared" si="50"/>
        <v>0.96250000000000024</v>
      </c>
      <c r="D119" s="20">
        <f t="shared" si="39"/>
        <v>-7.4999999999999997E-3</v>
      </c>
      <c r="E119" s="77">
        <f t="shared" si="46"/>
        <v>-6.7124699226419698E-2</v>
      </c>
      <c r="F119" s="78">
        <f t="shared" si="49"/>
        <v>0.88787530077358057</v>
      </c>
      <c r="G119" s="79">
        <f t="shared" si="43"/>
        <v>6.782307205359446E-2</v>
      </c>
      <c r="H119" s="79">
        <f t="shared" si="40"/>
        <v>3.391153602679723E-2</v>
      </c>
      <c r="I119" s="79">
        <f t="shared" si="44"/>
        <v>0.92858846397320305</v>
      </c>
      <c r="J119" s="80">
        <f t="shared" si="45"/>
        <v>0.99641153602679744</v>
      </c>
      <c r="K119" s="80" t="str">
        <f t="shared" si="42"/>
        <v>Yes</v>
      </c>
      <c r="M119" s="20">
        <f t="shared" si="51"/>
        <v>0.75</v>
      </c>
      <c r="N119" s="20">
        <f t="shared" si="52"/>
        <v>-6.25E-2</v>
      </c>
      <c r="O119" s="77">
        <f t="shared" si="47"/>
        <v>-0.33562349613209846</v>
      </c>
      <c r="P119" s="78">
        <f t="shared" si="48"/>
        <v>0.35187650386790154</v>
      </c>
    </row>
    <row r="120" spans="2:16" x14ac:dyDescent="0.25">
      <c r="B120" s="20">
        <v>6</v>
      </c>
      <c r="C120" s="20">
        <f t="shared" si="50"/>
        <v>0.95500000000000029</v>
      </c>
      <c r="D120" s="20">
        <f t="shared" si="39"/>
        <v>-7.4999999999999997E-3</v>
      </c>
      <c r="E120" s="77">
        <f t="shared" si="46"/>
        <v>-1.9559084873924812E-2</v>
      </c>
      <c r="F120" s="78">
        <f t="shared" si="49"/>
        <v>0.92794091512607557</v>
      </c>
      <c r="G120" s="79">
        <f t="shared" si="43"/>
        <v>6.0513745528749184E-2</v>
      </c>
      <c r="H120" s="79">
        <f t="shared" si="40"/>
        <v>3.0256872764374592E-2</v>
      </c>
      <c r="I120" s="79">
        <f t="shared" si="44"/>
        <v>0.92474312723562568</v>
      </c>
      <c r="J120" s="80">
        <f t="shared" si="45"/>
        <v>0.9852568727643749</v>
      </c>
      <c r="K120" s="80" t="str">
        <f t="shared" si="42"/>
        <v>No</v>
      </c>
      <c r="M120" s="20">
        <f t="shared" si="51"/>
        <v>0.6875</v>
      </c>
      <c r="N120" s="20">
        <f t="shared" si="52"/>
        <v>-6.25E-2</v>
      </c>
      <c r="O120" s="77">
        <f t="shared" si="47"/>
        <v>-9.7795424369624046E-2</v>
      </c>
      <c r="P120" s="78">
        <f t="shared" si="48"/>
        <v>0.52720457563037593</v>
      </c>
    </row>
    <row r="121" spans="2:16" x14ac:dyDescent="0.25">
      <c r="B121" s="20">
        <v>7</v>
      </c>
      <c r="C121" s="20">
        <f t="shared" si="50"/>
        <v>0.94750000000000034</v>
      </c>
      <c r="D121" s="20">
        <f t="shared" si="39"/>
        <v>-7.4999999999999997E-3</v>
      </c>
      <c r="E121" s="77">
        <f t="shared" si="46"/>
        <v>4.5989061910315238E-2</v>
      </c>
      <c r="F121" s="78">
        <f t="shared" si="49"/>
        <v>0.98598906191031566</v>
      </c>
      <c r="G121" s="79">
        <f t="shared" si="43"/>
        <v>5.1279431279541605E-2</v>
      </c>
      <c r="H121" s="79">
        <f t="shared" si="40"/>
        <v>2.5639715639770803E-2</v>
      </c>
      <c r="I121" s="79">
        <f t="shared" si="44"/>
        <v>0.92186028436022949</v>
      </c>
      <c r="J121" s="80">
        <f t="shared" si="45"/>
        <v>0.9731397156397712</v>
      </c>
      <c r="K121" s="80" t="str">
        <f t="shared" si="42"/>
        <v>Yes</v>
      </c>
      <c r="M121" s="20">
        <f t="shared" si="51"/>
        <v>0.625</v>
      </c>
      <c r="N121" s="20">
        <f t="shared" si="52"/>
        <v>-6.25E-2</v>
      </c>
      <c r="O121" s="77">
        <f t="shared" si="47"/>
        <v>0.22994530955157616</v>
      </c>
      <c r="P121" s="78">
        <f t="shared" si="48"/>
        <v>0.79244530955157622</v>
      </c>
    </row>
    <row r="122" spans="2:16" x14ac:dyDescent="0.25">
      <c r="B122" s="20">
        <v>8</v>
      </c>
      <c r="C122" s="20">
        <f t="shared" si="50"/>
        <v>0.94000000000000039</v>
      </c>
      <c r="D122" s="20">
        <f t="shared" si="39"/>
        <v>-7.4999999999999997E-3</v>
      </c>
      <c r="E122" s="77">
        <f t="shared" si="46"/>
        <v>6.9255077263636736E-2</v>
      </c>
      <c r="F122" s="78">
        <f t="shared" si="49"/>
        <v>1.0017550772636372</v>
      </c>
      <c r="G122" s="79">
        <f t="shared" si="43"/>
        <v>5.1051729592227937E-2</v>
      </c>
      <c r="H122" s="79">
        <f t="shared" si="40"/>
        <v>2.5525864796113969E-2</v>
      </c>
      <c r="I122" s="79">
        <f t="shared" si="44"/>
        <v>0.91447413520388643</v>
      </c>
      <c r="J122" s="80">
        <f t="shared" si="45"/>
        <v>0.96552586479611435</v>
      </c>
      <c r="K122" s="80" t="str">
        <f t="shared" si="42"/>
        <v>Yes</v>
      </c>
      <c r="M122" s="20">
        <f t="shared" si="51"/>
        <v>0.5625</v>
      </c>
      <c r="N122" s="20">
        <f t="shared" si="52"/>
        <v>-6.25E-2</v>
      </c>
      <c r="O122" s="77">
        <f t="shared" si="47"/>
        <v>0.34627538631818361</v>
      </c>
      <c r="P122" s="78">
        <f t="shared" si="48"/>
        <v>0.84627538631818355</v>
      </c>
    </row>
    <row r="123" spans="2:16" x14ac:dyDescent="0.25">
      <c r="B123" s="20">
        <v>9</v>
      </c>
      <c r="C123" s="20">
        <f t="shared" si="50"/>
        <v>0.93250000000000044</v>
      </c>
      <c r="D123" s="20">
        <f t="shared" si="39"/>
        <v>-7.4999999999999997E-3</v>
      </c>
      <c r="E123" s="77">
        <f t="shared" si="46"/>
        <v>2.8848293966922966E-2</v>
      </c>
      <c r="F123" s="78">
        <f t="shared" si="49"/>
        <v>0.9538482939669235</v>
      </c>
      <c r="G123" s="79">
        <f t="shared" si="43"/>
        <v>5.0652880670126382E-2</v>
      </c>
      <c r="H123" s="79">
        <f t="shared" si="40"/>
        <v>2.5326440335063191E-2</v>
      </c>
      <c r="I123" s="79">
        <f t="shared" si="44"/>
        <v>0.90717355966493729</v>
      </c>
      <c r="J123" s="80">
        <f t="shared" si="45"/>
        <v>0.95782644033506359</v>
      </c>
      <c r="K123" s="80" t="str">
        <f t="shared" si="42"/>
        <v>No</v>
      </c>
      <c r="M123" s="20">
        <f t="shared" si="51"/>
        <v>0.5</v>
      </c>
      <c r="N123" s="20">
        <f t="shared" si="52"/>
        <v>-6.25E-2</v>
      </c>
      <c r="O123" s="77">
        <f t="shared" si="47"/>
        <v>0.1442414698346148</v>
      </c>
      <c r="P123" s="78">
        <f t="shared" si="48"/>
        <v>0.58174146983461483</v>
      </c>
    </row>
    <row r="124" spans="2:16" x14ac:dyDescent="0.25">
      <c r="B124" s="20">
        <v>10</v>
      </c>
      <c r="C124" s="20">
        <f t="shared" si="50"/>
        <v>0.92500000000000049</v>
      </c>
      <c r="D124" s="20">
        <f t="shared" si="39"/>
        <v>-7.4999999999999997E-3</v>
      </c>
      <c r="E124" s="77">
        <f t="shared" si="46"/>
        <v>-3.8081477762255886E-2</v>
      </c>
      <c r="F124" s="78">
        <f t="shared" si="49"/>
        <v>0.87941852223774464</v>
      </c>
      <c r="G124" s="79">
        <f>STDEVA(F114:F124)</f>
        <v>5.7122703055350027E-2</v>
      </c>
      <c r="H124" s="79">
        <f>$C$10*G124</f>
        <v>2.8561351527675014E-2</v>
      </c>
      <c r="I124" s="79">
        <f t="shared" si="44"/>
        <v>0.89643864847232546</v>
      </c>
      <c r="J124" s="80">
        <f t="shared" si="45"/>
        <v>0.95356135152767552</v>
      </c>
      <c r="K124" s="80" t="str">
        <f t="shared" si="42"/>
        <v>Yes</v>
      </c>
      <c r="M124" s="20">
        <f t="shared" si="51"/>
        <v>0.4375</v>
      </c>
      <c r="N124" s="20">
        <f t="shared" si="52"/>
        <v>-6.25E-2</v>
      </c>
      <c r="O124" s="77">
        <f t="shared" si="47"/>
        <v>-0.19040738881127942</v>
      </c>
      <c r="P124" s="78">
        <f t="shared" si="48"/>
        <v>0.18459261118872058</v>
      </c>
    </row>
    <row r="125" spans="2:16" x14ac:dyDescent="0.25">
      <c r="B125" s="20">
        <v>11</v>
      </c>
      <c r="C125" s="20">
        <f t="shared" si="50"/>
        <v>0.91750000000000054</v>
      </c>
      <c r="D125" s="20">
        <f t="shared" si="39"/>
        <v>-7.4999999999999997E-3</v>
      </c>
      <c r="E125" s="77">
        <f t="shared" si="46"/>
        <v>-6.9999314458549247E-2</v>
      </c>
      <c r="F125" s="78">
        <f t="shared" si="49"/>
        <v>0.84000068554145135</v>
      </c>
      <c r="G125" s="79">
        <f t="shared" ref="G125:G133" si="53">STDEVA(F115:F125)</f>
        <v>6.7136737229397267E-2</v>
      </c>
      <c r="H125" s="79">
        <f t="shared" ref="H125:H133" si="54">$C$10*G125</f>
        <v>3.3568368614698633E-2</v>
      </c>
      <c r="I125" s="79">
        <f t="shared" si="44"/>
        <v>0.88393163138530195</v>
      </c>
      <c r="J125" s="80">
        <f t="shared" si="45"/>
        <v>0.95106836861469912</v>
      </c>
      <c r="K125" s="80" t="str">
        <f t="shared" si="42"/>
        <v>Yes</v>
      </c>
      <c r="M125" s="20">
        <f t="shared" si="51"/>
        <v>0.375</v>
      </c>
      <c r="N125" s="20">
        <f t="shared" si="52"/>
        <v>-6.25E-2</v>
      </c>
      <c r="O125" s="77">
        <f t="shared" si="47"/>
        <v>-0.34999657229274617</v>
      </c>
      <c r="P125" s="78">
        <f t="shared" si="48"/>
        <v>0.01</v>
      </c>
    </row>
    <row r="126" spans="2:16" x14ac:dyDescent="0.25">
      <c r="B126" s="20">
        <v>12</v>
      </c>
      <c r="C126" s="20">
        <f t="shared" si="50"/>
        <v>0.91000000000000059</v>
      </c>
      <c r="D126" s="20">
        <f t="shared" si="39"/>
        <v>-7.4999999999999997E-3</v>
      </c>
      <c r="E126" s="77">
        <f t="shared" si="46"/>
        <v>-3.7560104260030452E-2</v>
      </c>
      <c r="F126" s="78">
        <f t="shared" si="49"/>
        <v>0.86493989573997021</v>
      </c>
      <c r="G126" s="79">
        <f t="shared" si="53"/>
        <v>6.3734627696479099E-2</v>
      </c>
      <c r="H126" s="79">
        <f t="shared" si="54"/>
        <v>3.1867313848239549E-2</v>
      </c>
      <c r="I126" s="79">
        <f t="shared" si="44"/>
        <v>0.87813268615176099</v>
      </c>
      <c r="J126" s="80">
        <f t="shared" si="45"/>
        <v>0.94186731384824018</v>
      </c>
      <c r="K126" s="80" t="str">
        <f t="shared" si="42"/>
        <v>No</v>
      </c>
      <c r="M126" s="20">
        <f t="shared" si="51"/>
        <v>0.01</v>
      </c>
      <c r="N126" s="20">
        <f t="shared" si="52"/>
        <v>-6.25E-2</v>
      </c>
      <c r="O126" s="77">
        <f t="shared" si="47"/>
        <v>-0.18780052130015221</v>
      </c>
      <c r="P126" s="78">
        <f t="shared" si="48"/>
        <v>0.01</v>
      </c>
    </row>
    <row r="127" spans="2:16" x14ac:dyDescent="0.25">
      <c r="B127" s="20">
        <v>13</v>
      </c>
      <c r="C127" s="20">
        <f t="shared" si="50"/>
        <v>0.90250000000000064</v>
      </c>
      <c r="D127" s="20">
        <f t="shared" si="39"/>
        <v>-7.4999999999999997E-3</v>
      </c>
      <c r="E127" s="77">
        <f t="shared" si="46"/>
        <v>2.9411692577864867E-2</v>
      </c>
      <c r="F127" s="78">
        <f t="shared" si="49"/>
        <v>0.9244116925778656</v>
      </c>
      <c r="G127" s="79">
        <f t="shared" si="53"/>
        <v>5.2874485627871955E-2</v>
      </c>
      <c r="H127" s="79">
        <f t="shared" si="54"/>
        <v>2.6437242813935977E-2</v>
      </c>
      <c r="I127" s="79">
        <f t="shared" si="44"/>
        <v>0.87606275718606463</v>
      </c>
      <c r="J127" s="80">
        <f t="shared" si="45"/>
        <v>0.92893724281393664</v>
      </c>
      <c r="K127" s="80" t="str">
        <f t="shared" si="42"/>
        <v>No</v>
      </c>
      <c r="M127" s="20">
        <f t="shared" si="51"/>
        <v>0.01</v>
      </c>
      <c r="N127" s="20">
        <f t="shared" si="52"/>
        <v>-6.25E-2</v>
      </c>
      <c r="O127" s="77">
        <f t="shared" si="47"/>
        <v>0.14705846288932431</v>
      </c>
      <c r="P127" s="78">
        <f t="shared" si="48"/>
        <v>9.4558462889324318E-2</v>
      </c>
    </row>
    <row r="128" spans="2:16" x14ac:dyDescent="0.25">
      <c r="B128" s="20">
        <v>14</v>
      </c>
      <c r="C128" s="20">
        <f t="shared" si="50"/>
        <v>0.89500000000000068</v>
      </c>
      <c r="D128" s="20">
        <f t="shared" si="39"/>
        <v>-7.4999999999999997E-3</v>
      </c>
      <c r="E128" s="77">
        <f t="shared" si="46"/>
        <v>6.9342514898640933E-2</v>
      </c>
      <c r="F128" s="78">
        <f t="shared" si="49"/>
        <v>0.95684251489864169</v>
      </c>
      <c r="G128" s="79">
        <f t="shared" si="53"/>
        <v>5.08230730062144E-2</v>
      </c>
      <c r="H128" s="79">
        <f t="shared" si="54"/>
        <v>2.54115365031072E-2</v>
      </c>
      <c r="I128" s="79">
        <f t="shared" si="44"/>
        <v>0.86958846349689345</v>
      </c>
      <c r="J128" s="80">
        <f t="shared" si="45"/>
        <v>0.92041153650310792</v>
      </c>
      <c r="K128" s="80" t="str">
        <f t="shared" si="42"/>
        <v>Yes</v>
      </c>
      <c r="M128" s="20">
        <f t="shared" si="51"/>
        <v>-5.2499999999999998E-2</v>
      </c>
      <c r="N128" s="20">
        <f t="shared" si="52"/>
        <v>-6.25E-2</v>
      </c>
      <c r="O128" s="77">
        <f t="shared" si="47"/>
        <v>0.34671257449320458</v>
      </c>
      <c r="P128" s="78">
        <f t="shared" si="48"/>
        <v>0.23171257449320459</v>
      </c>
    </row>
    <row r="129" spans="2:16" x14ac:dyDescent="0.25">
      <c r="B129" s="20">
        <v>15</v>
      </c>
      <c r="C129" s="20">
        <f t="shared" si="50"/>
        <v>0.88750000000000073</v>
      </c>
      <c r="D129" s="20">
        <f t="shared" si="39"/>
        <v>-7.4999999999999997E-3</v>
      </c>
      <c r="E129" s="77">
        <f t="shared" si="46"/>
        <v>4.5520148810998182E-2</v>
      </c>
      <c r="F129" s="78">
        <f t="shared" si="49"/>
        <v>0.92552014881099898</v>
      </c>
      <c r="G129" s="79">
        <f t="shared" si="53"/>
        <v>5.0686111340379945E-2</v>
      </c>
      <c r="H129" s="79">
        <f t="shared" si="54"/>
        <v>2.5343055670189973E-2</v>
      </c>
      <c r="I129" s="79">
        <f t="shared" si="44"/>
        <v>0.86215694432981071</v>
      </c>
      <c r="J129" s="80">
        <f t="shared" si="45"/>
        <v>0.91284305567019075</v>
      </c>
      <c r="K129" s="80" t="str">
        <f t="shared" si="42"/>
        <v>No</v>
      </c>
      <c r="M129" s="20">
        <f t="shared" si="51"/>
        <v>-0.11499999999999999</v>
      </c>
      <c r="N129" s="20">
        <f t="shared" si="52"/>
        <v>-6.25E-2</v>
      </c>
      <c r="O129" s="77">
        <f t="shared" si="47"/>
        <v>0.22760074405499087</v>
      </c>
      <c r="P129" s="78">
        <f t="shared" si="48"/>
        <v>5.0100744054990876E-2</v>
      </c>
    </row>
    <row r="130" spans="2:16" x14ac:dyDescent="0.25">
      <c r="B130" s="20">
        <v>16</v>
      </c>
      <c r="C130" s="20">
        <f t="shared" si="50"/>
        <v>0.88000000000000078</v>
      </c>
      <c r="D130" s="20">
        <f t="shared" si="39"/>
        <v>-7.4999999999999997E-3</v>
      </c>
      <c r="E130" s="77">
        <f t="shared" si="46"/>
        <v>-2.0153232166554572E-2</v>
      </c>
      <c r="F130" s="78">
        <f t="shared" si="49"/>
        <v>0.85234676783344621</v>
      </c>
      <c r="G130" s="79">
        <f t="shared" si="53"/>
        <v>5.413446622733261E-2</v>
      </c>
      <c r="H130" s="79">
        <f t="shared" si="54"/>
        <v>2.7067233113666305E-2</v>
      </c>
      <c r="I130" s="79">
        <f t="shared" si="44"/>
        <v>0.85293276688633446</v>
      </c>
      <c r="J130" s="80">
        <f t="shared" si="45"/>
        <v>0.9070672331136671</v>
      </c>
      <c r="K130" s="80" t="str">
        <f t="shared" si="42"/>
        <v>Yes</v>
      </c>
      <c r="M130" s="20">
        <f t="shared" si="51"/>
        <v>-0.17749999999999999</v>
      </c>
      <c r="N130" s="20">
        <f t="shared" si="52"/>
        <v>-6.25E-2</v>
      </c>
      <c r="O130" s="77">
        <f t="shared" si="47"/>
        <v>-0.10076616083277284</v>
      </c>
      <c r="P130" s="78">
        <f t="shared" si="48"/>
        <v>0.01</v>
      </c>
    </row>
    <row r="131" spans="2:16" x14ac:dyDescent="0.25">
      <c r="B131" s="20">
        <v>17</v>
      </c>
      <c r="C131" s="20">
        <f t="shared" si="50"/>
        <v>0.87250000000000083</v>
      </c>
      <c r="D131" s="20">
        <f t="shared" si="39"/>
        <v>-7.4999999999999997E-3</v>
      </c>
      <c r="E131" s="77">
        <f t="shared" si="46"/>
        <v>-6.7297824431568981E-2</v>
      </c>
      <c r="F131" s="78">
        <f t="shared" si="49"/>
        <v>0.79770217556843193</v>
      </c>
      <c r="G131" s="79">
        <f t="shared" si="53"/>
        <v>6.5185623714539551E-2</v>
      </c>
      <c r="H131" s="79">
        <f t="shared" si="54"/>
        <v>3.2592811857269775E-2</v>
      </c>
      <c r="I131" s="79">
        <f t="shared" si="44"/>
        <v>0.83990718814273102</v>
      </c>
      <c r="J131" s="80">
        <f t="shared" si="45"/>
        <v>0.90509281185727064</v>
      </c>
      <c r="K131" s="80" t="str">
        <f t="shared" si="42"/>
        <v>Yes</v>
      </c>
      <c r="M131" s="20">
        <f t="shared" si="51"/>
        <v>0.01</v>
      </c>
      <c r="N131" s="20">
        <f t="shared" si="52"/>
        <v>-6.25E-2</v>
      </c>
      <c r="O131" s="77">
        <f t="shared" si="47"/>
        <v>-0.33648912215784488</v>
      </c>
      <c r="P131" s="78">
        <f t="shared" si="48"/>
        <v>0.01</v>
      </c>
    </row>
    <row r="132" spans="2:16" x14ac:dyDescent="0.25">
      <c r="B132" s="20">
        <v>18</v>
      </c>
      <c r="C132" s="20">
        <f t="shared" si="50"/>
        <v>0.86500000000000088</v>
      </c>
      <c r="D132" s="20">
        <f t="shared" si="39"/>
        <v>-7.4999999999999997E-3</v>
      </c>
      <c r="E132" s="77">
        <f t="shared" si="46"/>
        <v>-5.2569107274017327E-2</v>
      </c>
      <c r="F132" s="78">
        <f t="shared" si="49"/>
        <v>0.80493089272598362</v>
      </c>
      <c r="G132" s="79">
        <f t="shared" si="53"/>
        <v>6.6242285972969439E-2</v>
      </c>
      <c r="H132" s="79">
        <f t="shared" si="54"/>
        <v>3.312114298648472E-2</v>
      </c>
      <c r="I132" s="79">
        <f t="shared" si="44"/>
        <v>0.83187885701351616</v>
      </c>
      <c r="J132" s="80">
        <f t="shared" si="45"/>
        <v>0.8981211429864856</v>
      </c>
      <c r="K132" s="80" t="str">
        <f t="shared" si="42"/>
        <v>No</v>
      </c>
      <c r="M132" s="20">
        <f t="shared" si="51"/>
        <v>0.01</v>
      </c>
      <c r="N132" s="20">
        <f t="shared" si="52"/>
        <v>-6.25E-2</v>
      </c>
      <c r="O132" s="77">
        <f t="shared" si="47"/>
        <v>-0.26284553637008662</v>
      </c>
      <c r="P132" s="78">
        <f t="shared" si="48"/>
        <v>0.01</v>
      </c>
    </row>
    <row r="133" spans="2:16" x14ac:dyDescent="0.25">
      <c r="B133" s="20">
        <v>19</v>
      </c>
      <c r="C133" s="20">
        <f t="shared" si="50"/>
        <v>0.85750000000000093</v>
      </c>
      <c r="D133" s="20">
        <f t="shared" si="39"/>
        <v>-7.4999999999999997E-3</v>
      </c>
      <c r="E133" s="77">
        <f t="shared" si="46"/>
        <v>1.0491404676406664E-2</v>
      </c>
      <c r="F133" s="78">
        <f t="shared" si="49"/>
        <v>0.86049140467640761</v>
      </c>
      <c r="G133" s="79">
        <f t="shared" si="53"/>
        <v>5.5451572829468068E-2</v>
      </c>
      <c r="H133" s="79">
        <f t="shared" si="54"/>
        <v>2.7725786414734034E-2</v>
      </c>
      <c r="I133" s="79">
        <f t="shared" si="44"/>
        <v>0.82977421358526693</v>
      </c>
      <c r="J133" s="80">
        <f t="shared" si="45"/>
        <v>0.88522578641473493</v>
      </c>
      <c r="K133" s="80" t="str">
        <f t="shared" si="42"/>
        <v>No</v>
      </c>
      <c r="M133" s="20">
        <f t="shared" si="51"/>
        <v>0.01</v>
      </c>
      <c r="N133" s="20">
        <f t="shared" si="52"/>
        <v>-6.25E-2</v>
      </c>
      <c r="O133" s="77">
        <f t="shared" si="47"/>
        <v>5.245702338203332E-2</v>
      </c>
      <c r="P133" s="78">
        <f t="shared" si="48"/>
        <v>0.01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37"/>
  <sheetViews>
    <sheetView tabSelected="1" workbookViewId="0">
      <pane xSplit="2" ySplit="16" topLeftCell="C417" activePane="bottomRight" state="frozen"/>
      <selection pane="topRight" activeCell="C1" sqref="C1"/>
      <selection pane="bottomLeft" activeCell="A17" sqref="A17"/>
      <selection pane="bottomRight" activeCell="I1" sqref="I1"/>
    </sheetView>
  </sheetViews>
  <sheetFormatPr defaultRowHeight="15" x14ac:dyDescent="0.25"/>
  <cols>
    <col min="1" max="1" width="9.140625" style="20"/>
    <col min="2" max="2" width="10.42578125" style="20" bestFit="1" customWidth="1"/>
    <col min="3" max="3" width="10.42578125" style="20" customWidth="1"/>
    <col min="4" max="4" width="12.42578125" style="20" bestFit="1" customWidth="1"/>
    <col min="5" max="5" width="9.140625" style="20"/>
    <col min="6" max="6" width="10" style="20" bestFit="1" customWidth="1"/>
    <col min="7" max="9" width="10" style="20" customWidth="1"/>
    <col min="10" max="10" width="10" style="92" customWidth="1"/>
    <col min="11" max="11" width="16.42578125" style="92" bestFit="1" customWidth="1"/>
    <col min="12" max="12" width="8.42578125" style="20" bestFit="1" customWidth="1"/>
    <col min="13" max="18" width="1.28515625" style="20" customWidth="1"/>
    <col min="19" max="16384" width="9.140625" style="20"/>
  </cols>
  <sheetData>
    <row r="1" spans="2:29" x14ac:dyDescent="0.25">
      <c r="AA1" s="92"/>
      <c r="AB1" s="92"/>
    </row>
    <row r="2" spans="2:29" x14ac:dyDescent="0.25">
      <c r="B2" s="91" t="s">
        <v>82</v>
      </c>
      <c r="F2" s="91" t="s">
        <v>80</v>
      </c>
      <c r="S2" s="91" t="s">
        <v>83</v>
      </c>
      <c r="W2" s="91" t="s">
        <v>80</v>
      </c>
      <c r="AA2" s="92"/>
      <c r="AB2" s="92"/>
    </row>
    <row r="3" spans="2:29" x14ac:dyDescent="0.25">
      <c r="AA3" s="92"/>
      <c r="AB3" s="92"/>
    </row>
    <row r="4" spans="2:29" x14ac:dyDescent="0.25">
      <c r="B4" s="20" t="s">
        <v>42</v>
      </c>
      <c r="D4" s="119">
        <v>0.5</v>
      </c>
      <c r="F4" s="20" t="s">
        <v>81</v>
      </c>
      <c r="H4" s="20">
        <f>G436</f>
        <v>3.5635356971305938E-2</v>
      </c>
      <c r="S4" s="20" t="s">
        <v>42</v>
      </c>
      <c r="U4" s="119">
        <v>3.5</v>
      </c>
      <c r="W4" s="20" t="s">
        <v>81</v>
      </c>
      <c r="Y4" s="20">
        <f>X436</f>
        <v>0.29933699855896984</v>
      </c>
      <c r="AA4" s="92"/>
      <c r="AB4" s="92"/>
    </row>
    <row r="5" spans="2:29" x14ac:dyDescent="0.25">
      <c r="B5" s="91" t="s">
        <v>28</v>
      </c>
      <c r="D5" s="118"/>
      <c r="F5" s="20" t="s">
        <v>84</v>
      </c>
      <c r="G5" s="91"/>
      <c r="H5" s="131">
        <f>L436</f>
        <v>0.49603575789748866</v>
      </c>
      <c r="I5" s="91"/>
      <c r="J5" s="94"/>
      <c r="K5" s="94"/>
      <c r="S5" s="91" t="s">
        <v>28</v>
      </c>
      <c r="U5" s="93"/>
      <c r="W5" s="20" t="s">
        <v>84</v>
      </c>
      <c r="X5" s="91"/>
      <c r="Y5" s="131">
        <f>AC436</f>
        <v>3.466700366338904</v>
      </c>
      <c r="Z5" s="91"/>
      <c r="AA5" s="94"/>
      <c r="AB5" s="94"/>
    </row>
    <row r="6" spans="2:29" x14ac:dyDescent="0.25">
      <c r="B6" s="20" t="s">
        <v>44</v>
      </c>
      <c r="D6" s="120">
        <v>0</v>
      </c>
      <c r="F6" s="20" t="s">
        <v>85</v>
      </c>
      <c r="H6" s="132">
        <f>H4/H5</f>
        <v>7.1840298615468728E-2</v>
      </c>
      <c r="I6" s="133" t="s">
        <v>86</v>
      </c>
      <c r="J6" s="133"/>
      <c r="S6" s="20" t="s">
        <v>44</v>
      </c>
      <c r="U6" s="121">
        <v>0</v>
      </c>
      <c r="W6" s="20" t="s">
        <v>85</v>
      </c>
      <c r="Y6" s="132">
        <f>Y4/Y5</f>
        <v>8.6346371744579764E-2</v>
      </c>
      <c r="Z6" s="133" t="s">
        <v>86</v>
      </c>
      <c r="AA6" s="133"/>
      <c r="AB6" s="92"/>
    </row>
    <row r="7" spans="2:29" x14ac:dyDescent="0.25">
      <c r="B7" s="20" t="s">
        <v>43</v>
      </c>
      <c r="D7" s="120">
        <v>0.1</v>
      </c>
      <c r="S7" s="20" t="s">
        <v>43</v>
      </c>
      <c r="U7" s="121">
        <v>0.12</v>
      </c>
      <c r="AA7" s="92"/>
      <c r="AB7" s="92"/>
    </row>
    <row r="8" spans="2:29" x14ac:dyDescent="0.25">
      <c r="B8" s="20" t="s">
        <v>41</v>
      </c>
      <c r="D8" s="77">
        <f>D7*D4</f>
        <v>0.05</v>
      </c>
      <c r="S8" s="20" t="s">
        <v>41</v>
      </c>
      <c r="U8" s="77">
        <f>U7*U4</f>
        <v>0.42</v>
      </c>
      <c r="AA8" s="92"/>
      <c r="AB8" s="92"/>
    </row>
    <row r="9" spans="2:29" x14ac:dyDescent="0.25">
      <c r="D9" s="77"/>
      <c r="U9" s="77"/>
      <c r="AA9" s="92"/>
      <c r="AB9" s="92"/>
    </row>
    <row r="10" spans="2:29" x14ac:dyDescent="0.25">
      <c r="B10" s="20" t="s">
        <v>61</v>
      </c>
      <c r="C10" s="20">
        <v>0.5</v>
      </c>
      <c r="D10" s="77"/>
      <c r="S10" s="20" t="s">
        <v>61</v>
      </c>
      <c r="T10" s="20">
        <v>0.5</v>
      </c>
      <c r="U10" s="77"/>
      <c r="AA10" s="92"/>
      <c r="AB10" s="92"/>
    </row>
    <row r="11" spans="2:29" x14ac:dyDescent="0.25">
      <c r="D11" s="77"/>
      <c r="U11" s="77"/>
      <c r="AA11" s="92"/>
      <c r="AB11" s="92"/>
    </row>
    <row r="12" spans="2:29" x14ac:dyDescent="0.25">
      <c r="C12" s="20" t="s">
        <v>28</v>
      </c>
      <c r="T12" s="20" t="s">
        <v>28</v>
      </c>
      <c r="AA12" s="92"/>
      <c r="AB12" s="92"/>
    </row>
    <row r="13" spans="2:29" x14ac:dyDescent="0.25">
      <c r="B13" s="20" t="s">
        <v>4</v>
      </c>
      <c r="C13" s="20" t="s">
        <v>46</v>
      </c>
      <c r="D13" s="20" t="s">
        <v>45</v>
      </c>
      <c r="E13" s="20" t="s">
        <v>47</v>
      </c>
      <c r="F13" s="122" t="s">
        <v>48</v>
      </c>
      <c r="G13" s="20" t="s">
        <v>57</v>
      </c>
      <c r="H13" s="20" t="s">
        <v>60</v>
      </c>
      <c r="I13" s="96" t="s">
        <v>58</v>
      </c>
      <c r="J13" s="97" t="s">
        <v>59</v>
      </c>
      <c r="K13" s="97" t="s">
        <v>62</v>
      </c>
      <c r="L13" s="20" t="s">
        <v>84</v>
      </c>
      <c r="S13" s="20" t="s">
        <v>4</v>
      </c>
      <c r="T13" s="20" t="s">
        <v>46</v>
      </c>
      <c r="U13" s="20" t="s">
        <v>45</v>
      </c>
      <c r="V13" s="20" t="s">
        <v>47</v>
      </c>
      <c r="W13" s="122" t="s">
        <v>48</v>
      </c>
      <c r="X13" s="20" t="s">
        <v>57</v>
      </c>
      <c r="Y13" s="20" t="s">
        <v>60</v>
      </c>
      <c r="Z13" s="96" t="s">
        <v>58</v>
      </c>
      <c r="AA13" s="97" t="s">
        <v>59</v>
      </c>
      <c r="AB13" s="97" t="s">
        <v>62</v>
      </c>
      <c r="AC13" s="20" t="s">
        <v>84</v>
      </c>
    </row>
    <row r="14" spans="2:29" x14ac:dyDescent="0.25">
      <c r="B14" s="20">
        <v>1</v>
      </c>
      <c r="C14" s="93">
        <f>D4</f>
        <v>0.5</v>
      </c>
      <c r="D14" s="20">
        <f>$D$6/4</f>
        <v>0</v>
      </c>
      <c r="E14" s="77">
        <f t="shared" ref="E14:E313" si="0">$D$8*SIN(B14*4*PI()/180)</f>
        <v>3.4878236872062651E-3</v>
      </c>
      <c r="F14" s="78">
        <f t="shared" ref="F14:F312" si="1">SUM(C14:E14)</f>
        <v>0.50348782368720624</v>
      </c>
      <c r="H14" s="79"/>
      <c r="I14" s="80"/>
      <c r="J14" s="80"/>
      <c r="K14" s="97"/>
      <c r="S14" s="20">
        <v>1</v>
      </c>
      <c r="T14" s="93">
        <f>U4</f>
        <v>3.5</v>
      </c>
      <c r="U14" s="20">
        <f>$U$6/4</f>
        <v>0</v>
      </c>
      <c r="V14" s="118">
        <f>$U$8*SIN(S14*4*PI()/180)</f>
        <v>2.9297718972532624E-2</v>
      </c>
      <c r="W14" s="78">
        <f>SUM(T14:V14)</f>
        <v>3.5292977189725327</v>
      </c>
      <c r="Y14" s="79"/>
      <c r="Z14" s="80"/>
      <c r="AA14" s="80"/>
      <c r="AB14" s="97"/>
    </row>
    <row r="15" spans="2:29" x14ac:dyDescent="0.25">
      <c r="B15" s="20">
        <v>2</v>
      </c>
      <c r="C15" s="20">
        <f>C14+D14</f>
        <v>0.5</v>
      </c>
      <c r="D15" s="20">
        <f t="shared" ref="D15:D312" si="2">$D$6/4</f>
        <v>0</v>
      </c>
      <c r="E15" s="77">
        <f t="shared" ref="E15:E78" si="3">$D$8*SIN(B15*4*PI()/180)</f>
        <v>6.9586550480032726E-3</v>
      </c>
      <c r="F15" s="78">
        <f t="shared" ref="F15:F78" si="4">SUM(C15:E15)</f>
        <v>0.5069586550480033</v>
      </c>
      <c r="H15" s="79"/>
      <c r="I15" s="80"/>
      <c r="J15" s="80"/>
      <c r="K15" s="97"/>
      <c r="S15" s="20">
        <v>2</v>
      </c>
      <c r="T15" s="93">
        <f>T14+U14</f>
        <v>3.5</v>
      </c>
      <c r="U15" s="20">
        <f>$U$6/4</f>
        <v>0</v>
      </c>
      <c r="V15" s="118">
        <f>$U$8*SIN(S15*4*PI()/180)</f>
        <v>5.8452702403227481E-2</v>
      </c>
      <c r="W15" s="78">
        <f>SUM(T15:V15)</f>
        <v>3.5584527024032275</v>
      </c>
      <c r="Y15" s="79"/>
      <c r="Z15" s="80"/>
      <c r="AA15" s="80"/>
      <c r="AB15" s="97"/>
    </row>
    <row r="16" spans="2:29" x14ac:dyDescent="0.25">
      <c r="B16" s="20">
        <v>3</v>
      </c>
      <c r="C16" s="20">
        <f t="shared" ref="C16:C79" si="5">C15+D15</f>
        <v>0.5</v>
      </c>
      <c r="D16" s="20">
        <f t="shared" si="2"/>
        <v>0</v>
      </c>
      <c r="E16" s="77">
        <f t="shared" si="3"/>
        <v>1.0395584540887966E-2</v>
      </c>
      <c r="F16" s="78">
        <f t="shared" si="4"/>
        <v>0.51039558454088796</v>
      </c>
      <c r="H16" s="79"/>
      <c r="I16" s="80"/>
      <c r="J16" s="80"/>
      <c r="K16" s="97"/>
      <c r="S16" s="20">
        <v>3</v>
      </c>
      <c r="T16" s="93">
        <f t="shared" ref="T16:T79" si="6">T15+U15</f>
        <v>3.5</v>
      </c>
      <c r="U16" s="20">
        <f t="shared" ref="U16:U79" si="7">$U$6/4</f>
        <v>0</v>
      </c>
      <c r="V16" s="118">
        <f t="shared" ref="V16:V79" si="8">$U$8*SIN(S16*4*PI()/180)</f>
        <v>8.7322910143458915E-2</v>
      </c>
      <c r="W16" s="78">
        <f t="shared" ref="W16:W79" si="9">SUM(T16:V16)</f>
        <v>3.5873229101434587</v>
      </c>
      <c r="Y16" s="79"/>
      <c r="Z16" s="80"/>
      <c r="AA16" s="80"/>
      <c r="AB16" s="97"/>
    </row>
    <row r="17" spans="2:28" x14ac:dyDescent="0.25">
      <c r="B17" s="20">
        <v>4</v>
      </c>
      <c r="C17" s="20">
        <f t="shared" si="5"/>
        <v>0.5</v>
      </c>
      <c r="D17" s="20">
        <f t="shared" si="2"/>
        <v>0</v>
      </c>
      <c r="E17" s="77">
        <f t="shared" si="3"/>
        <v>1.3781867790849958E-2</v>
      </c>
      <c r="F17" s="78">
        <f t="shared" si="4"/>
        <v>0.51378186779085</v>
      </c>
      <c r="H17" s="79"/>
      <c r="I17" s="80"/>
      <c r="J17" s="80"/>
      <c r="K17" s="97"/>
      <c r="S17" s="20">
        <v>4</v>
      </c>
      <c r="T17" s="93">
        <f t="shared" si="6"/>
        <v>3.5</v>
      </c>
      <c r="U17" s="20">
        <f t="shared" si="7"/>
        <v>0</v>
      </c>
      <c r="V17" s="118">
        <f t="shared" si="8"/>
        <v>0.11576768944313964</v>
      </c>
      <c r="W17" s="78">
        <f t="shared" si="9"/>
        <v>3.6157676894431399</v>
      </c>
      <c r="Y17" s="79"/>
      <c r="Z17" s="80"/>
      <c r="AA17" s="80"/>
      <c r="AB17" s="97"/>
    </row>
    <row r="18" spans="2:28" x14ac:dyDescent="0.25">
      <c r="B18" s="20">
        <v>5</v>
      </c>
      <c r="C18" s="20">
        <f t="shared" si="5"/>
        <v>0.5</v>
      </c>
      <c r="D18" s="20">
        <f t="shared" si="2"/>
        <v>0</v>
      </c>
      <c r="E18" s="77">
        <f t="shared" si="3"/>
        <v>1.7101007166283436E-2</v>
      </c>
      <c r="F18" s="78">
        <f t="shared" si="4"/>
        <v>0.51710100716628349</v>
      </c>
      <c r="H18" s="79"/>
      <c r="I18" s="80"/>
      <c r="J18" s="80"/>
      <c r="K18" s="97"/>
      <c r="S18" s="20">
        <v>5</v>
      </c>
      <c r="T18" s="93">
        <f t="shared" si="6"/>
        <v>3.5</v>
      </c>
      <c r="U18" s="20">
        <f t="shared" si="7"/>
        <v>0</v>
      </c>
      <c r="V18" s="118">
        <f t="shared" si="8"/>
        <v>0.14364846019678085</v>
      </c>
      <c r="W18" s="78">
        <f t="shared" si="9"/>
        <v>3.6436484601967809</v>
      </c>
      <c r="Y18" s="79"/>
      <c r="Z18" s="80"/>
      <c r="AA18" s="80"/>
      <c r="AB18" s="97"/>
    </row>
    <row r="19" spans="2:28" x14ac:dyDescent="0.25">
      <c r="B19" s="20">
        <v>6</v>
      </c>
      <c r="C19" s="20">
        <f t="shared" si="5"/>
        <v>0.5</v>
      </c>
      <c r="D19" s="20">
        <f t="shared" si="2"/>
        <v>0</v>
      </c>
      <c r="E19" s="77">
        <f t="shared" si="3"/>
        <v>2.0336832153790008E-2</v>
      </c>
      <c r="F19" s="78">
        <f t="shared" si="4"/>
        <v>0.52033683215379001</v>
      </c>
      <c r="H19" s="79"/>
      <c r="I19" s="80"/>
      <c r="J19" s="80"/>
      <c r="K19" s="97"/>
      <c r="S19" s="20">
        <v>6</v>
      </c>
      <c r="T19" s="93">
        <f t="shared" si="6"/>
        <v>3.5</v>
      </c>
      <c r="U19" s="20">
        <f t="shared" si="7"/>
        <v>0</v>
      </c>
      <c r="V19" s="118">
        <f t="shared" si="8"/>
        <v>0.17082939009183606</v>
      </c>
      <c r="W19" s="78">
        <f t="shared" si="9"/>
        <v>3.6708293900918361</v>
      </c>
      <c r="Y19" s="79"/>
      <c r="Z19" s="80"/>
      <c r="AA19" s="80"/>
      <c r="AB19" s="97"/>
    </row>
    <row r="20" spans="2:28" x14ac:dyDescent="0.25">
      <c r="B20" s="20">
        <v>7</v>
      </c>
      <c r="C20" s="20">
        <f t="shared" si="5"/>
        <v>0.5</v>
      </c>
      <c r="D20" s="20">
        <f t="shared" si="2"/>
        <v>0</v>
      </c>
      <c r="E20" s="77">
        <f t="shared" si="3"/>
        <v>2.3473578139294543E-2</v>
      </c>
      <c r="F20" s="78">
        <f t="shared" si="4"/>
        <v>0.52347357813929452</v>
      </c>
      <c r="H20" s="79"/>
      <c r="I20" s="80"/>
      <c r="J20" s="80"/>
      <c r="K20" s="97"/>
      <c r="S20" s="20">
        <v>7</v>
      </c>
      <c r="T20" s="93">
        <f t="shared" si="6"/>
        <v>3.5</v>
      </c>
      <c r="U20" s="20">
        <f t="shared" si="7"/>
        <v>0</v>
      </c>
      <c r="V20" s="118">
        <f t="shared" si="8"/>
        <v>0.19717805637007413</v>
      </c>
      <c r="W20" s="78">
        <f t="shared" si="9"/>
        <v>3.697178056370074</v>
      </c>
      <c r="Y20" s="79"/>
      <c r="Z20" s="80"/>
      <c r="AA20" s="80"/>
      <c r="AB20" s="97"/>
    </row>
    <row r="21" spans="2:28" x14ac:dyDescent="0.25">
      <c r="B21" s="20">
        <v>8</v>
      </c>
      <c r="C21" s="20">
        <f t="shared" si="5"/>
        <v>0.5</v>
      </c>
      <c r="D21" s="20">
        <f t="shared" si="2"/>
        <v>0</v>
      </c>
      <c r="E21" s="77">
        <f t="shared" si="3"/>
        <v>2.6495963211660246E-2</v>
      </c>
      <c r="F21" s="78">
        <f t="shared" si="4"/>
        <v>0.52649596321166026</v>
      </c>
      <c r="H21" s="79"/>
      <c r="I21" s="80"/>
      <c r="J21" s="80"/>
      <c r="K21" s="97"/>
      <c r="S21" s="20">
        <v>8</v>
      </c>
      <c r="T21" s="93">
        <f t="shared" si="6"/>
        <v>3.5</v>
      </c>
      <c r="U21" s="20">
        <f t="shared" si="7"/>
        <v>0</v>
      </c>
      <c r="V21" s="118">
        <f t="shared" si="8"/>
        <v>0.22256609097794605</v>
      </c>
      <c r="W21" s="78">
        <f t="shared" si="9"/>
        <v>3.7225660909779461</v>
      </c>
      <c r="Y21" s="79"/>
      <c r="Z21" s="80"/>
      <c r="AA21" s="80"/>
      <c r="AB21" s="97"/>
    </row>
    <row r="22" spans="2:28" x14ac:dyDescent="0.25">
      <c r="B22" s="20">
        <v>9</v>
      </c>
      <c r="C22" s="20">
        <f t="shared" si="5"/>
        <v>0.5</v>
      </c>
      <c r="D22" s="20">
        <f t="shared" si="2"/>
        <v>0</v>
      </c>
      <c r="E22" s="77">
        <f t="shared" si="3"/>
        <v>2.9389262614623657E-2</v>
      </c>
      <c r="F22" s="78">
        <f t="shared" si="4"/>
        <v>0.52938926261462371</v>
      </c>
      <c r="H22" s="79"/>
      <c r="I22" s="80"/>
      <c r="J22" s="80"/>
      <c r="K22" s="97"/>
      <c r="S22" s="20">
        <v>9</v>
      </c>
      <c r="T22" s="93">
        <f t="shared" si="6"/>
        <v>3.5</v>
      </c>
      <c r="U22" s="20">
        <f t="shared" si="7"/>
        <v>0</v>
      </c>
      <c r="V22" s="118">
        <f t="shared" si="8"/>
        <v>0.2468698059628387</v>
      </c>
      <c r="W22" s="78">
        <f t="shared" si="9"/>
        <v>3.7468698059628389</v>
      </c>
      <c r="Y22" s="79"/>
      <c r="Z22" s="80"/>
      <c r="AA22" s="80"/>
      <c r="AB22" s="97"/>
    </row>
    <row r="23" spans="2:28" x14ac:dyDescent="0.25">
      <c r="B23" s="20">
        <v>10</v>
      </c>
      <c r="C23" s="20">
        <f t="shared" si="5"/>
        <v>0.5</v>
      </c>
      <c r="D23" s="20">
        <f t="shared" si="2"/>
        <v>0</v>
      </c>
      <c r="E23" s="77">
        <f t="shared" si="3"/>
        <v>3.2139380484326963E-2</v>
      </c>
      <c r="F23" s="78">
        <f t="shared" si="4"/>
        <v>0.53213938048432696</v>
      </c>
      <c r="H23" s="79"/>
      <c r="I23" s="80"/>
      <c r="J23" s="80"/>
      <c r="K23" s="97"/>
      <c r="S23" s="20">
        <v>10</v>
      </c>
      <c r="T23" s="93">
        <f t="shared" si="6"/>
        <v>3.5</v>
      </c>
      <c r="U23" s="20">
        <f t="shared" si="7"/>
        <v>0</v>
      </c>
      <c r="V23" s="118">
        <f t="shared" si="8"/>
        <v>0.26997079606834645</v>
      </c>
      <c r="W23" s="78">
        <f t="shared" si="9"/>
        <v>3.7699707960683466</v>
      </c>
      <c r="Y23" s="79"/>
      <c r="Z23" s="80"/>
      <c r="AA23" s="80"/>
      <c r="AB23" s="97"/>
    </row>
    <row r="24" spans="2:28" x14ac:dyDescent="0.25">
      <c r="B24" s="20">
        <v>11</v>
      </c>
      <c r="C24" s="20">
        <f t="shared" si="5"/>
        <v>0.5</v>
      </c>
      <c r="D24" s="20">
        <f t="shared" si="2"/>
        <v>0</v>
      </c>
      <c r="E24" s="77">
        <f t="shared" si="3"/>
        <v>3.4732918522949865E-2</v>
      </c>
      <c r="F24" s="78">
        <f t="shared" si="4"/>
        <v>0.53473291852294991</v>
      </c>
      <c r="H24" s="79"/>
      <c r="I24" s="80"/>
      <c r="J24" s="80"/>
      <c r="K24" s="97"/>
      <c r="S24" s="20">
        <v>11</v>
      </c>
      <c r="T24" s="93">
        <f t="shared" si="6"/>
        <v>3.5</v>
      </c>
      <c r="U24" s="20">
        <f t="shared" si="7"/>
        <v>0</v>
      </c>
      <c r="V24" s="118">
        <f t="shared" si="8"/>
        <v>0.29175651559277882</v>
      </c>
      <c r="W24" s="78">
        <f t="shared" si="9"/>
        <v>3.7917565155927786</v>
      </c>
      <c r="Y24" s="79"/>
      <c r="Z24" s="80"/>
      <c r="AA24" s="80"/>
      <c r="AB24" s="97"/>
    </row>
    <row r="25" spans="2:28" x14ac:dyDescent="0.25">
      <c r="B25" s="20">
        <v>12</v>
      </c>
      <c r="C25" s="20">
        <f t="shared" si="5"/>
        <v>0.5</v>
      </c>
      <c r="D25" s="20">
        <f t="shared" si="2"/>
        <v>0</v>
      </c>
      <c r="E25" s="77">
        <f t="shared" si="3"/>
        <v>3.7157241273869705E-2</v>
      </c>
      <c r="F25" s="78">
        <f t="shared" si="4"/>
        <v>0.53715724127386966</v>
      </c>
      <c r="H25" s="79"/>
      <c r="I25" s="80"/>
      <c r="J25" s="80"/>
      <c r="K25" s="97"/>
      <c r="S25" s="20">
        <v>12</v>
      </c>
      <c r="T25" s="93">
        <f t="shared" si="6"/>
        <v>3.5</v>
      </c>
      <c r="U25" s="20">
        <f t="shared" si="7"/>
        <v>0</v>
      </c>
      <c r="V25" s="118">
        <f t="shared" si="8"/>
        <v>0.3121208267005055</v>
      </c>
      <c r="W25" s="78">
        <f t="shared" si="9"/>
        <v>3.8121208267005056</v>
      </c>
      <c r="Y25" s="79"/>
      <c r="Z25" s="80"/>
      <c r="AA25" s="80"/>
      <c r="AB25" s="97"/>
    </row>
    <row r="26" spans="2:28" x14ac:dyDescent="0.25">
      <c r="B26" s="20">
        <v>13</v>
      </c>
      <c r="C26" s="20">
        <f t="shared" si="5"/>
        <v>0.5</v>
      </c>
      <c r="D26" s="20">
        <f t="shared" si="2"/>
        <v>0</v>
      </c>
      <c r="E26" s="77">
        <f t="shared" si="3"/>
        <v>3.9400537680336106E-2</v>
      </c>
      <c r="F26" s="78">
        <f t="shared" si="4"/>
        <v>0.53940053768033613</v>
      </c>
      <c r="H26" s="79"/>
      <c r="I26" s="80"/>
      <c r="J26" s="80"/>
      <c r="K26" s="97"/>
      <c r="S26" s="20">
        <v>13</v>
      </c>
      <c r="T26" s="93">
        <f t="shared" si="6"/>
        <v>3.5</v>
      </c>
      <c r="U26" s="20">
        <f t="shared" si="7"/>
        <v>0</v>
      </c>
      <c r="V26" s="118">
        <f t="shared" si="8"/>
        <v>0.33096451651482323</v>
      </c>
      <c r="W26" s="78">
        <f t="shared" si="9"/>
        <v>3.8309645165148232</v>
      </c>
      <c r="Y26" s="79"/>
      <c r="Z26" s="80"/>
      <c r="AA26" s="80"/>
      <c r="AB26" s="97"/>
    </row>
    <row r="27" spans="2:28" x14ac:dyDescent="0.25">
      <c r="B27" s="20">
        <v>14</v>
      </c>
      <c r="C27" s="20">
        <f t="shared" si="5"/>
        <v>0.5</v>
      </c>
      <c r="D27" s="20">
        <f t="shared" si="2"/>
        <v>0</v>
      </c>
      <c r="E27" s="77">
        <f t="shared" si="3"/>
        <v>4.1451878627752091E-2</v>
      </c>
      <c r="F27" s="78">
        <f t="shared" si="4"/>
        <v>0.54145187862775213</v>
      </c>
      <c r="H27" s="79"/>
      <c r="I27" s="80"/>
      <c r="J27" s="80"/>
      <c r="K27" s="97"/>
      <c r="S27" s="20">
        <v>14</v>
      </c>
      <c r="T27" s="93">
        <f t="shared" si="6"/>
        <v>3.5</v>
      </c>
      <c r="U27" s="20">
        <f t="shared" si="7"/>
        <v>0</v>
      </c>
      <c r="V27" s="118">
        <f t="shared" si="8"/>
        <v>0.3481957804731175</v>
      </c>
      <c r="W27" s="78">
        <f t="shared" si="9"/>
        <v>3.8481957804731177</v>
      </c>
      <c r="Y27" s="79"/>
      <c r="Z27" s="80"/>
      <c r="AA27" s="80"/>
      <c r="AB27" s="97"/>
    </row>
    <row r="28" spans="2:28" x14ac:dyDescent="0.25">
      <c r="B28" s="20">
        <v>15</v>
      </c>
      <c r="C28" s="20">
        <f t="shared" si="5"/>
        <v>0.5</v>
      </c>
      <c r="D28" s="20">
        <f t="shared" si="2"/>
        <v>0</v>
      </c>
      <c r="E28" s="77">
        <f t="shared" si="3"/>
        <v>4.3301270189221933E-2</v>
      </c>
      <c r="F28" s="78">
        <f t="shared" si="4"/>
        <v>0.54330127018922192</v>
      </c>
      <c r="H28" s="79"/>
      <c r="I28" s="80"/>
      <c r="J28" s="80"/>
      <c r="K28" s="97"/>
      <c r="S28" s="20">
        <v>15</v>
      </c>
      <c r="T28" s="93">
        <f t="shared" si="6"/>
        <v>3.5</v>
      </c>
      <c r="U28" s="20">
        <f t="shared" si="7"/>
        <v>0</v>
      </c>
      <c r="V28" s="118">
        <f t="shared" si="8"/>
        <v>0.36373066958946421</v>
      </c>
      <c r="W28" s="78">
        <f t="shared" si="9"/>
        <v>3.8637306695894642</v>
      </c>
      <c r="Y28" s="79"/>
      <c r="Z28" s="80"/>
      <c r="AA28" s="80"/>
      <c r="AB28" s="97"/>
    </row>
    <row r="29" spans="2:28" x14ac:dyDescent="0.25">
      <c r="B29" s="20">
        <v>16</v>
      </c>
      <c r="C29" s="20">
        <f t="shared" si="5"/>
        <v>0.5</v>
      </c>
      <c r="D29" s="20">
        <f t="shared" si="2"/>
        <v>0</v>
      </c>
      <c r="E29" s="77">
        <f t="shared" si="3"/>
        <v>4.4939702314958356E-2</v>
      </c>
      <c r="F29" s="78">
        <f t="shared" si="4"/>
        <v>0.54493970231495836</v>
      </c>
      <c r="H29" s="79"/>
      <c r="I29" s="80"/>
      <c r="J29" s="80"/>
      <c r="K29" s="97"/>
      <c r="S29" s="20">
        <v>16</v>
      </c>
      <c r="T29" s="93">
        <f t="shared" si="6"/>
        <v>3.5</v>
      </c>
      <c r="U29" s="20">
        <f t="shared" si="7"/>
        <v>0</v>
      </c>
      <c r="V29" s="118">
        <f t="shared" si="8"/>
        <v>0.37749349944565014</v>
      </c>
      <c r="W29" s="78">
        <f t="shared" si="9"/>
        <v>3.87749349944565</v>
      </c>
      <c r="Y29" s="79"/>
      <c r="Z29" s="80"/>
      <c r="AA29" s="80"/>
      <c r="AB29" s="97"/>
    </row>
    <row r="30" spans="2:28" x14ac:dyDescent="0.25">
      <c r="B30" s="20">
        <v>17</v>
      </c>
      <c r="C30" s="20">
        <f t="shared" si="5"/>
        <v>0.5</v>
      </c>
      <c r="D30" s="20">
        <f t="shared" si="2"/>
        <v>0</v>
      </c>
      <c r="E30" s="77">
        <f t="shared" si="3"/>
        <v>4.6359192728339375E-2</v>
      </c>
      <c r="F30" s="78">
        <f t="shared" si="4"/>
        <v>0.54635919272833933</v>
      </c>
      <c r="H30" s="79"/>
      <c r="I30" s="80"/>
      <c r="J30" s="80"/>
      <c r="K30" s="97"/>
      <c r="S30" s="20">
        <v>17</v>
      </c>
      <c r="T30" s="93">
        <f t="shared" si="6"/>
        <v>3.5</v>
      </c>
      <c r="U30" s="20">
        <f t="shared" si="7"/>
        <v>0</v>
      </c>
      <c r="V30" s="118">
        <f t="shared" si="8"/>
        <v>0.3894172189180507</v>
      </c>
      <c r="W30" s="78">
        <f t="shared" si="9"/>
        <v>3.8894172189180507</v>
      </c>
      <c r="Y30" s="79"/>
      <c r="Z30" s="80"/>
      <c r="AA30" s="80"/>
      <c r="AB30" s="97"/>
    </row>
    <row r="31" spans="2:28" x14ac:dyDescent="0.25">
      <c r="B31" s="20">
        <v>18</v>
      </c>
      <c r="C31" s="20">
        <f t="shared" si="5"/>
        <v>0.5</v>
      </c>
      <c r="D31" s="20">
        <f t="shared" si="2"/>
        <v>0</v>
      </c>
      <c r="E31" s="77">
        <f t="shared" si="3"/>
        <v>4.7552825814757678E-2</v>
      </c>
      <c r="F31" s="78">
        <f t="shared" si="4"/>
        <v>0.54755282581475773</v>
      </c>
      <c r="H31" s="79"/>
      <c r="I31" s="80"/>
      <c r="J31" s="80"/>
      <c r="K31" s="97"/>
      <c r="S31" s="20">
        <v>18</v>
      </c>
      <c r="T31" s="93">
        <f t="shared" si="6"/>
        <v>3.5</v>
      </c>
      <c r="U31" s="20">
        <f t="shared" si="7"/>
        <v>0</v>
      </c>
      <c r="V31" s="118">
        <f t="shared" si="8"/>
        <v>0.39944373684396445</v>
      </c>
      <c r="W31" s="78">
        <f t="shared" si="9"/>
        <v>3.8994437368439643</v>
      </c>
      <c r="Y31" s="79"/>
      <c r="Z31" s="80"/>
      <c r="AA31" s="80"/>
      <c r="AB31" s="97"/>
    </row>
    <row r="32" spans="2:28" x14ac:dyDescent="0.25">
      <c r="B32" s="20">
        <v>19</v>
      </c>
      <c r="C32" s="20">
        <f t="shared" si="5"/>
        <v>0.5</v>
      </c>
      <c r="D32" s="20">
        <f t="shared" si="2"/>
        <v>0</v>
      </c>
      <c r="E32" s="77">
        <f t="shared" si="3"/>
        <v>4.8514786313799824E-2</v>
      </c>
      <c r="F32" s="78">
        <f t="shared" si="4"/>
        <v>0.5485147863137998</v>
      </c>
      <c r="H32" s="79"/>
      <c r="I32" s="80"/>
      <c r="J32" s="80"/>
      <c r="K32" s="97"/>
      <c r="S32" s="20">
        <v>19</v>
      </c>
      <c r="T32" s="93">
        <f t="shared" si="6"/>
        <v>3.5</v>
      </c>
      <c r="U32" s="20">
        <f t="shared" si="7"/>
        <v>0</v>
      </c>
      <c r="V32" s="118">
        <f t="shared" si="8"/>
        <v>0.40752420503591852</v>
      </c>
      <c r="W32" s="78">
        <f t="shared" si="9"/>
        <v>3.9075242050359185</v>
      </c>
      <c r="Y32" s="79"/>
      <c r="Z32" s="80"/>
      <c r="AA32" s="80"/>
      <c r="AB32" s="97"/>
    </row>
    <row r="33" spans="2:28" x14ac:dyDescent="0.25">
      <c r="B33" s="20">
        <v>20</v>
      </c>
      <c r="C33" s="20">
        <f t="shared" si="5"/>
        <v>0.5</v>
      </c>
      <c r="D33" s="20">
        <f t="shared" si="2"/>
        <v>0</v>
      </c>
      <c r="E33" s="77">
        <f t="shared" si="3"/>
        <v>4.9240387650610402E-2</v>
      </c>
      <c r="F33" s="78">
        <f t="shared" si="4"/>
        <v>0.54924038765061045</v>
      </c>
      <c r="H33" s="79"/>
      <c r="I33" s="80"/>
      <c r="J33" s="80"/>
      <c r="K33" s="97"/>
      <c r="S33" s="20">
        <v>20</v>
      </c>
      <c r="T33" s="93">
        <f t="shared" si="6"/>
        <v>3.5</v>
      </c>
      <c r="U33" s="20">
        <f t="shared" si="7"/>
        <v>0</v>
      </c>
      <c r="V33" s="118">
        <f t="shared" si="8"/>
        <v>0.41361925626512736</v>
      </c>
      <c r="W33" s="78">
        <f t="shared" si="9"/>
        <v>3.9136192562651275</v>
      </c>
      <c r="Y33" s="79"/>
      <c r="Z33" s="80"/>
      <c r="AA33" s="80"/>
      <c r="AB33" s="97"/>
    </row>
    <row r="34" spans="2:28" x14ac:dyDescent="0.25">
      <c r="B34" s="20">
        <v>21</v>
      </c>
      <c r="C34" s="20">
        <f t="shared" si="5"/>
        <v>0.5</v>
      </c>
      <c r="D34" s="20">
        <f t="shared" si="2"/>
        <v>0</v>
      </c>
      <c r="E34" s="77">
        <f t="shared" si="3"/>
        <v>4.9726094768413664E-2</v>
      </c>
      <c r="F34" s="78">
        <f t="shared" si="4"/>
        <v>0.54972609476841372</v>
      </c>
      <c r="H34" s="79"/>
      <c r="I34" s="80"/>
      <c r="J34" s="80"/>
      <c r="K34" s="97"/>
      <c r="S34" s="20">
        <v>21</v>
      </c>
      <c r="T34" s="93">
        <f t="shared" si="6"/>
        <v>3.5</v>
      </c>
      <c r="U34" s="20">
        <f t="shared" si="7"/>
        <v>0</v>
      </c>
      <c r="V34" s="118">
        <f t="shared" si="8"/>
        <v>0.41769919605467476</v>
      </c>
      <c r="W34" s="78">
        <f t="shared" si="9"/>
        <v>3.9176991960546745</v>
      </c>
      <c r="Y34" s="79"/>
      <c r="Z34" s="80"/>
      <c r="AA34" s="80"/>
      <c r="AB34" s="97"/>
    </row>
    <row r="35" spans="2:28" x14ac:dyDescent="0.25">
      <c r="B35" s="20">
        <v>22</v>
      </c>
      <c r="C35" s="20">
        <f t="shared" si="5"/>
        <v>0.5</v>
      </c>
      <c r="D35" s="20">
        <f t="shared" si="2"/>
        <v>0</v>
      </c>
      <c r="E35" s="77">
        <f t="shared" si="3"/>
        <v>4.9969541350954792E-2</v>
      </c>
      <c r="F35" s="78">
        <f t="shared" si="4"/>
        <v>0.54996954135095477</v>
      </c>
      <c r="H35" s="79"/>
      <c r="I35" s="80"/>
      <c r="J35" s="80"/>
      <c r="K35" s="97"/>
      <c r="S35" s="20">
        <v>22</v>
      </c>
      <c r="T35" s="93">
        <f t="shared" si="6"/>
        <v>3.5</v>
      </c>
      <c r="U35" s="20">
        <f t="shared" si="7"/>
        <v>0</v>
      </c>
      <c r="V35" s="118">
        <f t="shared" si="8"/>
        <v>0.41974414734802018</v>
      </c>
      <c r="W35" s="78">
        <f t="shared" si="9"/>
        <v>3.9197441473480201</v>
      </c>
      <c r="Y35" s="79"/>
      <c r="Z35" s="80"/>
      <c r="AA35" s="80"/>
      <c r="AB35" s="97"/>
    </row>
    <row r="36" spans="2:28" x14ac:dyDescent="0.25">
      <c r="B36" s="20">
        <v>23</v>
      </c>
      <c r="C36" s="20">
        <f t="shared" si="5"/>
        <v>0.5</v>
      </c>
      <c r="D36" s="20">
        <f t="shared" si="2"/>
        <v>0</v>
      </c>
      <c r="E36" s="77">
        <f t="shared" si="3"/>
        <v>4.9969541350954792E-2</v>
      </c>
      <c r="F36" s="78">
        <f t="shared" si="4"/>
        <v>0.54996954135095477</v>
      </c>
      <c r="H36" s="79"/>
      <c r="I36" s="80"/>
      <c r="J36" s="80"/>
      <c r="K36" s="97"/>
      <c r="S36" s="20">
        <v>23</v>
      </c>
      <c r="T36" s="93">
        <f t="shared" si="6"/>
        <v>3.5</v>
      </c>
      <c r="U36" s="20">
        <f t="shared" si="7"/>
        <v>0</v>
      </c>
      <c r="V36" s="118">
        <f t="shared" si="8"/>
        <v>0.41974414734802018</v>
      </c>
      <c r="W36" s="78">
        <f t="shared" si="9"/>
        <v>3.9197441473480201</v>
      </c>
      <c r="Y36" s="79"/>
      <c r="Z36" s="80"/>
      <c r="AA36" s="80"/>
      <c r="AB36" s="97"/>
    </row>
    <row r="37" spans="2:28" x14ac:dyDescent="0.25">
      <c r="B37" s="20">
        <v>24</v>
      </c>
      <c r="C37" s="20">
        <f t="shared" si="5"/>
        <v>0.5</v>
      </c>
      <c r="D37" s="20">
        <f t="shared" si="2"/>
        <v>0</v>
      </c>
      <c r="E37" s="77">
        <f t="shared" si="3"/>
        <v>4.9726094768413671E-2</v>
      </c>
      <c r="F37" s="78">
        <f t="shared" si="4"/>
        <v>0.54972609476841372</v>
      </c>
      <c r="H37" s="79"/>
      <c r="I37" s="80"/>
      <c r="J37" s="80"/>
      <c r="K37" s="97"/>
      <c r="S37" s="20">
        <v>24</v>
      </c>
      <c r="T37" s="93">
        <f t="shared" si="6"/>
        <v>3.5</v>
      </c>
      <c r="U37" s="20">
        <f t="shared" si="7"/>
        <v>0</v>
      </c>
      <c r="V37" s="118">
        <f t="shared" si="8"/>
        <v>0.41769919605467482</v>
      </c>
      <c r="W37" s="78">
        <f t="shared" si="9"/>
        <v>3.917699196054675</v>
      </c>
      <c r="Y37" s="79"/>
      <c r="Z37" s="80"/>
      <c r="AA37" s="80"/>
      <c r="AB37" s="97"/>
    </row>
    <row r="38" spans="2:28" x14ac:dyDescent="0.25">
      <c r="B38" s="20">
        <v>25</v>
      </c>
      <c r="C38" s="20">
        <f t="shared" si="5"/>
        <v>0.5</v>
      </c>
      <c r="D38" s="20">
        <f t="shared" si="2"/>
        <v>0</v>
      </c>
      <c r="E38" s="77">
        <f t="shared" si="3"/>
        <v>4.9240387650610402E-2</v>
      </c>
      <c r="F38" s="78">
        <f t="shared" si="4"/>
        <v>0.54924038765061045</v>
      </c>
      <c r="H38" s="79"/>
      <c r="I38" s="80"/>
      <c r="J38" s="80"/>
      <c r="K38" s="97"/>
      <c r="S38" s="20">
        <v>25</v>
      </c>
      <c r="T38" s="93">
        <f t="shared" si="6"/>
        <v>3.5</v>
      </c>
      <c r="U38" s="20">
        <f t="shared" si="7"/>
        <v>0</v>
      </c>
      <c r="V38" s="118">
        <f t="shared" si="8"/>
        <v>0.41361925626512736</v>
      </c>
      <c r="W38" s="78">
        <f t="shared" si="9"/>
        <v>3.9136192562651275</v>
      </c>
      <c r="Y38" s="79"/>
      <c r="Z38" s="80"/>
      <c r="AA38" s="80"/>
      <c r="AB38" s="97"/>
    </row>
    <row r="39" spans="2:28" x14ac:dyDescent="0.25">
      <c r="B39" s="20">
        <v>26</v>
      </c>
      <c r="C39" s="20">
        <f t="shared" si="5"/>
        <v>0.5</v>
      </c>
      <c r="D39" s="20">
        <f t="shared" si="2"/>
        <v>0</v>
      </c>
      <c r="E39" s="77">
        <f t="shared" si="3"/>
        <v>4.8514786313799824E-2</v>
      </c>
      <c r="F39" s="78">
        <f t="shared" si="4"/>
        <v>0.5485147863137998</v>
      </c>
      <c r="H39" s="79"/>
      <c r="I39" s="80"/>
      <c r="J39" s="80"/>
      <c r="K39" s="97"/>
      <c r="S39" s="20">
        <v>26</v>
      </c>
      <c r="T39" s="93">
        <f t="shared" si="6"/>
        <v>3.5</v>
      </c>
      <c r="U39" s="20">
        <f t="shared" si="7"/>
        <v>0</v>
      </c>
      <c r="V39" s="118">
        <f t="shared" si="8"/>
        <v>0.40752420503591852</v>
      </c>
      <c r="W39" s="78">
        <f t="shared" si="9"/>
        <v>3.9075242050359185</v>
      </c>
      <c r="Y39" s="79"/>
      <c r="Z39" s="80"/>
      <c r="AA39" s="80"/>
      <c r="AB39" s="97"/>
    </row>
    <row r="40" spans="2:28" x14ac:dyDescent="0.25">
      <c r="B40" s="20">
        <v>27</v>
      </c>
      <c r="C40" s="20">
        <f t="shared" si="5"/>
        <v>0.5</v>
      </c>
      <c r="D40" s="20">
        <f t="shared" si="2"/>
        <v>0</v>
      </c>
      <c r="E40" s="77">
        <f t="shared" si="3"/>
        <v>4.7552825814757685E-2</v>
      </c>
      <c r="F40" s="78">
        <f t="shared" si="4"/>
        <v>0.54755282581475773</v>
      </c>
      <c r="H40" s="79"/>
      <c r="I40" s="80"/>
      <c r="J40" s="80"/>
      <c r="K40" s="97"/>
      <c r="S40" s="20">
        <v>27</v>
      </c>
      <c r="T40" s="93">
        <f t="shared" si="6"/>
        <v>3.5</v>
      </c>
      <c r="U40" s="20">
        <f t="shared" si="7"/>
        <v>0</v>
      </c>
      <c r="V40" s="118">
        <f t="shared" si="8"/>
        <v>0.3994437368439645</v>
      </c>
      <c r="W40" s="78">
        <f t="shared" si="9"/>
        <v>3.8994437368439643</v>
      </c>
      <c r="Y40" s="79"/>
      <c r="Z40" s="80"/>
      <c r="AA40" s="80"/>
      <c r="AB40" s="97"/>
    </row>
    <row r="41" spans="2:28" x14ac:dyDescent="0.25">
      <c r="B41" s="20">
        <v>28</v>
      </c>
      <c r="C41" s="20">
        <f t="shared" si="5"/>
        <v>0.5</v>
      </c>
      <c r="D41" s="20">
        <f t="shared" si="2"/>
        <v>0</v>
      </c>
      <c r="E41" s="77">
        <f t="shared" si="3"/>
        <v>4.6359192728339375E-2</v>
      </c>
      <c r="F41" s="78">
        <f t="shared" si="4"/>
        <v>0.54635919272833933</v>
      </c>
      <c r="H41" s="79"/>
      <c r="I41" s="80"/>
      <c r="J41" s="80"/>
      <c r="K41" s="97"/>
      <c r="S41" s="20">
        <v>28</v>
      </c>
      <c r="T41" s="93">
        <f t="shared" si="6"/>
        <v>3.5</v>
      </c>
      <c r="U41" s="20">
        <f t="shared" si="7"/>
        <v>0</v>
      </c>
      <c r="V41" s="118">
        <f t="shared" si="8"/>
        <v>0.3894172189180507</v>
      </c>
      <c r="W41" s="78">
        <f t="shared" si="9"/>
        <v>3.8894172189180507</v>
      </c>
      <c r="Y41" s="79"/>
      <c r="Z41" s="80"/>
      <c r="AA41" s="80"/>
      <c r="AB41" s="97"/>
    </row>
    <row r="42" spans="2:28" x14ac:dyDescent="0.25">
      <c r="B42" s="20">
        <v>29</v>
      </c>
      <c r="C42" s="20">
        <f t="shared" si="5"/>
        <v>0.5</v>
      </c>
      <c r="D42" s="20">
        <f t="shared" si="2"/>
        <v>0</v>
      </c>
      <c r="E42" s="77">
        <f t="shared" si="3"/>
        <v>4.4939702314958349E-2</v>
      </c>
      <c r="F42" s="78">
        <f t="shared" si="4"/>
        <v>0.54493970231495836</v>
      </c>
      <c r="H42" s="79"/>
      <c r="I42" s="80"/>
      <c r="J42" s="80"/>
      <c r="K42" s="97"/>
      <c r="S42" s="20">
        <v>29</v>
      </c>
      <c r="T42" s="93">
        <f t="shared" si="6"/>
        <v>3.5</v>
      </c>
      <c r="U42" s="20">
        <f t="shared" si="7"/>
        <v>0</v>
      </c>
      <c r="V42" s="118">
        <f t="shared" si="8"/>
        <v>0.37749349944565008</v>
      </c>
      <c r="W42" s="78">
        <f t="shared" si="9"/>
        <v>3.87749349944565</v>
      </c>
      <c r="Y42" s="79"/>
      <c r="Z42" s="80"/>
      <c r="AA42" s="80"/>
      <c r="AB42" s="97"/>
    </row>
    <row r="43" spans="2:28" x14ac:dyDescent="0.25">
      <c r="B43" s="20">
        <v>30</v>
      </c>
      <c r="C43" s="20">
        <f t="shared" si="5"/>
        <v>0.5</v>
      </c>
      <c r="D43" s="20">
        <f t="shared" si="2"/>
        <v>0</v>
      </c>
      <c r="E43" s="77">
        <f t="shared" si="3"/>
        <v>4.330127018922194E-2</v>
      </c>
      <c r="F43" s="78">
        <f t="shared" si="4"/>
        <v>0.54330127018922192</v>
      </c>
      <c r="H43" s="79"/>
      <c r="I43" s="80"/>
      <c r="J43" s="80"/>
      <c r="K43" s="97"/>
      <c r="S43" s="20">
        <v>30</v>
      </c>
      <c r="T43" s="93">
        <f t="shared" si="6"/>
        <v>3.5</v>
      </c>
      <c r="U43" s="20">
        <f t="shared" si="7"/>
        <v>0</v>
      </c>
      <c r="V43" s="118">
        <f t="shared" si="8"/>
        <v>0.36373066958946426</v>
      </c>
      <c r="W43" s="78">
        <f t="shared" si="9"/>
        <v>3.8637306695894642</v>
      </c>
      <c r="Y43" s="79"/>
      <c r="Z43" s="80"/>
      <c r="AA43" s="80"/>
      <c r="AB43" s="97"/>
    </row>
    <row r="44" spans="2:28" x14ac:dyDescent="0.25">
      <c r="B44" s="20">
        <v>31</v>
      </c>
      <c r="C44" s="20">
        <f t="shared" si="5"/>
        <v>0.5</v>
      </c>
      <c r="D44" s="20">
        <f t="shared" si="2"/>
        <v>0</v>
      </c>
      <c r="E44" s="77">
        <f t="shared" si="3"/>
        <v>4.1451878627752091E-2</v>
      </c>
      <c r="F44" s="78">
        <f t="shared" si="4"/>
        <v>0.54145187862775213</v>
      </c>
      <c r="H44" s="79"/>
      <c r="I44" s="80"/>
      <c r="J44" s="80"/>
      <c r="K44" s="97"/>
      <c r="S44" s="20">
        <v>31</v>
      </c>
      <c r="T44" s="93">
        <f t="shared" si="6"/>
        <v>3.5</v>
      </c>
      <c r="U44" s="20">
        <f t="shared" si="7"/>
        <v>0</v>
      </c>
      <c r="V44" s="118">
        <f t="shared" si="8"/>
        <v>0.3481957804731175</v>
      </c>
      <c r="W44" s="78">
        <f t="shared" si="9"/>
        <v>3.8481957804731177</v>
      </c>
      <c r="Y44" s="79"/>
      <c r="Z44" s="80"/>
      <c r="AA44" s="80"/>
      <c r="AB44" s="97"/>
    </row>
    <row r="45" spans="2:28" x14ac:dyDescent="0.25">
      <c r="B45" s="20">
        <v>32</v>
      </c>
      <c r="C45" s="20">
        <f t="shared" si="5"/>
        <v>0.5</v>
      </c>
      <c r="D45" s="20">
        <f t="shared" si="2"/>
        <v>0</v>
      </c>
      <c r="E45" s="77">
        <f t="shared" si="3"/>
        <v>3.9400537680336106E-2</v>
      </c>
      <c r="F45" s="78">
        <f t="shared" si="4"/>
        <v>0.53940053768033613</v>
      </c>
      <c r="H45" s="79"/>
      <c r="I45" s="80"/>
      <c r="J45" s="80"/>
      <c r="K45" s="97"/>
      <c r="S45" s="20">
        <v>32</v>
      </c>
      <c r="T45" s="93">
        <f t="shared" si="6"/>
        <v>3.5</v>
      </c>
      <c r="U45" s="20">
        <f t="shared" si="7"/>
        <v>0</v>
      </c>
      <c r="V45" s="118">
        <f t="shared" si="8"/>
        <v>0.33096451651482323</v>
      </c>
      <c r="W45" s="78">
        <f t="shared" si="9"/>
        <v>3.8309645165148232</v>
      </c>
      <c r="Y45" s="79"/>
      <c r="Z45" s="80"/>
      <c r="AA45" s="80"/>
      <c r="AB45" s="97"/>
    </row>
    <row r="46" spans="2:28" x14ac:dyDescent="0.25">
      <c r="B46" s="20">
        <v>33</v>
      </c>
      <c r="C46" s="20">
        <f t="shared" si="5"/>
        <v>0.5</v>
      </c>
      <c r="D46" s="20">
        <f t="shared" si="2"/>
        <v>0</v>
      </c>
      <c r="E46" s="77">
        <f t="shared" si="3"/>
        <v>3.7157241273869712E-2</v>
      </c>
      <c r="F46" s="78">
        <f t="shared" si="4"/>
        <v>0.53715724127386966</v>
      </c>
      <c r="H46" s="79"/>
      <c r="I46" s="80"/>
      <c r="J46" s="80"/>
      <c r="K46" s="97"/>
      <c r="S46" s="20">
        <v>33</v>
      </c>
      <c r="T46" s="93">
        <f t="shared" si="6"/>
        <v>3.5</v>
      </c>
      <c r="U46" s="20">
        <f t="shared" si="7"/>
        <v>0</v>
      </c>
      <c r="V46" s="118">
        <f t="shared" si="8"/>
        <v>0.31212082670050556</v>
      </c>
      <c r="W46" s="78">
        <f t="shared" si="9"/>
        <v>3.8121208267005056</v>
      </c>
      <c r="Y46" s="79"/>
      <c r="Z46" s="80"/>
      <c r="AA46" s="80"/>
      <c r="AB46" s="97"/>
    </row>
    <row r="47" spans="2:28" x14ac:dyDescent="0.25">
      <c r="B47" s="20">
        <v>34</v>
      </c>
      <c r="C47" s="20">
        <f t="shared" si="5"/>
        <v>0.5</v>
      </c>
      <c r="D47" s="20">
        <f t="shared" si="2"/>
        <v>0</v>
      </c>
      <c r="E47" s="77">
        <f t="shared" si="3"/>
        <v>3.4732918522949859E-2</v>
      </c>
      <c r="F47" s="78">
        <f t="shared" si="4"/>
        <v>0.53473291852294991</v>
      </c>
      <c r="H47" s="79"/>
      <c r="I47" s="80"/>
      <c r="J47" s="80"/>
      <c r="K47" s="97"/>
      <c r="S47" s="20">
        <v>34</v>
      </c>
      <c r="T47" s="93">
        <f t="shared" si="6"/>
        <v>3.5</v>
      </c>
      <c r="U47" s="20">
        <f t="shared" si="7"/>
        <v>0</v>
      </c>
      <c r="V47" s="118">
        <f t="shared" si="8"/>
        <v>0.29175651559277876</v>
      </c>
      <c r="W47" s="78">
        <f t="shared" si="9"/>
        <v>3.7917565155927786</v>
      </c>
      <c r="Y47" s="79"/>
      <c r="Z47" s="80"/>
      <c r="AA47" s="80"/>
      <c r="AB47" s="97"/>
    </row>
    <row r="48" spans="2:28" x14ac:dyDescent="0.25">
      <c r="B48" s="20">
        <v>35</v>
      </c>
      <c r="C48" s="20">
        <f t="shared" si="5"/>
        <v>0.5</v>
      </c>
      <c r="D48" s="20">
        <f t="shared" si="2"/>
        <v>0</v>
      </c>
      <c r="E48" s="77">
        <f t="shared" si="3"/>
        <v>3.2139380484326976E-2</v>
      </c>
      <c r="F48" s="78">
        <f t="shared" si="4"/>
        <v>0.53213938048432696</v>
      </c>
      <c r="H48" s="79"/>
      <c r="I48" s="80"/>
      <c r="J48" s="80"/>
      <c r="K48" s="97"/>
      <c r="S48" s="20">
        <v>35</v>
      </c>
      <c r="T48" s="93">
        <f t="shared" si="6"/>
        <v>3.5</v>
      </c>
      <c r="U48" s="20">
        <f t="shared" si="7"/>
        <v>0</v>
      </c>
      <c r="V48" s="118">
        <f t="shared" si="8"/>
        <v>0.26997079606834656</v>
      </c>
      <c r="W48" s="78">
        <f t="shared" si="9"/>
        <v>3.7699707960683466</v>
      </c>
      <c r="Y48" s="79"/>
      <c r="Z48" s="80"/>
      <c r="AA48" s="80"/>
      <c r="AB48" s="97"/>
    </row>
    <row r="49" spans="2:28" x14ac:dyDescent="0.25">
      <c r="B49" s="20">
        <v>36</v>
      </c>
      <c r="C49" s="20">
        <f t="shared" si="5"/>
        <v>0.5</v>
      </c>
      <c r="D49" s="20">
        <f t="shared" si="2"/>
        <v>0</v>
      </c>
      <c r="E49" s="77">
        <f t="shared" si="3"/>
        <v>2.9389262614623664E-2</v>
      </c>
      <c r="F49" s="78">
        <f t="shared" si="4"/>
        <v>0.52938926261462371</v>
      </c>
      <c r="H49" s="79"/>
      <c r="I49" s="80"/>
      <c r="J49" s="80"/>
      <c r="K49" s="97"/>
      <c r="S49" s="20">
        <v>36</v>
      </c>
      <c r="T49" s="93">
        <f t="shared" si="6"/>
        <v>3.5</v>
      </c>
      <c r="U49" s="20">
        <f t="shared" si="7"/>
        <v>0</v>
      </c>
      <c r="V49" s="118">
        <f t="shared" si="8"/>
        <v>0.24686980596283875</v>
      </c>
      <c r="W49" s="78">
        <f t="shared" si="9"/>
        <v>3.7468698059628389</v>
      </c>
      <c r="Y49" s="79"/>
      <c r="Z49" s="80"/>
      <c r="AA49" s="80"/>
      <c r="AB49" s="97"/>
    </row>
    <row r="50" spans="2:28" x14ac:dyDescent="0.25">
      <c r="B50" s="20">
        <v>37</v>
      </c>
      <c r="C50" s="20">
        <f t="shared" si="5"/>
        <v>0.5</v>
      </c>
      <c r="D50" s="20">
        <f t="shared" si="2"/>
        <v>0</v>
      </c>
      <c r="E50" s="77">
        <f t="shared" si="3"/>
        <v>2.6495963211660246E-2</v>
      </c>
      <c r="F50" s="78">
        <f t="shared" si="4"/>
        <v>0.52649596321166026</v>
      </c>
      <c r="H50" s="79"/>
      <c r="I50" s="80"/>
      <c r="J50" s="80"/>
      <c r="K50" s="97"/>
      <c r="S50" s="20">
        <v>37</v>
      </c>
      <c r="T50" s="93">
        <f t="shared" si="6"/>
        <v>3.5</v>
      </c>
      <c r="U50" s="20">
        <f t="shared" si="7"/>
        <v>0</v>
      </c>
      <c r="V50" s="118">
        <f t="shared" si="8"/>
        <v>0.22256609097794605</v>
      </c>
      <c r="W50" s="78">
        <f t="shared" si="9"/>
        <v>3.7225660909779461</v>
      </c>
      <c r="Y50" s="79"/>
      <c r="Z50" s="80"/>
      <c r="AA50" s="80"/>
      <c r="AB50" s="97"/>
    </row>
    <row r="51" spans="2:28" x14ac:dyDescent="0.25">
      <c r="B51" s="20">
        <v>38</v>
      </c>
      <c r="C51" s="20">
        <f t="shared" si="5"/>
        <v>0.5</v>
      </c>
      <c r="D51" s="20">
        <f t="shared" si="2"/>
        <v>0</v>
      </c>
      <c r="E51" s="77">
        <f t="shared" si="3"/>
        <v>2.3473578139294557E-2</v>
      </c>
      <c r="F51" s="78">
        <f t="shared" si="4"/>
        <v>0.52347357813929452</v>
      </c>
      <c r="H51" s="79"/>
      <c r="I51" s="80"/>
      <c r="J51" s="80"/>
      <c r="K51" s="97"/>
      <c r="S51" s="20">
        <v>38</v>
      </c>
      <c r="T51" s="93">
        <f t="shared" si="6"/>
        <v>3.5</v>
      </c>
      <c r="U51" s="20">
        <f t="shared" si="7"/>
        <v>0</v>
      </c>
      <c r="V51" s="118">
        <f t="shared" si="8"/>
        <v>0.19717805637007424</v>
      </c>
      <c r="W51" s="78">
        <f t="shared" si="9"/>
        <v>3.697178056370074</v>
      </c>
      <c r="Y51" s="79"/>
      <c r="Z51" s="80"/>
      <c r="AA51" s="80"/>
      <c r="AB51" s="97"/>
    </row>
    <row r="52" spans="2:28" x14ac:dyDescent="0.25">
      <c r="B52" s="20">
        <v>39</v>
      </c>
      <c r="C52" s="20">
        <f t="shared" si="5"/>
        <v>0.5</v>
      </c>
      <c r="D52" s="20">
        <f t="shared" si="2"/>
        <v>0</v>
      </c>
      <c r="E52" s="77">
        <f t="shared" si="3"/>
        <v>2.0336832153790022E-2</v>
      </c>
      <c r="F52" s="78">
        <f t="shared" si="4"/>
        <v>0.52033683215379001</v>
      </c>
      <c r="H52" s="79"/>
      <c r="I52" s="80"/>
      <c r="J52" s="80"/>
      <c r="K52" s="97"/>
      <c r="S52" s="20">
        <v>39</v>
      </c>
      <c r="T52" s="93">
        <f t="shared" si="6"/>
        <v>3.5</v>
      </c>
      <c r="U52" s="20">
        <f t="shared" si="7"/>
        <v>0</v>
      </c>
      <c r="V52" s="118">
        <f t="shared" si="8"/>
        <v>0.17082939009183618</v>
      </c>
      <c r="W52" s="78">
        <f t="shared" si="9"/>
        <v>3.6708293900918361</v>
      </c>
      <c r="Y52" s="79"/>
      <c r="Z52" s="80"/>
      <c r="AA52" s="80"/>
      <c r="AB52" s="97"/>
    </row>
    <row r="53" spans="2:28" x14ac:dyDescent="0.25">
      <c r="B53" s="20">
        <v>40</v>
      </c>
      <c r="C53" s="20">
        <f t="shared" si="5"/>
        <v>0.5</v>
      </c>
      <c r="D53" s="20">
        <f t="shared" si="2"/>
        <v>0</v>
      </c>
      <c r="E53" s="77">
        <f t="shared" si="3"/>
        <v>1.7101007166283443E-2</v>
      </c>
      <c r="F53" s="78">
        <f t="shared" si="4"/>
        <v>0.51710100716628349</v>
      </c>
      <c r="H53" s="79"/>
      <c r="I53" s="80"/>
      <c r="J53" s="80"/>
      <c r="K53" s="97"/>
      <c r="S53" s="20">
        <v>40</v>
      </c>
      <c r="T53" s="93">
        <f t="shared" si="6"/>
        <v>3.5</v>
      </c>
      <c r="U53" s="20">
        <f t="shared" si="7"/>
        <v>0</v>
      </c>
      <c r="V53" s="118">
        <f t="shared" si="8"/>
        <v>0.14364846019678093</v>
      </c>
      <c r="W53" s="78">
        <f t="shared" si="9"/>
        <v>3.6436484601967809</v>
      </c>
      <c r="Y53" s="79"/>
      <c r="Z53" s="80"/>
      <c r="AA53" s="80"/>
      <c r="AB53" s="97"/>
    </row>
    <row r="54" spans="2:28" x14ac:dyDescent="0.25">
      <c r="B54" s="20">
        <v>41</v>
      </c>
      <c r="C54" s="20">
        <f t="shared" si="5"/>
        <v>0.5</v>
      </c>
      <c r="D54" s="20">
        <f t="shared" si="2"/>
        <v>0</v>
      </c>
      <c r="E54" s="77">
        <f t="shared" si="3"/>
        <v>1.3781867790849984E-2</v>
      </c>
      <c r="F54" s="78">
        <f t="shared" si="4"/>
        <v>0.51378186779085</v>
      </c>
      <c r="H54" s="79"/>
      <c r="I54" s="80"/>
      <c r="J54" s="80"/>
      <c r="K54" s="97"/>
      <c r="S54" s="20">
        <v>41</v>
      </c>
      <c r="T54" s="93">
        <f t="shared" si="6"/>
        <v>3.5</v>
      </c>
      <c r="U54" s="20">
        <f t="shared" si="7"/>
        <v>0</v>
      </c>
      <c r="V54" s="118">
        <f t="shared" si="8"/>
        <v>0.11576768944313985</v>
      </c>
      <c r="W54" s="78">
        <f t="shared" si="9"/>
        <v>3.6157676894431399</v>
      </c>
      <c r="Y54" s="79"/>
      <c r="Z54" s="80"/>
      <c r="AA54" s="80"/>
      <c r="AB54" s="97"/>
    </row>
    <row r="55" spans="2:28" x14ac:dyDescent="0.25">
      <c r="B55" s="20">
        <v>42</v>
      </c>
      <c r="C55" s="20">
        <f t="shared" si="5"/>
        <v>0.5</v>
      </c>
      <c r="D55" s="20">
        <f t="shared" si="2"/>
        <v>0</v>
      </c>
      <c r="E55" s="77">
        <f t="shared" si="3"/>
        <v>1.0395584540887966E-2</v>
      </c>
      <c r="F55" s="78">
        <f t="shared" si="4"/>
        <v>0.51039558454088796</v>
      </c>
      <c r="H55" s="79"/>
      <c r="I55" s="80"/>
      <c r="J55" s="80"/>
      <c r="K55" s="97"/>
      <c r="S55" s="20">
        <v>42</v>
      </c>
      <c r="T55" s="93">
        <f t="shared" si="6"/>
        <v>3.5</v>
      </c>
      <c r="U55" s="20">
        <f t="shared" si="7"/>
        <v>0</v>
      </c>
      <c r="V55" s="118">
        <f t="shared" si="8"/>
        <v>8.7322910143458915E-2</v>
      </c>
      <c r="W55" s="78">
        <f t="shared" si="9"/>
        <v>3.5873229101434587</v>
      </c>
      <c r="Y55" s="79"/>
      <c r="Z55" s="80"/>
      <c r="AA55" s="80"/>
      <c r="AB55" s="97"/>
    </row>
    <row r="56" spans="2:28" x14ac:dyDescent="0.25">
      <c r="B56" s="20">
        <v>43</v>
      </c>
      <c r="C56" s="20">
        <f t="shared" si="5"/>
        <v>0.5</v>
      </c>
      <c r="D56" s="20">
        <f t="shared" si="2"/>
        <v>0</v>
      </c>
      <c r="E56" s="77">
        <f t="shared" si="3"/>
        <v>6.9586550480032873E-3</v>
      </c>
      <c r="F56" s="78">
        <f t="shared" si="4"/>
        <v>0.5069586550480033</v>
      </c>
      <c r="H56" s="79"/>
      <c r="I56" s="80"/>
      <c r="J56" s="80"/>
      <c r="K56" s="97"/>
      <c r="S56" s="20">
        <v>43</v>
      </c>
      <c r="T56" s="93">
        <f t="shared" si="6"/>
        <v>3.5</v>
      </c>
      <c r="U56" s="20">
        <f t="shared" si="7"/>
        <v>0</v>
      </c>
      <c r="V56" s="118">
        <f t="shared" si="8"/>
        <v>5.8452702403227613E-2</v>
      </c>
      <c r="W56" s="78">
        <f t="shared" si="9"/>
        <v>3.5584527024032275</v>
      </c>
      <c r="Y56" s="79"/>
      <c r="Z56" s="80"/>
      <c r="AA56" s="80"/>
      <c r="AB56" s="97"/>
    </row>
    <row r="57" spans="2:28" x14ac:dyDescent="0.25">
      <c r="B57" s="20">
        <v>44</v>
      </c>
      <c r="C57" s="20">
        <f t="shared" si="5"/>
        <v>0.5</v>
      </c>
      <c r="D57" s="20">
        <f t="shared" si="2"/>
        <v>0</v>
      </c>
      <c r="E57" s="77">
        <f t="shared" si="3"/>
        <v>3.4878236872062764E-3</v>
      </c>
      <c r="F57" s="78">
        <f t="shared" si="4"/>
        <v>0.50348782368720624</v>
      </c>
      <c r="H57" s="79"/>
      <c r="I57" s="80"/>
      <c r="J57" s="80"/>
      <c r="K57" s="97"/>
      <c r="S57" s="20">
        <v>44</v>
      </c>
      <c r="T57" s="93">
        <f t="shared" si="6"/>
        <v>3.5</v>
      </c>
      <c r="U57" s="20">
        <f t="shared" si="7"/>
        <v>0</v>
      </c>
      <c r="V57" s="118">
        <f t="shared" si="8"/>
        <v>2.9297718972532718E-2</v>
      </c>
      <c r="W57" s="78">
        <f t="shared" si="9"/>
        <v>3.5292977189725327</v>
      </c>
      <c r="Y57" s="79"/>
      <c r="Z57" s="80"/>
      <c r="AA57" s="80"/>
      <c r="AB57" s="97"/>
    </row>
    <row r="58" spans="2:28" x14ac:dyDescent="0.25">
      <c r="B58" s="20">
        <v>45</v>
      </c>
      <c r="C58" s="20">
        <f t="shared" si="5"/>
        <v>0.5</v>
      </c>
      <c r="D58" s="20">
        <f t="shared" si="2"/>
        <v>0</v>
      </c>
      <c r="E58" s="77">
        <f t="shared" si="3"/>
        <v>6.1257422745431001E-18</v>
      </c>
      <c r="F58" s="78">
        <f t="shared" si="4"/>
        <v>0.5</v>
      </c>
      <c r="H58" s="79"/>
      <c r="I58" s="80"/>
      <c r="J58" s="80"/>
      <c r="K58" s="97"/>
      <c r="S58" s="20">
        <v>45</v>
      </c>
      <c r="T58" s="93">
        <f t="shared" si="6"/>
        <v>3.5</v>
      </c>
      <c r="U58" s="20">
        <f t="shared" si="7"/>
        <v>0</v>
      </c>
      <c r="V58" s="118">
        <f t="shared" si="8"/>
        <v>5.1456235106162037E-17</v>
      </c>
      <c r="W58" s="78">
        <f t="shared" si="9"/>
        <v>3.5</v>
      </c>
      <c r="Y58" s="79"/>
      <c r="Z58" s="80"/>
      <c r="AA58" s="80"/>
      <c r="AB58" s="97"/>
    </row>
    <row r="59" spans="2:28" x14ac:dyDescent="0.25">
      <c r="B59" s="20">
        <v>46</v>
      </c>
      <c r="C59" s="20">
        <f t="shared" si="5"/>
        <v>0.5</v>
      </c>
      <c r="D59" s="20">
        <f t="shared" si="2"/>
        <v>0</v>
      </c>
      <c r="E59" s="77">
        <f t="shared" si="3"/>
        <v>-3.4878236872062417E-3</v>
      </c>
      <c r="F59" s="78">
        <f t="shared" si="4"/>
        <v>0.49651217631279376</v>
      </c>
      <c r="H59" s="79"/>
      <c r="I59" s="80"/>
      <c r="J59" s="80"/>
      <c r="K59" s="97"/>
      <c r="S59" s="20">
        <v>46</v>
      </c>
      <c r="T59" s="93">
        <f t="shared" si="6"/>
        <v>3.5</v>
      </c>
      <c r="U59" s="20">
        <f t="shared" si="7"/>
        <v>0</v>
      </c>
      <c r="V59" s="118">
        <f t="shared" si="8"/>
        <v>-2.9297718972532426E-2</v>
      </c>
      <c r="W59" s="78">
        <f t="shared" si="9"/>
        <v>3.4707022810274677</v>
      </c>
      <c r="Y59" s="79"/>
      <c r="Z59" s="80"/>
      <c r="AA59" s="80"/>
      <c r="AB59" s="97"/>
    </row>
    <row r="60" spans="2:28" x14ac:dyDescent="0.25">
      <c r="B60" s="20">
        <v>47</v>
      </c>
      <c r="C60" s="20">
        <f t="shared" si="5"/>
        <v>0.5</v>
      </c>
      <c r="D60" s="20">
        <f t="shared" si="2"/>
        <v>0</v>
      </c>
      <c r="E60" s="77">
        <f t="shared" si="3"/>
        <v>-6.9586550480032761E-3</v>
      </c>
      <c r="F60" s="78">
        <f t="shared" si="4"/>
        <v>0.4930413449519967</v>
      </c>
      <c r="H60" s="79"/>
      <c r="I60" s="80"/>
      <c r="J60" s="80"/>
      <c r="K60" s="97"/>
      <c r="S60" s="20">
        <v>47</v>
      </c>
      <c r="T60" s="93">
        <f t="shared" si="6"/>
        <v>3.5</v>
      </c>
      <c r="U60" s="20">
        <f t="shared" si="7"/>
        <v>0</v>
      </c>
      <c r="V60" s="118">
        <f t="shared" si="8"/>
        <v>-5.8452702403227516E-2</v>
      </c>
      <c r="W60" s="78">
        <f t="shared" si="9"/>
        <v>3.4415472975967725</v>
      </c>
      <c r="Y60" s="79"/>
      <c r="Z60" s="80"/>
      <c r="AA60" s="80"/>
      <c r="AB60" s="97"/>
    </row>
    <row r="61" spans="2:28" x14ac:dyDescent="0.25">
      <c r="B61" s="20">
        <v>48</v>
      </c>
      <c r="C61" s="20">
        <f t="shared" si="5"/>
        <v>0.5</v>
      </c>
      <c r="D61" s="20">
        <f t="shared" si="2"/>
        <v>0</v>
      </c>
      <c r="E61" s="77">
        <f t="shared" si="3"/>
        <v>-1.0395584540887954E-2</v>
      </c>
      <c r="F61" s="78">
        <f t="shared" si="4"/>
        <v>0.48960441545911204</v>
      </c>
      <c r="H61" s="79"/>
      <c r="I61" s="80"/>
      <c r="J61" s="80"/>
      <c r="K61" s="97"/>
      <c r="S61" s="20">
        <v>48</v>
      </c>
      <c r="T61" s="93">
        <f t="shared" si="6"/>
        <v>3.5</v>
      </c>
      <c r="U61" s="20">
        <f t="shared" si="7"/>
        <v>0</v>
      </c>
      <c r="V61" s="118">
        <f t="shared" si="8"/>
        <v>-8.7322910143458804E-2</v>
      </c>
      <c r="W61" s="78">
        <f t="shared" si="9"/>
        <v>3.4126770898565413</v>
      </c>
      <c r="Y61" s="79"/>
      <c r="Z61" s="80"/>
      <c r="AA61" s="80"/>
      <c r="AB61" s="97"/>
    </row>
    <row r="62" spans="2:28" x14ac:dyDescent="0.25">
      <c r="B62" s="20">
        <v>49</v>
      </c>
      <c r="C62" s="20">
        <f t="shared" si="5"/>
        <v>0.5</v>
      </c>
      <c r="D62" s="20">
        <f t="shared" si="2"/>
        <v>0</v>
      </c>
      <c r="E62" s="77">
        <f t="shared" si="3"/>
        <v>-1.3781867790849951E-2</v>
      </c>
      <c r="F62" s="78">
        <f t="shared" si="4"/>
        <v>0.48621813220915006</v>
      </c>
      <c r="H62" s="79"/>
      <c r="I62" s="80"/>
      <c r="J62" s="80"/>
      <c r="K62" s="97"/>
      <c r="S62" s="20">
        <v>49</v>
      </c>
      <c r="T62" s="93">
        <f t="shared" si="6"/>
        <v>3.5</v>
      </c>
      <c r="U62" s="20">
        <f t="shared" si="7"/>
        <v>0</v>
      </c>
      <c r="V62" s="118">
        <f t="shared" si="8"/>
        <v>-0.11576768944313957</v>
      </c>
      <c r="W62" s="78">
        <f t="shared" si="9"/>
        <v>3.3842323105568606</v>
      </c>
      <c r="Y62" s="79"/>
      <c r="Z62" s="80"/>
      <c r="AA62" s="80"/>
      <c r="AB62" s="97"/>
    </row>
    <row r="63" spans="2:28" x14ac:dyDescent="0.25">
      <c r="B63" s="20">
        <v>50</v>
      </c>
      <c r="C63" s="20">
        <f t="shared" si="5"/>
        <v>0.5</v>
      </c>
      <c r="D63" s="20">
        <f t="shared" si="2"/>
        <v>0</v>
      </c>
      <c r="E63" s="77">
        <f t="shared" si="3"/>
        <v>-1.7101007166283433E-2</v>
      </c>
      <c r="F63" s="78">
        <f t="shared" si="4"/>
        <v>0.48289899283371657</v>
      </c>
      <c r="H63" s="79"/>
      <c r="I63" s="80"/>
      <c r="J63" s="80"/>
      <c r="K63" s="97"/>
      <c r="S63" s="20">
        <v>50</v>
      </c>
      <c r="T63" s="93">
        <f t="shared" si="6"/>
        <v>3.5</v>
      </c>
      <c r="U63" s="20">
        <f t="shared" si="7"/>
        <v>0</v>
      </c>
      <c r="V63" s="118">
        <f t="shared" si="8"/>
        <v>-0.14364846019678082</v>
      </c>
      <c r="W63" s="78">
        <f t="shared" si="9"/>
        <v>3.3563515398032191</v>
      </c>
      <c r="Y63" s="79"/>
      <c r="Z63" s="80"/>
      <c r="AA63" s="80"/>
      <c r="AB63" s="97"/>
    </row>
    <row r="64" spans="2:28" x14ac:dyDescent="0.25">
      <c r="B64" s="20">
        <v>51</v>
      </c>
      <c r="C64" s="20">
        <f t="shared" si="5"/>
        <v>0.5</v>
      </c>
      <c r="D64" s="20">
        <f t="shared" si="2"/>
        <v>0</v>
      </c>
      <c r="E64" s="77">
        <f t="shared" si="3"/>
        <v>-2.0336832153789994E-2</v>
      </c>
      <c r="F64" s="78">
        <f t="shared" si="4"/>
        <v>0.47966316784620999</v>
      </c>
      <c r="H64" s="79"/>
      <c r="I64" s="80"/>
      <c r="J64" s="80"/>
      <c r="K64" s="97"/>
      <c r="S64" s="20">
        <v>51</v>
      </c>
      <c r="T64" s="93">
        <f t="shared" si="6"/>
        <v>3.5</v>
      </c>
      <c r="U64" s="20">
        <f t="shared" si="7"/>
        <v>0</v>
      </c>
      <c r="V64" s="118">
        <f t="shared" si="8"/>
        <v>-0.17082939009183593</v>
      </c>
      <c r="W64" s="78">
        <f t="shared" si="9"/>
        <v>3.3291706099081639</v>
      </c>
      <c r="Y64" s="79"/>
      <c r="Z64" s="80"/>
      <c r="AA64" s="80"/>
      <c r="AB64" s="97"/>
    </row>
    <row r="65" spans="2:28" x14ac:dyDescent="0.25">
      <c r="B65" s="20">
        <v>52</v>
      </c>
      <c r="C65" s="20">
        <f t="shared" si="5"/>
        <v>0.5</v>
      </c>
      <c r="D65" s="20">
        <f t="shared" si="2"/>
        <v>0</v>
      </c>
      <c r="E65" s="77">
        <f t="shared" si="3"/>
        <v>-2.3473578139294543E-2</v>
      </c>
      <c r="F65" s="78">
        <f t="shared" si="4"/>
        <v>0.47652642186070548</v>
      </c>
      <c r="H65" s="79"/>
      <c r="I65" s="80"/>
      <c r="J65" s="80"/>
      <c r="K65" s="97"/>
      <c r="S65" s="20">
        <v>52</v>
      </c>
      <c r="T65" s="93">
        <f t="shared" si="6"/>
        <v>3.5</v>
      </c>
      <c r="U65" s="20">
        <f t="shared" si="7"/>
        <v>0</v>
      </c>
      <c r="V65" s="118">
        <f t="shared" si="8"/>
        <v>-0.19717805637007416</v>
      </c>
      <c r="W65" s="78">
        <f t="shared" si="9"/>
        <v>3.302821943629926</v>
      </c>
      <c r="Y65" s="79"/>
      <c r="Z65" s="80"/>
      <c r="AA65" s="80"/>
      <c r="AB65" s="97"/>
    </row>
    <row r="66" spans="2:28" x14ac:dyDescent="0.25">
      <c r="B66" s="20">
        <v>53</v>
      </c>
      <c r="C66" s="20">
        <f t="shared" si="5"/>
        <v>0.5</v>
      </c>
      <c r="D66" s="20">
        <f t="shared" si="2"/>
        <v>0</v>
      </c>
      <c r="E66" s="77">
        <f t="shared" si="3"/>
        <v>-2.6495963211660242E-2</v>
      </c>
      <c r="F66" s="78">
        <f t="shared" si="4"/>
        <v>0.47350403678833974</v>
      </c>
      <c r="H66" s="79"/>
      <c r="I66" s="80"/>
      <c r="J66" s="80"/>
      <c r="K66" s="97"/>
      <c r="S66" s="20">
        <v>53</v>
      </c>
      <c r="T66" s="93">
        <f t="shared" si="6"/>
        <v>3.5</v>
      </c>
      <c r="U66" s="20">
        <f t="shared" si="7"/>
        <v>0</v>
      </c>
      <c r="V66" s="118">
        <f t="shared" si="8"/>
        <v>-0.222566090977946</v>
      </c>
      <c r="W66" s="78">
        <f t="shared" si="9"/>
        <v>3.2774339090220539</v>
      </c>
      <c r="Y66" s="79"/>
      <c r="Z66" s="80"/>
      <c r="AA66" s="80"/>
      <c r="AB66" s="97"/>
    </row>
    <row r="67" spans="2:28" x14ac:dyDescent="0.25">
      <c r="B67" s="20">
        <v>54</v>
      </c>
      <c r="C67" s="20">
        <f t="shared" si="5"/>
        <v>0.5</v>
      </c>
      <c r="D67" s="20">
        <f t="shared" si="2"/>
        <v>0</v>
      </c>
      <c r="E67" s="77">
        <f t="shared" si="3"/>
        <v>-2.9389262614623653E-2</v>
      </c>
      <c r="F67" s="78">
        <f t="shared" si="4"/>
        <v>0.47061073738537634</v>
      </c>
      <c r="H67" s="79"/>
      <c r="I67" s="80"/>
      <c r="J67" s="80"/>
      <c r="K67" s="97"/>
      <c r="S67" s="20">
        <v>54</v>
      </c>
      <c r="T67" s="93">
        <f t="shared" si="6"/>
        <v>3.5</v>
      </c>
      <c r="U67" s="20">
        <f t="shared" si="7"/>
        <v>0</v>
      </c>
      <c r="V67" s="118">
        <f t="shared" si="8"/>
        <v>-0.24686980596283867</v>
      </c>
      <c r="W67" s="78">
        <f t="shared" si="9"/>
        <v>3.2531301940371615</v>
      </c>
      <c r="Y67" s="79"/>
      <c r="Z67" s="80"/>
      <c r="AA67" s="80"/>
      <c r="AB67" s="97"/>
    </row>
    <row r="68" spans="2:28" x14ac:dyDescent="0.25">
      <c r="B68" s="20">
        <v>55</v>
      </c>
      <c r="C68" s="20">
        <f t="shared" si="5"/>
        <v>0.5</v>
      </c>
      <c r="D68" s="20">
        <f t="shared" si="2"/>
        <v>0</v>
      </c>
      <c r="E68" s="77">
        <f t="shared" si="3"/>
        <v>-3.2139380484326963E-2</v>
      </c>
      <c r="F68" s="78">
        <f t="shared" si="4"/>
        <v>0.46786061951567304</v>
      </c>
      <c r="H68" s="79"/>
      <c r="I68" s="80"/>
      <c r="J68" s="80"/>
      <c r="K68" s="97"/>
      <c r="S68" s="20">
        <v>55</v>
      </c>
      <c r="T68" s="93">
        <f t="shared" si="6"/>
        <v>3.5</v>
      </c>
      <c r="U68" s="20">
        <f t="shared" si="7"/>
        <v>0</v>
      </c>
      <c r="V68" s="118">
        <f t="shared" si="8"/>
        <v>-0.26997079606834645</v>
      </c>
      <c r="W68" s="78">
        <f t="shared" si="9"/>
        <v>3.2300292039316534</v>
      </c>
      <c r="Y68" s="79"/>
      <c r="Z68" s="80"/>
      <c r="AA68" s="80"/>
      <c r="AB68" s="97"/>
    </row>
    <row r="69" spans="2:28" x14ac:dyDescent="0.25">
      <c r="B69" s="20">
        <v>56</v>
      </c>
      <c r="C69" s="20">
        <f t="shared" si="5"/>
        <v>0.5</v>
      </c>
      <c r="D69" s="20">
        <f t="shared" si="2"/>
        <v>0</v>
      </c>
      <c r="E69" s="77">
        <f t="shared" si="3"/>
        <v>-3.4732918522949872E-2</v>
      </c>
      <c r="F69" s="78">
        <f t="shared" si="4"/>
        <v>0.46526708147705015</v>
      </c>
      <c r="H69" s="79"/>
      <c r="I69" s="80"/>
      <c r="J69" s="80"/>
      <c r="K69" s="97"/>
      <c r="S69" s="20">
        <v>56</v>
      </c>
      <c r="T69" s="93">
        <f t="shared" si="6"/>
        <v>3.5</v>
      </c>
      <c r="U69" s="20">
        <f t="shared" si="7"/>
        <v>0</v>
      </c>
      <c r="V69" s="118">
        <f t="shared" si="8"/>
        <v>-0.29175651559277888</v>
      </c>
      <c r="W69" s="78">
        <f t="shared" si="9"/>
        <v>3.208243484407221</v>
      </c>
      <c r="Y69" s="79"/>
      <c r="Z69" s="80"/>
      <c r="AA69" s="80"/>
      <c r="AB69" s="97"/>
    </row>
    <row r="70" spans="2:28" x14ac:dyDescent="0.25">
      <c r="B70" s="20">
        <v>57</v>
      </c>
      <c r="C70" s="20">
        <f t="shared" si="5"/>
        <v>0.5</v>
      </c>
      <c r="D70" s="20">
        <f t="shared" si="2"/>
        <v>0</v>
      </c>
      <c r="E70" s="77">
        <f t="shared" si="3"/>
        <v>-3.7157241273869705E-2</v>
      </c>
      <c r="F70" s="78">
        <f t="shared" si="4"/>
        <v>0.46284275872613029</v>
      </c>
      <c r="H70" s="79"/>
      <c r="I70" s="80"/>
      <c r="J70" s="80"/>
      <c r="K70" s="97"/>
      <c r="S70" s="20">
        <v>57</v>
      </c>
      <c r="T70" s="93">
        <f t="shared" si="6"/>
        <v>3.5</v>
      </c>
      <c r="U70" s="20">
        <f t="shared" si="7"/>
        <v>0</v>
      </c>
      <c r="V70" s="118">
        <f t="shared" si="8"/>
        <v>-0.3121208267005055</v>
      </c>
      <c r="W70" s="78">
        <f t="shared" si="9"/>
        <v>3.1878791732994944</v>
      </c>
      <c r="Y70" s="79"/>
      <c r="Z70" s="80"/>
      <c r="AA70" s="80"/>
      <c r="AB70" s="97"/>
    </row>
    <row r="71" spans="2:28" x14ac:dyDescent="0.25">
      <c r="B71" s="20">
        <v>58</v>
      </c>
      <c r="C71" s="20">
        <f t="shared" si="5"/>
        <v>0.5</v>
      </c>
      <c r="D71" s="20">
        <f t="shared" si="2"/>
        <v>0</v>
      </c>
      <c r="E71" s="77">
        <f t="shared" si="3"/>
        <v>-3.9400537680336106E-2</v>
      </c>
      <c r="F71" s="78">
        <f t="shared" si="4"/>
        <v>0.46059946231966387</v>
      </c>
      <c r="H71" s="79"/>
      <c r="I71" s="80"/>
      <c r="J71" s="80"/>
      <c r="K71" s="97"/>
      <c r="S71" s="20">
        <v>58</v>
      </c>
      <c r="T71" s="93">
        <f t="shared" si="6"/>
        <v>3.5</v>
      </c>
      <c r="U71" s="20">
        <f t="shared" si="7"/>
        <v>0</v>
      </c>
      <c r="V71" s="118">
        <f t="shared" si="8"/>
        <v>-0.33096451651482328</v>
      </c>
      <c r="W71" s="78">
        <f t="shared" si="9"/>
        <v>3.1690354834851768</v>
      </c>
      <c r="Y71" s="79"/>
      <c r="Z71" s="80"/>
      <c r="AA71" s="80"/>
      <c r="AB71" s="97"/>
    </row>
    <row r="72" spans="2:28" x14ac:dyDescent="0.25">
      <c r="B72" s="20">
        <v>59</v>
      </c>
      <c r="C72" s="20">
        <f t="shared" si="5"/>
        <v>0.5</v>
      </c>
      <c r="D72" s="20">
        <f t="shared" si="2"/>
        <v>0</v>
      </c>
      <c r="E72" s="77">
        <f t="shared" si="3"/>
        <v>-4.145187862775207E-2</v>
      </c>
      <c r="F72" s="78">
        <f t="shared" si="4"/>
        <v>0.45854812137224793</v>
      </c>
      <c r="H72" s="79"/>
      <c r="I72" s="80"/>
      <c r="J72" s="80"/>
      <c r="K72" s="97"/>
      <c r="S72" s="20">
        <v>59</v>
      </c>
      <c r="T72" s="93">
        <f t="shared" si="6"/>
        <v>3.5</v>
      </c>
      <c r="U72" s="20">
        <f t="shared" si="7"/>
        <v>0</v>
      </c>
      <c r="V72" s="118">
        <f t="shared" si="8"/>
        <v>-0.34819578047311739</v>
      </c>
      <c r="W72" s="78">
        <f t="shared" si="9"/>
        <v>3.1518042195268827</v>
      </c>
      <c r="Y72" s="79"/>
      <c r="Z72" s="80"/>
      <c r="AA72" s="80"/>
      <c r="AB72" s="97"/>
    </row>
    <row r="73" spans="2:28" x14ac:dyDescent="0.25">
      <c r="B73" s="20">
        <v>60</v>
      </c>
      <c r="C73" s="20">
        <f t="shared" si="5"/>
        <v>0.5</v>
      </c>
      <c r="D73" s="20">
        <f t="shared" si="2"/>
        <v>0</v>
      </c>
      <c r="E73" s="77">
        <f t="shared" si="3"/>
        <v>-4.3301270189221919E-2</v>
      </c>
      <c r="F73" s="78">
        <f t="shared" si="4"/>
        <v>0.45669872981077808</v>
      </c>
      <c r="H73" s="79"/>
      <c r="I73" s="80"/>
      <c r="J73" s="80"/>
      <c r="K73" s="97"/>
      <c r="S73" s="20">
        <v>60</v>
      </c>
      <c r="T73" s="93">
        <f t="shared" si="6"/>
        <v>3.5</v>
      </c>
      <c r="U73" s="20">
        <f t="shared" si="7"/>
        <v>0</v>
      </c>
      <c r="V73" s="118">
        <f t="shared" si="8"/>
        <v>-0.3637306695894641</v>
      </c>
      <c r="W73" s="78">
        <f t="shared" si="9"/>
        <v>3.1362693304105358</v>
      </c>
      <c r="Y73" s="79"/>
      <c r="Z73" s="80"/>
      <c r="AA73" s="80"/>
      <c r="AB73" s="97"/>
    </row>
    <row r="74" spans="2:28" x14ac:dyDescent="0.25">
      <c r="B74" s="20">
        <v>61</v>
      </c>
      <c r="C74" s="20">
        <f t="shared" si="5"/>
        <v>0.5</v>
      </c>
      <c r="D74" s="20">
        <f t="shared" si="2"/>
        <v>0</v>
      </c>
      <c r="E74" s="77">
        <f t="shared" si="3"/>
        <v>-4.4939702314958342E-2</v>
      </c>
      <c r="F74" s="78">
        <f t="shared" si="4"/>
        <v>0.45506029768504164</v>
      </c>
      <c r="H74" s="79"/>
      <c r="I74" s="80"/>
      <c r="J74" s="80"/>
      <c r="K74" s="97"/>
      <c r="S74" s="20">
        <v>61</v>
      </c>
      <c r="T74" s="93">
        <f t="shared" si="6"/>
        <v>3.5</v>
      </c>
      <c r="U74" s="20">
        <f t="shared" si="7"/>
        <v>0</v>
      </c>
      <c r="V74" s="118">
        <f t="shared" si="8"/>
        <v>-0.37749349944565003</v>
      </c>
      <c r="W74" s="78">
        <f t="shared" si="9"/>
        <v>3.12250650055435</v>
      </c>
      <c r="Y74" s="79"/>
      <c r="Z74" s="80"/>
      <c r="AA74" s="80"/>
      <c r="AB74" s="97"/>
    </row>
    <row r="75" spans="2:28" x14ac:dyDescent="0.25">
      <c r="B75" s="20">
        <v>62</v>
      </c>
      <c r="C75" s="20">
        <f t="shared" si="5"/>
        <v>0.5</v>
      </c>
      <c r="D75" s="20">
        <f t="shared" si="2"/>
        <v>0</v>
      </c>
      <c r="E75" s="77">
        <f t="shared" si="3"/>
        <v>-4.6359192728339368E-2</v>
      </c>
      <c r="F75" s="78">
        <f t="shared" si="4"/>
        <v>0.45364080727166062</v>
      </c>
      <c r="H75" s="79"/>
      <c r="I75" s="80"/>
      <c r="J75" s="80"/>
      <c r="K75" s="97"/>
      <c r="S75" s="20">
        <v>62</v>
      </c>
      <c r="T75" s="93">
        <f t="shared" si="6"/>
        <v>3.5</v>
      </c>
      <c r="U75" s="20">
        <f t="shared" si="7"/>
        <v>0</v>
      </c>
      <c r="V75" s="118">
        <f t="shared" si="8"/>
        <v>-0.38941721891805064</v>
      </c>
      <c r="W75" s="78">
        <f t="shared" si="9"/>
        <v>3.1105827810819493</v>
      </c>
      <c r="Y75" s="79"/>
      <c r="Z75" s="80"/>
      <c r="AA75" s="80"/>
      <c r="AB75" s="97"/>
    </row>
    <row r="76" spans="2:28" x14ac:dyDescent="0.25">
      <c r="B76" s="20">
        <v>63</v>
      </c>
      <c r="C76" s="20">
        <f t="shared" si="5"/>
        <v>0.5</v>
      </c>
      <c r="D76" s="20">
        <f t="shared" si="2"/>
        <v>0</v>
      </c>
      <c r="E76" s="77">
        <f t="shared" si="3"/>
        <v>-4.7552825814757678E-2</v>
      </c>
      <c r="F76" s="78">
        <f t="shared" si="4"/>
        <v>0.45244717418524233</v>
      </c>
      <c r="H76" s="79"/>
      <c r="I76" s="80"/>
      <c r="J76" s="80"/>
      <c r="K76" s="97"/>
      <c r="S76" s="20">
        <v>63</v>
      </c>
      <c r="T76" s="93">
        <f t="shared" si="6"/>
        <v>3.5</v>
      </c>
      <c r="U76" s="20">
        <f t="shared" si="7"/>
        <v>0</v>
      </c>
      <c r="V76" s="118">
        <f t="shared" si="8"/>
        <v>-0.39944373684396445</v>
      </c>
      <c r="W76" s="78">
        <f t="shared" si="9"/>
        <v>3.1005562631560357</v>
      </c>
      <c r="Y76" s="79"/>
      <c r="Z76" s="80"/>
      <c r="AA76" s="80"/>
      <c r="AB76" s="97"/>
    </row>
    <row r="77" spans="2:28" x14ac:dyDescent="0.25">
      <c r="B77" s="20">
        <v>64</v>
      </c>
      <c r="C77" s="20">
        <f t="shared" si="5"/>
        <v>0.5</v>
      </c>
      <c r="D77" s="20">
        <f t="shared" si="2"/>
        <v>0</v>
      </c>
      <c r="E77" s="77">
        <f t="shared" si="3"/>
        <v>-4.8514786313799824E-2</v>
      </c>
      <c r="F77" s="78">
        <f t="shared" si="4"/>
        <v>0.4514852136862002</v>
      </c>
      <c r="H77" s="79"/>
      <c r="I77" s="80"/>
      <c r="J77" s="80"/>
      <c r="K77" s="97"/>
      <c r="S77" s="20">
        <v>64</v>
      </c>
      <c r="T77" s="93">
        <f t="shared" si="6"/>
        <v>3.5</v>
      </c>
      <c r="U77" s="20">
        <f t="shared" si="7"/>
        <v>0</v>
      </c>
      <c r="V77" s="118">
        <f t="shared" si="8"/>
        <v>-0.40752420503591852</v>
      </c>
      <c r="W77" s="78">
        <f t="shared" si="9"/>
        <v>3.0924757949640815</v>
      </c>
      <c r="Y77" s="79"/>
      <c r="Z77" s="80"/>
      <c r="AA77" s="80"/>
      <c r="AB77" s="97"/>
    </row>
    <row r="78" spans="2:28" x14ac:dyDescent="0.25">
      <c r="B78" s="20">
        <v>65</v>
      </c>
      <c r="C78" s="20">
        <f t="shared" si="5"/>
        <v>0.5</v>
      </c>
      <c r="D78" s="20">
        <f t="shared" si="2"/>
        <v>0</v>
      </c>
      <c r="E78" s="77">
        <f t="shared" si="3"/>
        <v>-4.9240387650610402E-2</v>
      </c>
      <c r="F78" s="78">
        <f t="shared" si="4"/>
        <v>0.4507596123493896</v>
      </c>
      <c r="H78" s="79"/>
      <c r="I78" s="80"/>
      <c r="J78" s="80"/>
      <c r="K78" s="97"/>
      <c r="S78" s="20">
        <v>65</v>
      </c>
      <c r="T78" s="93">
        <f t="shared" si="6"/>
        <v>3.5</v>
      </c>
      <c r="U78" s="20">
        <f t="shared" si="7"/>
        <v>0</v>
      </c>
      <c r="V78" s="118">
        <f t="shared" si="8"/>
        <v>-0.41361925626512736</v>
      </c>
      <c r="W78" s="78">
        <f t="shared" si="9"/>
        <v>3.0863807437348725</v>
      </c>
      <c r="Y78" s="79"/>
      <c r="Z78" s="80"/>
      <c r="AA78" s="80"/>
      <c r="AB78" s="97"/>
    </row>
    <row r="79" spans="2:28" x14ac:dyDescent="0.25">
      <c r="B79" s="20">
        <v>66</v>
      </c>
      <c r="C79" s="20">
        <f t="shared" si="5"/>
        <v>0.5</v>
      </c>
      <c r="D79" s="20">
        <f t="shared" si="2"/>
        <v>0</v>
      </c>
      <c r="E79" s="77">
        <f t="shared" ref="E79:E142" si="10">$D$8*SIN(B79*4*PI()/180)</f>
        <v>-4.9726094768413671E-2</v>
      </c>
      <c r="F79" s="78">
        <f t="shared" ref="F79:F142" si="11">SUM(C79:E79)</f>
        <v>0.45027390523158634</v>
      </c>
      <c r="H79" s="79"/>
      <c r="I79" s="80"/>
      <c r="J79" s="80"/>
      <c r="K79" s="97"/>
      <c r="S79" s="20">
        <v>66</v>
      </c>
      <c r="T79" s="93">
        <f t="shared" si="6"/>
        <v>3.5</v>
      </c>
      <c r="U79" s="20">
        <f t="shared" si="7"/>
        <v>0</v>
      </c>
      <c r="V79" s="118">
        <f t="shared" si="8"/>
        <v>-0.41769919605467482</v>
      </c>
      <c r="W79" s="78">
        <f t="shared" si="9"/>
        <v>3.082300803945325</v>
      </c>
      <c r="Y79" s="79"/>
      <c r="Z79" s="80"/>
      <c r="AA79" s="80"/>
      <c r="AB79" s="97"/>
    </row>
    <row r="80" spans="2:28" x14ac:dyDescent="0.25">
      <c r="B80" s="20">
        <v>67</v>
      </c>
      <c r="C80" s="20">
        <f t="shared" ref="C80:C143" si="12">C79+D79</f>
        <v>0.5</v>
      </c>
      <c r="D80" s="20">
        <f t="shared" ref="D80:D143" si="13">$D$6/4</f>
        <v>0</v>
      </c>
      <c r="E80" s="77">
        <f t="shared" si="10"/>
        <v>-4.9969541350954785E-2</v>
      </c>
      <c r="F80" s="78">
        <f t="shared" si="11"/>
        <v>0.45003045864904523</v>
      </c>
      <c r="H80" s="79"/>
      <c r="I80" s="80"/>
      <c r="J80" s="80"/>
      <c r="K80" s="97"/>
      <c r="S80" s="20">
        <v>67</v>
      </c>
      <c r="T80" s="93">
        <f t="shared" ref="T80:T143" si="14">T79+U79</f>
        <v>3.5</v>
      </c>
      <c r="U80" s="20">
        <f t="shared" ref="U80:U143" si="15">$U$6/4</f>
        <v>0</v>
      </c>
      <c r="V80" s="118">
        <f t="shared" ref="V80:V143" si="16">$U$8*SIN(S80*4*PI()/180)</f>
        <v>-0.41974414734802018</v>
      </c>
      <c r="W80" s="78">
        <f t="shared" ref="W80:W143" si="17">SUM(T80:V80)</f>
        <v>3.0802558526519799</v>
      </c>
      <c r="Y80" s="79"/>
      <c r="Z80" s="80"/>
      <c r="AA80" s="80"/>
      <c r="AB80" s="97"/>
    </row>
    <row r="81" spans="2:28" x14ac:dyDescent="0.25">
      <c r="B81" s="20">
        <v>68</v>
      </c>
      <c r="C81" s="20">
        <f t="shared" si="12"/>
        <v>0.5</v>
      </c>
      <c r="D81" s="20">
        <f t="shared" si="13"/>
        <v>0</v>
      </c>
      <c r="E81" s="77">
        <f t="shared" si="10"/>
        <v>-4.9969541350954792E-2</v>
      </c>
      <c r="F81" s="78">
        <f t="shared" si="11"/>
        <v>0.45003045864904523</v>
      </c>
      <c r="H81" s="79"/>
      <c r="I81" s="80"/>
      <c r="J81" s="80"/>
      <c r="K81" s="97"/>
      <c r="S81" s="20">
        <v>68</v>
      </c>
      <c r="T81" s="93">
        <f t="shared" si="14"/>
        <v>3.5</v>
      </c>
      <c r="U81" s="20">
        <f t="shared" si="15"/>
        <v>0</v>
      </c>
      <c r="V81" s="118">
        <f t="shared" si="16"/>
        <v>-0.41974414734802018</v>
      </c>
      <c r="W81" s="78">
        <f t="shared" si="17"/>
        <v>3.0802558526519799</v>
      </c>
      <c r="Y81" s="79"/>
      <c r="Z81" s="80"/>
      <c r="AA81" s="80"/>
      <c r="AB81" s="97"/>
    </row>
    <row r="82" spans="2:28" x14ac:dyDescent="0.25">
      <c r="B82" s="20">
        <v>69</v>
      </c>
      <c r="C82" s="20">
        <f t="shared" si="12"/>
        <v>0.5</v>
      </c>
      <c r="D82" s="20">
        <f t="shared" si="13"/>
        <v>0</v>
      </c>
      <c r="E82" s="77">
        <f t="shared" si="10"/>
        <v>-4.9726094768413671E-2</v>
      </c>
      <c r="F82" s="78">
        <f t="shared" si="11"/>
        <v>0.45027390523158634</v>
      </c>
      <c r="H82" s="79"/>
      <c r="I82" s="80"/>
      <c r="J82" s="80"/>
      <c r="K82" s="97"/>
      <c r="S82" s="20">
        <v>69</v>
      </c>
      <c r="T82" s="93">
        <f t="shared" si="14"/>
        <v>3.5</v>
      </c>
      <c r="U82" s="20">
        <f t="shared" si="15"/>
        <v>0</v>
      </c>
      <c r="V82" s="118">
        <f t="shared" si="16"/>
        <v>-0.41769919605467482</v>
      </c>
      <c r="W82" s="78">
        <f t="shared" si="17"/>
        <v>3.082300803945325</v>
      </c>
      <c r="Y82" s="79"/>
      <c r="Z82" s="80"/>
      <c r="AA82" s="80"/>
      <c r="AB82" s="97"/>
    </row>
    <row r="83" spans="2:28" x14ac:dyDescent="0.25">
      <c r="B83" s="20">
        <v>70</v>
      </c>
      <c r="C83" s="20">
        <f t="shared" si="12"/>
        <v>0.5</v>
      </c>
      <c r="D83" s="20">
        <f t="shared" si="13"/>
        <v>0</v>
      </c>
      <c r="E83" s="77">
        <f t="shared" si="10"/>
        <v>-4.9240387650610409E-2</v>
      </c>
      <c r="F83" s="78">
        <f t="shared" si="11"/>
        <v>0.4507596123493896</v>
      </c>
      <c r="H83" s="79"/>
      <c r="I83" s="80"/>
      <c r="J83" s="80"/>
      <c r="K83" s="97"/>
      <c r="S83" s="20">
        <v>70</v>
      </c>
      <c r="T83" s="93">
        <f t="shared" si="14"/>
        <v>3.5</v>
      </c>
      <c r="U83" s="20">
        <f t="shared" si="15"/>
        <v>0</v>
      </c>
      <c r="V83" s="118">
        <f t="shared" si="16"/>
        <v>-0.41361925626512741</v>
      </c>
      <c r="W83" s="78">
        <f t="shared" si="17"/>
        <v>3.0863807437348725</v>
      </c>
      <c r="Y83" s="79"/>
      <c r="Z83" s="80"/>
      <c r="AA83" s="80"/>
      <c r="AB83" s="97"/>
    </row>
    <row r="84" spans="2:28" x14ac:dyDescent="0.25">
      <c r="B84" s="20">
        <v>71</v>
      </c>
      <c r="C84" s="20">
        <f t="shared" si="12"/>
        <v>0.5</v>
      </c>
      <c r="D84" s="20">
        <f t="shared" si="13"/>
        <v>0</v>
      </c>
      <c r="E84" s="77">
        <f t="shared" si="10"/>
        <v>-4.8514786313799831E-2</v>
      </c>
      <c r="F84" s="78">
        <f t="shared" si="11"/>
        <v>0.45148521368620015</v>
      </c>
      <c r="H84" s="79"/>
      <c r="I84" s="80"/>
      <c r="J84" s="80"/>
      <c r="K84" s="97"/>
      <c r="S84" s="20">
        <v>71</v>
      </c>
      <c r="T84" s="93">
        <f t="shared" si="14"/>
        <v>3.5</v>
      </c>
      <c r="U84" s="20">
        <f t="shared" si="15"/>
        <v>0</v>
      </c>
      <c r="V84" s="118">
        <f t="shared" si="16"/>
        <v>-0.40752420503591857</v>
      </c>
      <c r="W84" s="78">
        <f t="shared" si="17"/>
        <v>3.0924757949640815</v>
      </c>
      <c r="Y84" s="79"/>
      <c r="Z84" s="80"/>
      <c r="AA84" s="80"/>
      <c r="AB84" s="97"/>
    </row>
    <row r="85" spans="2:28" x14ac:dyDescent="0.25">
      <c r="B85" s="20">
        <v>72</v>
      </c>
      <c r="C85" s="20">
        <f t="shared" si="12"/>
        <v>0.5</v>
      </c>
      <c r="D85" s="20">
        <f t="shared" si="13"/>
        <v>0</v>
      </c>
      <c r="E85" s="77">
        <f t="shared" si="10"/>
        <v>-4.7552825814757685E-2</v>
      </c>
      <c r="F85" s="78">
        <f t="shared" si="11"/>
        <v>0.45244717418524233</v>
      </c>
      <c r="H85" s="79"/>
      <c r="I85" s="80"/>
      <c r="J85" s="80"/>
      <c r="K85" s="97"/>
      <c r="S85" s="20">
        <v>72</v>
      </c>
      <c r="T85" s="93">
        <f t="shared" si="14"/>
        <v>3.5</v>
      </c>
      <c r="U85" s="20">
        <f t="shared" si="15"/>
        <v>0</v>
      </c>
      <c r="V85" s="118">
        <f t="shared" si="16"/>
        <v>-0.3994437368439645</v>
      </c>
      <c r="W85" s="78">
        <f t="shared" si="17"/>
        <v>3.1005562631560357</v>
      </c>
      <c r="Y85" s="79"/>
      <c r="Z85" s="80"/>
      <c r="AA85" s="80"/>
      <c r="AB85" s="97"/>
    </row>
    <row r="86" spans="2:28" x14ac:dyDescent="0.25">
      <c r="B86" s="20">
        <v>73</v>
      </c>
      <c r="C86" s="20">
        <f t="shared" si="12"/>
        <v>0.5</v>
      </c>
      <c r="D86" s="20">
        <f t="shared" si="13"/>
        <v>0</v>
      </c>
      <c r="E86" s="77">
        <f t="shared" si="10"/>
        <v>-4.6359192728339375E-2</v>
      </c>
      <c r="F86" s="78">
        <f t="shared" si="11"/>
        <v>0.45364080727166062</v>
      </c>
      <c r="H86" s="79"/>
      <c r="I86" s="80"/>
      <c r="J86" s="80"/>
      <c r="K86" s="97"/>
      <c r="S86" s="20">
        <v>73</v>
      </c>
      <c r="T86" s="93">
        <f t="shared" si="14"/>
        <v>3.5</v>
      </c>
      <c r="U86" s="20">
        <f t="shared" si="15"/>
        <v>0</v>
      </c>
      <c r="V86" s="118">
        <f t="shared" si="16"/>
        <v>-0.3894172189180507</v>
      </c>
      <c r="W86" s="78">
        <f t="shared" si="17"/>
        <v>3.1105827810819493</v>
      </c>
      <c r="Y86" s="79"/>
      <c r="Z86" s="80"/>
      <c r="AA86" s="80"/>
      <c r="AB86" s="97"/>
    </row>
    <row r="87" spans="2:28" x14ac:dyDescent="0.25">
      <c r="B87" s="20">
        <v>74</v>
      </c>
      <c r="C87" s="20">
        <f t="shared" si="12"/>
        <v>0.5</v>
      </c>
      <c r="D87" s="20">
        <f t="shared" si="13"/>
        <v>0</v>
      </c>
      <c r="E87" s="77">
        <f t="shared" si="10"/>
        <v>-4.4939702314958356E-2</v>
      </c>
      <c r="F87" s="78">
        <f t="shared" si="11"/>
        <v>0.45506029768504164</v>
      </c>
      <c r="H87" s="79"/>
      <c r="I87" s="80"/>
      <c r="J87" s="80"/>
      <c r="K87" s="97"/>
      <c r="S87" s="20">
        <v>74</v>
      </c>
      <c r="T87" s="93">
        <f t="shared" si="14"/>
        <v>3.5</v>
      </c>
      <c r="U87" s="20">
        <f t="shared" si="15"/>
        <v>0</v>
      </c>
      <c r="V87" s="118">
        <f t="shared" si="16"/>
        <v>-0.37749349944565014</v>
      </c>
      <c r="W87" s="78">
        <f t="shared" si="17"/>
        <v>3.12250650055435</v>
      </c>
      <c r="Y87" s="79"/>
      <c r="Z87" s="80"/>
      <c r="AA87" s="80"/>
      <c r="AB87" s="97"/>
    </row>
    <row r="88" spans="2:28" x14ac:dyDescent="0.25">
      <c r="B88" s="20">
        <v>75</v>
      </c>
      <c r="C88" s="20">
        <f t="shared" si="12"/>
        <v>0.5</v>
      </c>
      <c r="D88" s="20">
        <f t="shared" si="13"/>
        <v>0</v>
      </c>
      <c r="E88" s="77">
        <f t="shared" si="10"/>
        <v>-4.3301270189221933E-2</v>
      </c>
      <c r="F88" s="78">
        <f t="shared" si="11"/>
        <v>0.45669872981077808</v>
      </c>
      <c r="H88" s="79"/>
      <c r="I88" s="80"/>
      <c r="J88" s="80"/>
      <c r="K88" s="97"/>
      <c r="S88" s="20">
        <v>75</v>
      </c>
      <c r="T88" s="93">
        <f t="shared" si="14"/>
        <v>3.5</v>
      </c>
      <c r="U88" s="20">
        <f t="shared" si="15"/>
        <v>0</v>
      </c>
      <c r="V88" s="118">
        <f t="shared" si="16"/>
        <v>-0.36373066958946421</v>
      </c>
      <c r="W88" s="78">
        <f t="shared" si="17"/>
        <v>3.1362693304105358</v>
      </c>
      <c r="Y88" s="79"/>
      <c r="Z88" s="80"/>
      <c r="AA88" s="80"/>
      <c r="AB88" s="97"/>
    </row>
    <row r="89" spans="2:28" x14ac:dyDescent="0.25">
      <c r="B89" s="20">
        <v>76</v>
      </c>
      <c r="C89" s="20">
        <f t="shared" si="12"/>
        <v>0.5</v>
      </c>
      <c r="D89" s="20">
        <f t="shared" si="13"/>
        <v>0</v>
      </c>
      <c r="E89" s="77">
        <f t="shared" si="10"/>
        <v>-4.1451878627752105E-2</v>
      </c>
      <c r="F89" s="78">
        <f t="shared" si="11"/>
        <v>0.45854812137224787</v>
      </c>
      <c r="H89" s="79"/>
      <c r="I89" s="80"/>
      <c r="J89" s="80"/>
      <c r="K89" s="97"/>
      <c r="S89" s="20">
        <v>76</v>
      </c>
      <c r="T89" s="93">
        <f t="shared" si="14"/>
        <v>3.5</v>
      </c>
      <c r="U89" s="20">
        <f t="shared" si="15"/>
        <v>0</v>
      </c>
      <c r="V89" s="118">
        <f t="shared" si="16"/>
        <v>-0.34819578047311767</v>
      </c>
      <c r="W89" s="78">
        <f t="shared" si="17"/>
        <v>3.1518042195268823</v>
      </c>
      <c r="Y89" s="79"/>
      <c r="Z89" s="80"/>
      <c r="AA89" s="80"/>
      <c r="AB89" s="97"/>
    </row>
    <row r="90" spans="2:28" x14ac:dyDescent="0.25">
      <c r="B90" s="20">
        <v>77</v>
      </c>
      <c r="C90" s="20">
        <f t="shared" si="12"/>
        <v>0.5</v>
      </c>
      <c r="D90" s="20">
        <f t="shared" si="13"/>
        <v>0</v>
      </c>
      <c r="E90" s="77">
        <f t="shared" si="10"/>
        <v>-3.9400537680336092E-2</v>
      </c>
      <c r="F90" s="78">
        <f t="shared" si="11"/>
        <v>0.46059946231966392</v>
      </c>
      <c r="H90" s="79"/>
      <c r="I90" s="80"/>
      <c r="J90" s="80"/>
      <c r="K90" s="97"/>
      <c r="S90" s="20">
        <v>77</v>
      </c>
      <c r="T90" s="93">
        <f t="shared" si="14"/>
        <v>3.5</v>
      </c>
      <c r="U90" s="20">
        <f t="shared" si="15"/>
        <v>0</v>
      </c>
      <c r="V90" s="118">
        <f t="shared" si="16"/>
        <v>-0.33096451651482311</v>
      </c>
      <c r="W90" s="78">
        <f t="shared" si="17"/>
        <v>3.1690354834851768</v>
      </c>
      <c r="Y90" s="79"/>
      <c r="Z90" s="80"/>
      <c r="AA90" s="80"/>
      <c r="AB90" s="97"/>
    </row>
    <row r="91" spans="2:28" x14ac:dyDescent="0.25">
      <c r="B91" s="20">
        <v>78</v>
      </c>
      <c r="C91" s="20">
        <f t="shared" si="12"/>
        <v>0.5</v>
      </c>
      <c r="D91" s="20">
        <f t="shared" si="13"/>
        <v>0</v>
      </c>
      <c r="E91" s="77">
        <f t="shared" si="10"/>
        <v>-3.7157241273869733E-2</v>
      </c>
      <c r="F91" s="78">
        <f t="shared" si="11"/>
        <v>0.46284275872613029</v>
      </c>
      <c r="H91" s="79"/>
      <c r="I91" s="80"/>
      <c r="J91" s="80"/>
      <c r="K91" s="97"/>
      <c r="S91" s="20">
        <v>78</v>
      </c>
      <c r="T91" s="93">
        <f t="shared" si="14"/>
        <v>3.5</v>
      </c>
      <c r="U91" s="20">
        <f t="shared" si="15"/>
        <v>0</v>
      </c>
      <c r="V91" s="118">
        <f t="shared" si="16"/>
        <v>-0.31212082670050573</v>
      </c>
      <c r="W91" s="78">
        <f t="shared" si="17"/>
        <v>3.1878791732994944</v>
      </c>
      <c r="Y91" s="79"/>
      <c r="Z91" s="80"/>
      <c r="AA91" s="80"/>
      <c r="AB91" s="97"/>
    </row>
    <row r="92" spans="2:28" x14ac:dyDescent="0.25">
      <c r="B92" s="20">
        <v>79</v>
      </c>
      <c r="C92" s="20">
        <f t="shared" si="12"/>
        <v>0.5</v>
      </c>
      <c r="D92" s="20">
        <f t="shared" si="13"/>
        <v>0</v>
      </c>
      <c r="E92" s="77">
        <f t="shared" si="10"/>
        <v>-3.4732918522949879E-2</v>
      </c>
      <c r="F92" s="78">
        <f t="shared" si="11"/>
        <v>0.46526708147705009</v>
      </c>
      <c r="H92" s="79"/>
      <c r="I92" s="80"/>
      <c r="J92" s="80"/>
      <c r="K92" s="97"/>
      <c r="S92" s="20">
        <v>79</v>
      </c>
      <c r="T92" s="93">
        <f t="shared" si="14"/>
        <v>3.5</v>
      </c>
      <c r="U92" s="20">
        <f t="shared" si="15"/>
        <v>0</v>
      </c>
      <c r="V92" s="118">
        <f t="shared" si="16"/>
        <v>-0.29175651559277899</v>
      </c>
      <c r="W92" s="78">
        <f t="shared" si="17"/>
        <v>3.208243484407221</v>
      </c>
      <c r="Y92" s="79"/>
      <c r="Z92" s="80"/>
      <c r="AA92" s="80"/>
      <c r="AB92" s="97"/>
    </row>
    <row r="93" spans="2:28" x14ac:dyDescent="0.25">
      <c r="B93" s="20">
        <v>80</v>
      </c>
      <c r="C93" s="20">
        <f t="shared" si="12"/>
        <v>0.5</v>
      </c>
      <c r="D93" s="20">
        <f t="shared" si="13"/>
        <v>0</v>
      </c>
      <c r="E93" s="77">
        <f t="shared" si="10"/>
        <v>-3.2139380484326983E-2</v>
      </c>
      <c r="F93" s="78">
        <f t="shared" si="11"/>
        <v>0.46786061951567304</v>
      </c>
      <c r="H93" s="79"/>
      <c r="I93" s="80"/>
      <c r="J93" s="80"/>
      <c r="K93" s="97"/>
      <c r="S93" s="20">
        <v>80</v>
      </c>
      <c r="T93" s="93">
        <f t="shared" si="14"/>
        <v>3.5</v>
      </c>
      <c r="U93" s="20">
        <f t="shared" si="15"/>
        <v>0</v>
      </c>
      <c r="V93" s="118">
        <f t="shared" si="16"/>
        <v>-0.26997079606834662</v>
      </c>
      <c r="W93" s="78">
        <f t="shared" si="17"/>
        <v>3.2300292039316534</v>
      </c>
      <c r="Y93" s="79"/>
      <c r="Z93" s="80"/>
      <c r="AA93" s="80"/>
      <c r="AB93" s="97"/>
    </row>
    <row r="94" spans="2:28" x14ac:dyDescent="0.25">
      <c r="B94" s="20">
        <v>81</v>
      </c>
      <c r="C94" s="20">
        <f t="shared" si="12"/>
        <v>0.5</v>
      </c>
      <c r="D94" s="20">
        <f t="shared" si="13"/>
        <v>0</v>
      </c>
      <c r="E94" s="77">
        <f t="shared" si="10"/>
        <v>-2.9389262614623671E-2</v>
      </c>
      <c r="F94" s="78">
        <f t="shared" si="11"/>
        <v>0.47061073738537634</v>
      </c>
      <c r="H94" s="79"/>
      <c r="I94" s="80"/>
      <c r="J94" s="80"/>
      <c r="K94" s="97"/>
      <c r="S94" s="20">
        <v>81</v>
      </c>
      <c r="T94" s="93">
        <f t="shared" si="14"/>
        <v>3.5</v>
      </c>
      <c r="U94" s="20">
        <f t="shared" si="15"/>
        <v>0</v>
      </c>
      <c r="V94" s="118">
        <f t="shared" si="16"/>
        <v>-0.24686980596283881</v>
      </c>
      <c r="W94" s="78">
        <f t="shared" si="17"/>
        <v>3.2531301940371611</v>
      </c>
      <c r="Y94" s="79"/>
      <c r="Z94" s="80"/>
      <c r="AA94" s="80"/>
      <c r="AB94" s="97"/>
    </row>
    <row r="95" spans="2:28" x14ac:dyDescent="0.25">
      <c r="B95" s="20">
        <v>82</v>
      </c>
      <c r="C95" s="20">
        <f t="shared" si="12"/>
        <v>0.5</v>
      </c>
      <c r="D95" s="20">
        <f t="shared" si="13"/>
        <v>0</v>
      </c>
      <c r="E95" s="77">
        <f t="shared" si="10"/>
        <v>-2.6495963211660291E-2</v>
      </c>
      <c r="F95" s="78">
        <f t="shared" si="11"/>
        <v>0.47350403678833969</v>
      </c>
      <c r="H95" s="79"/>
      <c r="I95" s="80"/>
      <c r="J95" s="80"/>
      <c r="K95" s="97"/>
      <c r="S95" s="20">
        <v>82</v>
      </c>
      <c r="T95" s="93">
        <f t="shared" si="14"/>
        <v>3.5</v>
      </c>
      <c r="U95" s="20">
        <f t="shared" si="15"/>
        <v>0</v>
      </c>
      <c r="V95" s="118">
        <f t="shared" si="16"/>
        <v>-0.22256609097794641</v>
      </c>
      <c r="W95" s="78">
        <f t="shared" si="17"/>
        <v>3.2774339090220534</v>
      </c>
      <c r="Y95" s="79"/>
      <c r="Z95" s="80"/>
      <c r="AA95" s="80"/>
      <c r="AB95" s="97"/>
    </row>
    <row r="96" spans="2:28" x14ac:dyDescent="0.25">
      <c r="B96" s="20">
        <v>83</v>
      </c>
      <c r="C96" s="20">
        <f t="shared" si="12"/>
        <v>0.5</v>
      </c>
      <c r="D96" s="20">
        <f t="shared" si="13"/>
        <v>0</v>
      </c>
      <c r="E96" s="77">
        <f t="shared" si="10"/>
        <v>-2.3473578139294543E-2</v>
      </c>
      <c r="F96" s="78">
        <f t="shared" si="11"/>
        <v>0.47652642186070548</v>
      </c>
      <c r="H96" s="79"/>
      <c r="I96" s="80"/>
      <c r="J96" s="80"/>
      <c r="K96" s="97"/>
      <c r="S96" s="20">
        <v>83</v>
      </c>
      <c r="T96" s="93">
        <f t="shared" si="14"/>
        <v>3.5</v>
      </c>
      <c r="U96" s="20">
        <f t="shared" si="15"/>
        <v>0</v>
      </c>
      <c r="V96" s="118">
        <f t="shared" si="16"/>
        <v>-0.19717805637007413</v>
      </c>
      <c r="W96" s="78">
        <f t="shared" si="17"/>
        <v>3.302821943629926</v>
      </c>
      <c r="Y96" s="79"/>
      <c r="Z96" s="80"/>
      <c r="AA96" s="80"/>
      <c r="AB96" s="97"/>
    </row>
    <row r="97" spans="2:28" x14ac:dyDescent="0.25">
      <c r="B97" s="20">
        <v>84</v>
      </c>
      <c r="C97" s="20">
        <f t="shared" si="12"/>
        <v>0.5</v>
      </c>
      <c r="D97" s="20">
        <f t="shared" si="13"/>
        <v>0</v>
      </c>
      <c r="E97" s="77">
        <f t="shared" si="10"/>
        <v>-2.0336832153790008E-2</v>
      </c>
      <c r="F97" s="78">
        <f t="shared" si="11"/>
        <v>0.47966316784620999</v>
      </c>
      <c r="H97" s="79"/>
      <c r="I97" s="80"/>
      <c r="J97" s="80"/>
      <c r="K97" s="97"/>
      <c r="S97" s="20">
        <v>84</v>
      </c>
      <c r="T97" s="93">
        <f t="shared" si="14"/>
        <v>3.5</v>
      </c>
      <c r="U97" s="20">
        <f t="shared" si="15"/>
        <v>0</v>
      </c>
      <c r="V97" s="118">
        <f t="shared" si="16"/>
        <v>-0.17082939009183606</v>
      </c>
      <c r="W97" s="78">
        <f t="shared" si="17"/>
        <v>3.3291706099081639</v>
      </c>
      <c r="Y97" s="79"/>
      <c r="Z97" s="80"/>
      <c r="AA97" s="80"/>
      <c r="AB97" s="97"/>
    </row>
    <row r="98" spans="2:28" x14ac:dyDescent="0.25">
      <c r="B98" s="20">
        <v>85</v>
      </c>
      <c r="C98" s="20">
        <f t="shared" si="12"/>
        <v>0.5</v>
      </c>
      <c r="D98" s="20">
        <f t="shared" si="13"/>
        <v>0</v>
      </c>
      <c r="E98" s="77">
        <f t="shared" si="10"/>
        <v>-1.7101007166283429E-2</v>
      </c>
      <c r="F98" s="78">
        <f t="shared" si="11"/>
        <v>0.48289899283371657</v>
      </c>
      <c r="H98" s="79"/>
      <c r="I98" s="80"/>
      <c r="J98" s="80"/>
      <c r="K98" s="97"/>
      <c r="S98" s="20">
        <v>85</v>
      </c>
      <c r="T98" s="93">
        <f t="shared" si="14"/>
        <v>3.5</v>
      </c>
      <c r="U98" s="20">
        <f t="shared" si="15"/>
        <v>0</v>
      </c>
      <c r="V98" s="118">
        <f t="shared" si="16"/>
        <v>-0.14364846019678082</v>
      </c>
      <c r="W98" s="78">
        <f t="shared" si="17"/>
        <v>3.3563515398032191</v>
      </c>
      <c r="Y98" s="79"/>
      <c r="Z98" s="80"/>
      <c r="AA98" s="80"/>
      <c r="AB98" s="97"/>
    </row>
    <row r="99" spans="2:28" x14ac:dyDescent="0.25">
      <c r="B99" s="20">
        <v>86</v>
      </c>
      <c r="C99" s="20">
        <f t="shared" si="12"/>
        <v>0.5</v>
      </c>
      <c r="D99" s="20">
        <f t="shared" si="13"/>
        <v>0</v>
      </c>
      <c r="E99" s="77">
        <f t="shared" si="10"/>
        <v>-1.3781867790849989E-2</v>
      </c>
      <c r="F99" s="78">
        <f t="shared" si="11"/>
        <v>0.48621813220915</v>
      </c>
      <c r="H99" s="79"/>
      <c r="I99" s="80"/>
      <c r="J99" s="80"/>
      <c r="K99" s="97"/>
      <c r="S99" s="20">
        <v>86</v>
      </c>
      <c r="T99" s="93">
        <f t="shared" si="14"/>
        <v>3.5</v>
      </c>
      <c r="U99" s="20">
        <f t="shared" si="15"/>
        <v>0</v>
      </c>
      <c r="V99" s="118">
        <f t="shared" si="16"/>
        <v>-0.11576768944313991</v>
      </c>
      <c r="W99" s="78">
        <f t="shared" si="17"/>
        <v>3.3842323105568601</v>
      </c>
      <c r="Y99" s="79"/>
      <c r="Z99" s="80"/>
      <c r="AA99" s="80"/>
      <c r="AB99" s="97"/>
    </row>
    <row r="100" spans="2:28" x14ac:dyDescent="0.25">
      <c r="B100" s="20">
        <v>87</v>
      </c>
      <c r="C100" s="20">
        <f t="shared" si="12"/>
        <v>0.5</v>
      </c>
      <c r="D100" s="20">
        <f t="shared" si="13"/>
        <v>0</v>
      </c>
      <c r="E100" s="77">
        <f t="shared" si="10"/>
        <v>-1.0395584540887993E-2</v>
      </c>
      <c r="F100" s="78">
        <f t="shared" si="11"/>
        <v>0.48960441545911199</v>
      </c>
      <c r="H100" s="79"/>
      <c r="I100" s="80"/>
      <c r="J100" s="80"/>
      <c r="K100" s="97"/>
      <c r="S100" s="20">
        <v>87</v>
      </c>
      <c r="T100" s="93">
        <f t="shared" si="14"/>
        <v>3.5</v>
      </c>
      <c r="U100" s="20">
        <f t="shared" si="15"/>
        <v>0</v>
      </c>
      <c r="V100" s="118">
        <f t="shared" si="16"/>
        <v>-8.7322910143459137E-2</v>
      </c>
      <c r="W100" s="78">
        <f t="shared" si="17"/>
        <v>3.4126770898565408</v>
      </c>
      <c r="Y100" s="79"/>
      <c r="Z100" s="80"/>
      <c r="AA100" s="80"/>
      <c r="AB100" s="97"/>
    </row>
    <row r="101" spans="2:28" x14ac:dyDescent="0.25">
      <c r="B101" s="20">
        <v>88</v>
      </c>
      <c r="C101" s="20">
        <f t="shared" si="12"/>
        <v>0.5</v>
      </c>
      <c r="D101" s="20">
        <f t="shared" si="13"/>
        <v>0</v>
      </c>
      <c r="E101" s="77">
        <f t="shared" si="10"/>
        <v>-6.9586550480032943E-3</v>
      </c>
      <c r="F101" s="78">
        <f t="shared" si="11"/>
        <v>0.4930413449519967</v>
      </c>
      <c r="H101" s="79"/>
      <c r="I101" s="80"/>
      <c r="J101" s="80"/>
      <c r="K101" s="97"/>
      <c r="S101" s="20">
        <v>88</v>
      </c>
      <c r="T101" s="93">
        <f t="shared" si="14"/>
        <v>3.5</v>
      </c>
      <c r="U101" s="20">
        <f t="shared" si="15"/>
        <v>0</v>
      </c>
      <c r="V101" s="118">
        <f t="shared" si="16"/>
        <v>-5.8452702403227669E-2</v>
      </c>
      <c r="W101" s="78">
        <f t="shared" si="17"/>
        <v>3.4415472975967725</v>
      </c>
      <c r="Y101" s="79"/>
      <c r="Z101" s="80"/>
      <c r="AA101" s="80"/>
      <c r="AB101" s="97"/>
    </row>
    <row r="102" spans="2:28" x14ac:dyDescent="0.25">
      <c r="B102" s="20">
        <v>89</v>
      </c>
      <c r="C102" s="20">
        <f t="shared" si="12"/>
        <v>0.5</v>
      </c>
      <c r="D102" s="20">
        <f t="shared" si="13"/>
        <v>0</v>
      </c>
      <c r="E102" s="77">
        <f t="shared" si="10"/>
        <v>-3.4878236872062382E-3</v>
      </c>
      <c r="F102" s="78">
        <f t="shared" si="11"/>
        <v>0.49651217631279376</v>
      </c>
      <c r="H102" s="79"/>
      <c r="I102" s="80"/>
      <c r="J102" s="80"/>
      <c r="K102" s="97"/>
      <c r="S102" s="20">
        <v>89</v>
      </c>
      <c r="T102" s="93">
        <f t="shared" si="14"/>
        <v>3.5</v>
      </c>
      <c r="U102" s="20">
        <f t="shared" si="15"/>
        <v>0</v>
      </c>
      <c r="V102" s="118">
        <f t="shared" si="16"/>
        <v>-2.9297718972532399E-2</v>
      </c>
      <c r="W102" s="78">
        <f t="shared" si="17"/>
        <v>3.4707022810274677</v>
      </c>
      <c r="Y102" s="79"/>
      <c r="Z102" s="80"/>
      <c r="AA102" s="80"/>
      <c r="AB102" s="97"/>
    </row>
    <row r="103" spans="2:28" x14ac:dyDescent="0.25">
      <c r="B103" s="20">
        <v>90</v>
      </c>
      <c r="C103" s="20">
        <f t="shared" si="12"/>
        <v>0.5</v>
      </c>
      <c r="D103" s="20">
        <f t="shared" si="13"/>
        <v>0</v>
      </c>
      <c r="E103" s="77">
        <f t="shared" si="10"/>
        <v>-1.22514845490862E-17</v>
      </c>
      <c r="F103" s="78">
        <f t="shared" si="11"/>
        <v>0.5</v>
      </c>
      <c r="H103" s="79"/>
      <c r="I103" s="80"/>
      <c r="J103" s="80"/>
      <c r="K103" s="97"/>
      <c r="S103" s="20">
        <v>90</v>
      </c>
      <c r="T103" s="93">
        <f t="shared" si="14"/>
        <v>3.5</v>
      </c>
      <c r="U103" s="20">
        <f t="shared" si="15"/>
        <v>0</v>
      </c>
      <c r="V103" s="118">
        <f t="shared" si="16"/>
        <v>-1.0291247021232407E-16</v>
      </c>
      <c r="W103" s="78">
        <f t="shared" si="17"/>
        <v>3.5</v>
      </c>
      <c r="Y103" s="79"/>
      <c r="Z103" s="80"/>
      <c r="AA103" s="80"/>
      <c r="AB103" s="97"/>
    </row>
    <row r="104" spans="2:28" x14ac:dyDescent="0.25">
      <c r="B104" s="20">
        <v>91</v>
      </c>
      <c r="C104" s="20">
        <f t="shared" si="12"/>
        <v>0.5</v>
      </c>
      <c r="D104" s="20">
        <f t="shared" si="13"/>
        <v>0</v>
      </c>
      <c r="E104" s="77">
        <f t="shared" si="10"/>
        <v>3.4878236872062577E-3</v>
      </c>
      <c r="F104" s="78">
        <f t="shared" si="11"/>
        <v>0.50348782368720624</v>
      </c>
      <c r="H104" s="79"/>
      <c r="I104" s="80"/>
      <c r="J104" s="80"/>
      <c r="K104" s="97"/>
      <c r="S104" s="20">
        <v>91</v>
      </c>
      <c r="T104" s="93">
        <f t="shared" si="14"/>
        <v>3.5</v>
      </c>
      <c r="U104" s="20">
        <f t="shared" si="15"/>
        <v>0</v>
      </c>
      <c r="V104" s="118">
        <f t="shared" si="16"/>
        <v>2.9297718972532562E-2</v>
      </c>
      <c r="W104" s="78">
        <f t="shared" si="17"/>
        <v>3.5292977189725327</v>
      </c>
      <c r="Y104" s="79"/>
      <c r="Z104" s="80"/>
      <c r="AA104" s="80"/>
      <c r="AB104" s="97"/>
    </row>
    <row r="105" spans="2:28" x14ac:dyDescent="0.25">
      <c r="B105" s="20">
        <v>92</v>
      </c>
      <c r="C105" s="20">
        <f t="shared" si="12"/>
        <v>0.5</v>
      </c>
      <c r="D105" s="20">
        <f t="shared" si="13"/>
        <v>0</v>
      </c>
      <c r="E105" s="77">
        <f t="shared" si="10"/>
        <v>6.9586550480032266E-3</v>
      </c>
      <c r="F105" s="78">
        <f t="shared" si="11"/>
        <v>0.50695865504800319</v>
      </c>
      <c r="H105" s="79"/>
      <c r="I105" s="80"/>
      <c r="J105" s="80"/>
      <c r="K105" s="97"/>
      <c r="S105" s="20">
        <v>92</v>
      </c>
      <c r="T105" s="93">
        <f t="shared" si="14"/>
        <v>3.5</v>
      </c>
      <c r="U105" s="20">
        <f t="shared" si="15"/>
        <v>0</v>
      </c>
      <c r="V105" s="118">
        <f t="shared" si="16"/>
        <v>5.84527024032271E-2</v>
      </c>
      <c r="W105" s="78">
        <f t="shared" si="17"/>
        <v>3.5584527024032271</v>
      </c>
      <c r="Y105" s="79"/>
      <c r="Z105" s="80"/>
      <c r="AA105" s="80"/>
      <c r="AB105" s="97"/>
    </row>
    <row r="106" spans="2:28" x14ac:dyDescent="0.25">
      <c r="B106" s="20">
        <v>93</v>
      </c>
      <c r="C106" s="20">
        <f t="shared" si="12"/>
        <v>0.5</v>
      </c>
      <c r="D106" s="20">
        <f t="shared" si="13"/>
        <v>0</v>
      </c>
      <c r="E106" s="77">
        <f t="shared" si="10"/>
        <v>1.0395584540887926E-2</v>
      </c>
      <c r="F106" s="78">
        <f t="shared" si="11"/>
        <v>0.51039558454088796</v>
      </c>
      <c r="H106" s="79"/>
      <c r="I106" s="80"/>
      <c r="J106" s="80"/>
      <c r="K106" s="97"/>
      <c r="S106" s="20">
        <v>93</v>
      </c>
      <c r="T106" s="93">
        <f t="shared" si="14"/>
        <v>3.5</v>
      </c>
      <c r="U106" s="20">
        <f t="shared" si="15"/>
        <v>0</v>
      </c>
      <c r="V106" s="118">
        <f t="shared" si="16"/>
        <v>8.7322910143458568E-2</v>
      </c>
      <c r="W106" s="78">
        <f t="shared" si="17"/>
        <v>3.5873229101434587</v>
      </c>
      <c r="Y106" s="79"/>
      <c r="Z106" s="80"/>
      <c r="AA106" s="80"/>
      <c r="AB106" s="97"/>
    </row>
    <row r="107" spans="2:28" x14ac:dyDescent="0.25">
      <c r="B107" s="20">
        <v>94</v>
      </c>
      <c r="C107" s="20">
        <f t="shared" si="12"/>
        <v>0.5</v>
      </c>
      <c r="D107" s="20">
        <f t="shared" si="13"/>
        <v>0</v>
      </c>
      <c r="E107" s="77">
        <f t="shared" si="10"/>
        <v>1.3781867790849967E-2</v>
      </c>
      <c r="F107" s="78">
        <f t="shared" si="11"/>
        <v>0.51378186779085</v>
      </c>
      <c r="H107" s="79"/>
      <c r="I107" s="80"/>
      <c r="J107" s="80"/>
      <c r="K107" s="97"/>
      <c r="S107" s="20">
        <v>94</v>
      </c>
      <c r="T107" s="93">
        <f t="shared" si="14"/>
        <v>3.5</v>
      </c>
      <c r="U107" s="20">
        <f t="shared" si="15"/>
        <v>0</v>
      </c>
      <c r="V107" s="118">
        <f t="shared" si="16"/>
        <v>0.11576768944313971</v>
      </c>
      <c r="W107" s="78">
        <f t="shared" si="17"/>
        <v>3.6157676894431399</v>
      </c>
      <c r="Y107" s="79"/>
      <c r="Z107" s="80"/>
      <c r="AA107" s="80"/>
      <c r="AB107" s="97"/>
    </row>
    <row r="108" spans="2:28" x14ac:dyDescent="0.25">
      <c r="B108" s="20">
        <v>95</v>
      </c>
      <c r="C108" s="20">
        <f t="shared" si="12"/>
        <v>0.5</v>
      </c>
      <c r="D108" s="20">
        <f t="shared" si="13"/>
        <v>0</v>
      </c>
      <c r="E108" s="77">
        <f t="shared" si="10"/>
        <v>1.7101007166283447E-2</v>
      </c>
      <c r="F108" s="78">
        <f t="shared" si="11"/>
        <v>0.51710100716628349</v>
      </c>
      <c r="H108" s="79"/>
      <c r="I108" s="80"/>
      <c r="J108" s="80"/>
      <c r="K108" s="97"/>
      <c r="S108" s="20">
        <v>95</v>
      </c>
      <c r="T108" s="93">
        <f t="shared" si="14"/>
        <v>3.5</v>
      </c>
      <c r="U108" s="20">
        <f t="shared" si="15"/>
        <v>0</v>
      </c>
      <c r="V108" s="118">
        <f t="shared" si="16"/>
        <v>0.14364846019678096</v>
      </c>
      <c r="W108" s="78">
        <f t="shared" si="17"/>
        <v>3.6436484601967809</v>
      </c>
      <c r="Y108" s="79"/>
      <c r="Z108" s="80"/>
      <c r="AA108" s="80"/>
      <c r="AB108" s="97"/>
    </row>
    <row r="109" spans="2:28" x14ac:dyDescent="0.25">
      <c r="B109" s="20">
        <v>96</v>
      </c>
      <c r="C109" s="20">
        <f t="shared" si="12"/>
        <v>0.5</v>
      </c>
      <c r="D109" s="20">
        <f t="shared" si="13"/>
        <v>0</v>
      </c>
      <c r="E109" s="77">
        <f t="shared" si="10"/>
        <v>2.0336832153789987E-2</v>
      </c>
      <c r="F109" s="78">
        <f t="shared" si="11"/>
        <v>0.52033683215379001</v>
      </c>
      <c r="H109" s="79"/>
      <c r="I109" s="80"/>
      <c r="J109" s="80"/>
      <c r="K109" s="97"/>
      <c r="S109" s="20">
        <v>96</v>
      </c>
      <c r="T109" s="93">
        <f t="shared" si="14"/>
        <v>3.5</v>
      </c>
      <c r="U109" s="20">
        <f t="shared" si="15"/>
        <v>0</v>
      </c>
      <c r="V109" s="118">
        <f t="shared" si="16"/>
        <v>0.17082939009183587</v>
      </c>
      <c r="W109" s="78">
        <f t="shared" si="17"/>
        <v>3.6708293900918361</v>
      </c>
      <c r="Y109" s="79"/>
      <c r="Z109" s="80"/>
      <c r="AA109" s="80"/>
      <c r="AB109" s="97"/>
    </row>
    <row r="110" spans="2:28" x14ac:dyDescent="0.25">
      <c r="B110" s="20">
        <v>97</v>
      </c>
      <c r="C110" s="20">
        <f t="shared" si="12"/>
        <v>0.5</v>
      </c>
      <c r="D110" s="20">
        <f t="shared" si="13"/>
        <v>0</v>
      </c>
      <c r="E110" s="77">
        <f t="shared" si="10"/>
        <v>2.3473578139294519E-2</v>
      </c>
      <c r="F110" s="78">
        <f t="shared" si="11"/>
        <v>0.52347357813929452</v>
      </c>
      <c r="H110" s="79"/>
      <c r="I110" s="80"/>
      <c r="J110" s="80"/>
      <c r="K110" s="97"/>
      <c r="S110" s="20">
        <v>97</v>
      </c>
      <c r="T110" s="93">
        <f t="shared" si="14"/>
        <v>3.5</v>
      </c>
      <c r="U110" s="20">
        <f t="shared" si="15"/>
        <v>0</v>
      </c>
      <c r="V110" s="118">
        <f t="shared" si="16"/>
        <v>0.19717805637007393</v>
      </c>
      <c r="W110" s="78">
        <f t="shared" si="17"/>
        <v>3.697178056370074</v>
      </c>
      <c r="Y110" s="79"/>
      <c r="Z110" s="80"/>
      <c r="AA110" s="80"/>
      <c r="AB110" s="97"/>
    </row>
    <row r="111" spans="2:28" x14ac:dyDescent="0.25">
      <c r="B111" s="20">
        <v>98</v>
      </c>
      <c r="C111" s="20">
        <f t="shared" si="12"/>
        <v>0.5</v>
      </c>
      <c r="D111" s="20">
        <f t="shared" si="13"/>
        <v>0</v>
      </c>
      <c r="E111" s="77">
        <f t="shared" si="10"/>
        <v>2.6495963211660235E-2</v>
      </c>
      <c r="F111" s="78">
        <f t="shared" si="11"/>
        <v>0.52649596321166026</v>
      </c>
      <c r="H111" s="79"/>
      <c r="I111" s="80"/>
      <c r="J111" s="80"/>
      <c r="K111" s="97"/>
      <c r="S111" s="20">
        <v>98</v>
      </c>
      <c r="T111" s="93">
        <f t="shared" si="14"/>
        <v>3.5</v>
      </c>
      <c r="U111" s="20">
        <f t="shared" si="15"/>
        <v>0</v>
      </c>
      <c r="V111" s="118">
        <f t="shared" si="16"/>
        <v>0.22256609097794597</v>
      </c>
      <c r="W111" s="78">
        <f t="shared" si="17"/>
        <v>3.7225660909779461</v>
      </c>
      <c r="Y111" s="79"/>
      <c r="Z111" s="80"/>
      <c r="AA111" s="80"/>
      <c r="AB111" s="97"/>
    </row>
    <row r="112" spans="2:28" x14ac:dyDescent="0.25">
      <c r="B112" s="20">
        <v>99</v>
      </c>
      <c r="C112" s="20">
        <f t="shared" si="12"/>
        <v>0.5</v>
      </c>
      <c r="D112" s="20">
        <f t="shared" si="13"/>
        <v>0</v>
      </c>
      <c r="E112" s="77">
        <f t="shared" si="10"/>
        <v>2.9389262614623681E-2</v>
      </c>
      <c r="F112" s="78">
        <f t="shared" si="11"/>
        <v>0.52938926261462371</v>
      </c>
      <c r="H112" s="79"/>
      <c r="I112" s="80"/>
      <c r="J112" s="80"/>
      <c r="K112" s="97"/>
      <c r="S112" s="20">
        <v>99</v>
      </c>
      <c r="T112" s="93">
        <f t="shared" si="14"/>
        <v>3.5</v>
      </c>
      <c r="U112" s="20">
        <f t="shared" si="15"/>
        <v>0</v>
      </c>
      <c r="V112" s="118">
        <f t="shared" si="16"/>
        <v>0.24686980596283889</v>
      </c>
      <c r="W112" s="78">
        <f t="shared" si="17"/>
        <v>3.7468698059628389</v>
      </c>
      <c r="Y112" s="79"/>
      <c r="Z112" s="80"/>
      <c r="AA112" s="80"/>
      <c r="AB112" s="97"/>
    </row>
    <row r="113" spans="2:29" x14ac:dyDescent="0.25">
      <c r="B113" s="20">
        <v>100</v>
      </c>
      <c r="C113" s="20">
        <f t="shared" si="12"/>
        <v>0.5</v>
      </c>
      <c r="D113" s="20">
        <f t="shared" si="13"/>
        <v>0</v>
      </c>
      <c r="E113" s="77">
        <f t="shared" si="10"/>
        <v>3.2139380484326956E-2</v>
      </c>
      <c r="F113" s="78">
        <f t="shared" si="11"/>
        <v>0.53213938048432696</v>
      </c>
      <c r="G113" s="20">
        <f>_xlfn.STDEV.P(F14:F113)</f>
        <v>3.4114131667386714E-2</v>
      </c>
      <c r="H113" s="79">
        <f t="shared" ref="H113" si="18">$C$10*G113</f>
        <v>1.7057065833693357E-2</v>
      </c>
      <c r="I113" s="80">
        <f t="shared" ref="I113:I176" si="19">C113-H113</f>
        <v>0.48294293416630663</v>
      </c>
      <c r="J113" s="80">
        <f t="shared" ref="J113:J176" si="20">C113+H113</f>
        <v>0.51705706583369337</v>
      </c>
      <c r="K113" s="80" t="str">
        <f t="shared" ref="K113:K176" si="21">IF(OR(AND(F113&lt;F112,F113&lt;I113),AND(F113&gt;F112,F113&gt;J113)),"Yes","No")</f>
        <v>Yes</v>
      </c>
      <c r="L113" s="78">
        <f>AVERAGE(F14:F113)</f>
        <v>0.5018355995483692</v>
      </c>
      <c r="S113" s="20">
        <v>100</v>
      </c>
      <c r="T113" s="93">
        <f t="shared" si="14"/>
        <v>3.5</v>
      </c>
      <c r="U113" s="20">
        <f t="shared" si="15"/>
        <v>0</v>
      </c>
      <c r="V113" s="118">
        <f t="shared" si="16"/>
        <v>0.26997079606834645</v>
      </c>
      <c r="W113" s="78">
        <f t="shared" si="17"/>
        <v>3.7699707960683466</v>
      </c>
      <c r="X113" s="20">
        <f>_xlfn.STDEV.P(W14:W113)</f>
        <v>0.28655870600604821</v>
      </c>
      <c r="Y113" s="79">
        <f t="shared" ref="Y113:Y176" si="22">$C$10*X113</f>
        <v>0.14327935300302411</v>
      </c>
      <c r="Z113" s="80">
        <f t="shared" ref="Z113:Z176" si="23">T113-Y113</f>
        <v>3.3567206469969757</v>
      </c>
      <c r="AA113" s="80">
        <f t="shared" ref="AA113:AA176" si="24">T113+Y113</f>
        <v>3.6432793530030243</v>
      </c>
      <c r="AB113" s="80" t="str">
        <f t="shared" ref="AB113:AB176" si="25">IF(OR(AND(W113&lt;W112,W113&lt;Z113),AND(W113&gt;W112,W113&gt;AA113)),"Yes","No")</f>
        <v>Yes</v>
      </c>
      <c r="AC113" s="78">
        <f>AVERAGE(W14:W113)</f>
        <v>3.5154190362063016</v>
      </c>
    </row>
    <row r="114" spans="2:29" x14ac:dyDescent="0.25">
      <c r="B114" s="20">
        <v>101</v>
      </c>
      <c r="C114" s="20">
        <f t="shared" si="12"/>
        <v>0.5</v>
      </c>
      <c r="D114" s="20">
        <f t="shared" si="13"/>
        <v>0</v>
      </c>
      <c r="E114" s="77">
        <f t="shared" si="10"/>
        <v>3.4732918522949865E-2</v>
      </c>
      <c r="F114" s="78">
        <f t="shared" si="11"/>
        <v>0.53473291852294991</v>
      </c>
      <c r="G114" s="20">
        <f t="shared" ref="G114:G177" si="26">_xlfn.STDEV.P(F15:F114)</f>
        <v>3.4270561584773741E-2</v>
      </c>
      <c r="H114" s="79">
        <f t="shared" ref="H114:H177" si="27">$C$10*G114</f>
        <v>1.7135280792386871E-2</v>
      </c>
      <c r="I114" s="80">
        <f t="shared" si="19"/>
        <v>0.48286471920761315</v>
      </c>
      <c r="J114" s="80">
        <f t="shared" si="20"/>
        <v>0.51713528079238691</v>
      </c>
      <c r="K114" s="80" t="str">
        <f t="shared" si="21"/>
        <v>Yes</v>
      </c>
      <c r="L114" s="78">
        <f t="shared" ref="L114:L177" si="28">AVERAGE(F15:F114)</f>
        <v>0.50214805049672651</v>
      </c>
      <c r="S114" s="20">
        <v>101</v>
      </c>
      <c r="T114" s="93">
        <f t="shared" si="14"/>
        <v>3.5</v>
      </c>
      <c r="U114" s="20">
        <f t="shared" si="15"/>
        <v>0</v>
      </c>
      <c r="V114" s="118">
        <f t="shared" si="16"/>
        <v>0.29175651559277882</v>
      </c>
      <c r="W114" s="78">
        <f t="shared" si="17"/>
        <v>3.7917565155927786</v>
      </c>
      <c r="X114" s="20">
        <f t="shared" ref="X114:X177" si="29">_xlfn.STDEV.P(W15:W114)</f>
        <v>0.28787271731209951</v>
      </c>
      <c r="Y114" s="79">
        <f t="shared" si="22"/>
        <v>0.14393635865604976</v>
      </c>
      <c r="Z114" s="80">
        <f t="shared" si="23"/>
        <v>3.3560636413439502</v>
      </c>
      <c r="AA114" s="80">
        <f t="shared" si="24"/>
        <v>3.6439363586560498</v>
      </c>
      <c r="AB114" s="80" t="str">
        <f t="shared" si="25"/>
        <v>Yes</v>
      </c>
      <c r="AC114" s="78">
        <f t="shared" ref="AC114:AC177" si="30">AVERAGE(W15:W114)</f>
        <v>3.5180436241725039</v>
      </c>
    </row>
    <row r="115" spans="2:29" x14ac:dyDescent="0.25">
      <c r="B115" s="20">
        <v>102</v>
      </c>
      <c r="C115" s="20">
        <f t="shared" si="12"/>
        <v>0.5</v>
      </c>
      <c r="D115" s="20">
        <f t="shared" si="13"/>
        <v>0</v>
      </c>
      <c r="E115" s="77">
        <f t="shared" si="10"/>
        <v>3.7157241273869684E-2</v>
      </c>
      <c r="F115" s="78">
        <f t="shared" si="11"/>
        <v>0.53715724127386966</v>
      </c>
      <c r="G115" s="20">
        <f t="shared" si="26"/>
        <v>3.4444233350475119E-2</v>
      </c>
      <c r="H115" s="79">
        <f t="shared" si="27"/>
        <v>1.7222116675237559E-2</v>
      </c>
      <c r="I115" s="80">
        <f t="shared" si="19"/>
        <v>0.48277788332476246</v>
      </c>
      <c r="J115" s="80">
        <f t="shared" si="20"/>
        <v>0.51722211667523754</v>
      </c>
      <c r="K115" s="80" t="str">
        <f t="shared" si="21"/>
        <v>Yes</v>
      </c>
      <c r="L115" s="78">
        <f t="shared" si="28"/>
        <v>0.50245003635898522</v>
      </c>
      <c r="S115" s="20">
        <v>102</v>
      </c>
      <c r="T115" s="93">
        <f t="shared" si="14"/>
        <v>3.5</v>
      </c>
      <c r="U115" s="20">
        <f t="shared" si="15"/>
        <v>0</v>
      </c>
      <c r="V115" s="118">
        <f t="shared" si="16"/>
        <v>0.31212082670050534</v>
      </c>
      <c r="W115" s="78">
        <f t="shared" si="17"/>
        <v>3.8121208267005056</v>
      </c>
      <c r="X115" s="20">
        <f t="shared" si="29"/>
        <v>0.28933156014399092</v>
      </c>
      <c r="Y115" s="79">
        <f t="shared" si="22"/>
        <v>0.14466578007199546</v>
      </c>
      <c r="Z115" s="80">
        <f t="shared" si="23"/>
        <v>3.3553342199280047</v>
      </c>
      <c r="AA115" s="80">
        <f t="shared" si="24"/>
        <v>3.6446657800719953</v>
      </c>
      <c r="AB115" s="80" t="str">
        <f t="shared" si="25"/>
        <v>Yes</v>
      </c>
      <c r="AC115" s="78">
        <f t="shared" si="30"/>
        <v>3.5205803054154767</v>
      </c>
    </row>
    <row r="116" spans="2:29" x14ac:dyDescent="0.25">
      <c r="B116" s="20">
        <v>103</v>
      </c>
      <c r="C116" s="20">
        <f t="shared" si="12"/>
        <v>0.5</v>
      </c>
      <c r="D116" s="20">
        <f t="shared" si="13"/>
        <v>0</v>
      </c>
      <c r="E116" s="77">
        <f t="shared" si="10"/>
        <v>3.9400537680336079E-2</v>
      </c>
      <c r="F116" s="78">
        <f t="shared" si="11"/>
        <v>0.53940053768033613</v>
      </c>
      <c r="G116" s="20">
        <f t="shared" si="26"/>
        <v>3.4631534191993316E-2</v>
      </c>
      <c r="H116" s="79">
        <f t="shared" si="27"/>
        <v>1.7315767095996658E-2</v>
      </c>
      <c r="I116" s="80">
        <f t="shared" si="19"/>
        <v>0.48268423290400336</v>
      </c>
      <c r="J116" s="80">
        <f t="shared" si="20"/>
        <v>0.51731576709599669</v>
      </c>
      <c r="K116" s="80" t="str">
        <f t="shared" si="21"/>
        <v>Yes</v>
      </c>
      <c r="L116" s="78">
        <f t="shared" si="28"/>
        <v>0.50274008589037977</v>
      </c>
      <c r="S116" s="20">
        <v>103</v>
      </c>
      <c r="T116" s="93">
        <f t="shared" si="14"/>
        <v>3.5</v>
      </c>
      <c r="U116" s="20">
        <f t="shared" si="15"/>
        <v>0</v>
      </c>
      <c r="V116" s="118">
        <f t="shared" si="16"/>
        <v>0.330964516514823</v>
      </c>
      <c r="W116" s="78">
        <f t="shared" si="17"/>
        <v>3.8309645165148232</v>
      </c>
      <c r="X116" s="20">
        <f t="shared" si="29"/>
        <v>0.29090488721274377</v>
      </c>
      <c r="Y116" s="79">
        <f t="shared" si="22"/>
        <v>0.14545244360637188</v>
      </c>
      <c r="Z116" s="80">
        <f t="shared" si="23"/>
        <v>3.3545475563936282</v>
      </c>
      <c r="AA116" s="80">
        <f t="shared" si="24"/>
        <v>3.6454524436063718</v>
      </c>
      <c r="AB116" s="80" t="str">
        <f t="shared" si="25"/>
        <v>Yes</v>
      </c>
      <c r="AC116" s="78">
        <f t="shared" si="30"/>
        <v>3.5230167214791908</v>
      </c>
    </row>
    <row r="117" spans="2:29" x14ac:dyDescent="0.25">
      <c r="B117" s="20">
        <v>104</v>
      </c>
      <c r="C117" s="20">
        <f t="shared" si="12"/>
        <v>0.5</v>
      </c>
      <c r="D117" s="20">
        <f t="shared" si="13"/>
        <v>0</v>
      </c>
      <c r="E117" s="77">
        <f t="shared" si="10"/>
        <v>4.1451878627752098E-2</v>
      </c>
      <c r="F117" s="78">
        <f t="shared" si="11"/>
        <v>0.54145187862775213</v>
      </c>
      <c r="G117" s="20">
        <f t="shared" si="26"/>
        <v>3.4828629272988451E-2</v>
      </c>
      <c r="H117" s="79">
        <f t="shared" si="27"/>
        <v>1.7414314636494226E-2</v>
      </c>
      <c r="I117" s="80">
        <f t="shared" si="19"/>
        <v>0.48258568536350577</v>
      </c>
      <c r="J117" s="80">
        <f t="shared" si="20"/>
        <v>0.51741431463649423</v>
      </c>
      <c r="K117" s="80" t="str">
        <f t="shared" si="21"/>
        <v>Yes</v>
      </c>
      <c r="L117" s="78">
        <f t="shared" si="28"/>
        <v>0.50301678599874877</v>
      </c>
      <c r="S117" s="20">
        <v>104</v>
      </c>
      <c r="T117" s="93">
        <f t="shared" si="14"/>
        <v>3.5</v>
      </c>
      <c r="U117" s="20">
        <f t="shared" si="15"/>
        <v>0</v>
      </c>
      <c r="V117" s="118">
        <f t="shared" si="16"/>
        <v>0.34819578047311756</v>
      </c>
      <c r="W117" s="78">
        <f t="shared" si="17"/>
        <v>3.8481957804731177</v>
      </c>
      <c r="X117" s="20">
        <f t="shared" si="29"/>
        <v>0.29256048589310291</v>
      </c>
      <c r="Y117" s="79">
        <f t="shared" si="22"/>
        <v>0.14628024294655145</v>
      </c>
      <c r="Z117" s="80">
        <f t="shared" si="23"/>
        <v>3.3537197570534487</v>
      </c>
      <c r="AA117" s="80">
        <f t="shared" si="24"/>
        <v>3.6462802429465513</v>
      </c>
      <c r="AB117" s="80" t="str">
        <f t="shared" si="25"/>
        <v>Yes</v>
      </c>
      <c r="AC117" s="78">
        <f t="shared" si="30"/>
        <v>3.5253410023894913</v>
      </c>
    </row>
    <row r="118" spans="2:29" x14ac:dyDescent="0.25">
      <c r="B118" s="20">
        <v>105</v>
      </c>
      <c r="C118" s="20">
        <f t="shared" si="12"/>
        <v>0.5</v>
      </c>
      <c r="D118" s="20">
        <f t="shared" si="13"/>
        <v>0</v>
      </c>
      <c r="E118" s="77">
        <f t="shared" si="10"/>
        <v>4.3301270189221946E-2</v>
      </c>
      <c r="F118" s="78">
        <f t="shared" si="11"/>
        <v>0.54330127018922192</v>
      </c>
      <c r="G118" s="20">
        <f t="shared" si="26"/>
        <v>3.5031550286320261E-2</v>
      </c>
      <c r="H118" s="79">
        <f t="shared" si="27"/>
        <v>1.751577514316013E-2</v>
      </c>
      <c r="I118" s="80">
        <f t="shared" si="19"/>
        <v>0.48248422485683989</v>
      </c>
      <c r="J118" s="80">
        <f t="shared" si="20"/>
        <v>0.51751577514316016</v>
      </c>
      <c r="K118" s="80" t="str">
        <f t="shared" si="21"/>
        <v>Yes</v>
      </c>
      <c r="L118" s="78">
        <f t="shared" si="28"/>
        <v>0.50327878862897824</v>
      </c>
      <c r="S118" s="20">
        <v>105</v>
      </c>
      <c r="T118" s="93">
        <f t="shared" si="14"/>
        <v>3.5</v>
      </c>
      <c r="U118" s="20">
        <f t="shared" si="15"/>
        <v>0</v>
      </c>
      <c r="V118" s="118">
        <f t="shared" si="16"/>
        <v>0.36373066958946432</v>
      </c>
      <c r="W118" s="78">
        <f t="shared" si="17"/>
        <v>3.8637306695894642</v>
      </c>
      <c r="X118" s="20">
        <f t="shared" si="29"/>
        <v>0.29426502240509023</v>
      </c>
      <c r="Y118" s="79">
        <f t="shared" si="22"/>
        <v>0.14713251120254511</v>
      </c>
      <c r="Z118" s="80">
        <f t="shared" si="23"/>
        <v>3.3528674887974548</v>
      </c>
      <c r="AA118" s="80">
        <f t="shared" si="24"/>
        <v>3.6471325112025452</v>
      </c>
      <c r="AB118" s="80" t="str">
        <f t="shared" si="25"/>
        <v>Yes</v>
      </c>
      <c r="AC118" s="78">
        <f t="shared" si="30"/>
        <v>3.5275418244834178</v>
      </c>
    </row>
    <row r="119" spans="2:29" x14ac:dyDescent="0.25">
      <c r="B119" s="20">
        <v>106</v>
      </c>
      <c r="C119" s="20">
        <f t="shared" si="12"/>
        <v>0.5</v>
      </c>
      <c r="D119" s="20">
        <f t="shared" si="13"/>
        <v>0</v>
      </c>
      <c r="E119" s="77">
        <f t="shared" si="10"/>
        <v>4.4939702314958342E-2</v>
      </c>
      <c r="F119" s="78">
        <f t="shared" si="11"/>
        <v>0.54493970231495836</v>
      </c>
      <c r="G119" s="20">
        <f t="shared" si="26"/>
        <v>3.5236281502785329E-2</v>
      </c>
      <c r="H119" s="79">
        <f t="shared" si="27"/>
        <v>1.7618140751392664E-2</v>
      </c>
      <c r="I119" s="80">
        <f t="shared" si="19"/>
        <v>0.48238185924860733</v>
      </c>
      <c r="J119" s="80">
        <f t="shared" si="20"/>
        <v>0.51761814075139267</v>
      </c>
      <c r="K119" s="80" t="str">
        <f t="shared" si="21"/>
        <v>Yes</v>
      </c>
      <c r="L119" s="78">
        <f t="shared" si="28"/>
        <v>0.50352481733058996</v>
      </c>
      <c r="S119" s="20">
        <v>106</v>
      </c>
      <c r="T119" s="93">
        <f t="shared" si="14"/>
        <v>3.5</v>
      </c>
      <c r="U119" s="20">
        <f t="shared" si="15"/>
        <v>0</v>
      </c>
      <c r="V119" s="118">
        <f t="shared" si="16"/>
        <v>0.37749349944565003</v>
      </c>
      <c r="W119" s="78">
        <f t="shared" si="17"/>
        <v>3.87749349944565</v>
      </c>
      <c r="X119" s="20">
        <f t="shared" si="29"/>
        <v>0.29598476462339679</v>
      </c>
      <c r="Y119" s="79">
        <f t="shared" si="22"/>
        <v>0.14799238231169839</v>
      </c>
      <c r="Z119" s="80">
        <f t="shared" si="23"/>
        <v>3.3520076176883018</v>
      </c>
      <c r="AA119" s="80">
        <f t="shared" si="24"/>
        <v>3.6479923823116982</v>
      </c>
      <c r="AB119" s="80" t="str">
        <f t="shared" si="25"/>
        <v>Yes</v>
      </c>
      <c r="AC119" s="78">
        <f t="shared" si="30"/>
        <v>3.5296084655769566</v>
      </c>
    </row>
    <row r="120" spans="2:29" x14ac:dyDescent="0.25">
      <c r="B120" s="20">
        <v>107</v>
      </c>
      <c r="C120" s="20">
        <f t="shared" si="12"/>
        <v>0.5</v>
      </c>
      <c r="D120" s="20">
        <f t="shared" si="13"/>
        <v>0</v>
      </c>
      <c r="E120" s="77">
        <f t="shared" si="10"/>
        <v>4.6359192728339362E-2</v>
      </c>
      <c r="F120" s="78">
        <f t="shared" si="11"/>
        <v>0.54635919272833933</v>
      </c>
      <c r="G120" s="20">
        <f t="shared" si="26"/>
        <v>3.5438841199835307E-2</v>
      </c>
      <c r="H120" s="79">
        <f t="shared" si="27"/>
        <v>1.7719420599917653E-2</v>
      </c>
      <c r="I120" s="80">
        <f t="shared" si="19"/>
        <v>0.48228057940008234</v>
      </c>
      <c r="J120" s="80">
        <f t="shared" si="20"/>
        <v>0.5177194205999176</v>
      </c>
      <c r="K120" s="80" t="str">
        <f t="shared" si="21"/>
        <v>Yes</v>
      </c>
      <c r="L120" s="78">
        <f t="shared" si="28"/>
        <v>0.50375367347648048</v>
      </c>
      <c r="S120" s="20">
        <v>107</v>
      </c>
      <c r="T120" s="93">
        <f t="shared" si="14"/>
        <v>3.5</v>
      </c>
      <c r="U120" s="20">
        <f t="shared" si="15"/>
        <v>0</v>
      </c>
      <c r="V120" s="118">
        <f t="shared" si="16"/>
        <v>0.38941721891805059</v>
      </c>
      <c r="W120" s="78">
        <f t="shared" si="17"/>
        <v>3.8894172189180507</v>
      </c>
      <c r="X120" s="20">
        <f t="shared" si="29"/>
        <v>0.29768626607861653</v>
      </c>
      <c r="Y120" s="79">
        <f t="shared" si="22"/>
        <v>0.14884313303930827</v>
      </c>
      <c r="Z120" s="80">
        <f t="shared" si="23"/>
        <v>3.3511568669606917</v>
      </c>
      <c r="AA120" s="80">
        <f t="shared" si="24"/>
        <v>3.6488431330393083</v>
      </c>
      <c r="AB120" s="80" t="str">
        <f t="shared" si="25"/>
        <v>Yes</v>
      </c>
      <c r="AC120" s="78">
        <f t="shared" si="30"/>
        <v>3.5315308572024362</v>
      </c>
    </row>
    <row r="121" spans="2:29" x14ac:dyDescent="0.25">
      <c r="B121" s="20">
        <v>108</v>
      </c>
      <c r="C121" s="20">
        <f t="shared" si="12"/>
        <v>0.5</v>
      </c>
      <c r="D121" s="20">
        <f t="shared" si="13"/>
        <v>0</v>
      </c>
      <c r="E121" s="77">
        <f t="shared" si="10"/>
        <v>4.7552825814757678E-2</v>
      </c>
      <c r="F121" s="78">
        <f t="shared" si="11"/>
        <v>0.54755282581475773</v>
      </c>
      <c r="G121" s="20">
        <f t="shared" si="26"/>
        <v>3.5635356971305945E-2</v>
      </c>
      <c r="H121" s="79">
        <f t="shared" si="27"/>
        <v>1.7817678485652973E-2</v>
      </c>
      <c r="I121" s="80">
        <f t="shared" si="19"/>
        <v>0.48218232151434703</v>
      </c>
      <c r="J121" s="80">
        <f t="shared" si="20"/>
        <v>0.51781767848565297</v>
      </c>
      <c r="K121" s="80" t="str">
        <f t="shared" si="21"/>
        <v>Yes</v>
      </c>
      <c r="L121" s="78">
        <f t="shared" si="28"/>
        <v>0.50396424210251145</v>
      </c>
      <c r="S121" s="20">
        <v>108</v>
      </c>
      <c r="T121" s="93">
        <f t="shared" si="14"/>
        <v>3.5</v>
      </c>
      <c r="U121" s="20">
        <f t="shared" si="15"/>
        <v>0</v>
      </c>
      <c r="V121" s="118">
        <f t="shared" si="16"/>
        <v>0.39944373684396445</v>
      </c>
      <c r="W121" s="78">
        <f t="shared" si="17"/>
        <v>3.8994437368439643</v>
      </c>
      <c r="X121" s="20">
        <f t="shared" si="29"/>
        <v>0.29933699855896989</v>
      </c>
      <c r="Y121" s="79">
        <f t="shared" si="22"/>
        <v>0.14966849927948495</v>
      </c>
      <c r="Z121" s="80">
        <f t="shared" si="23"/>
        <v>3.350331500720515</v>
      </c>
      <c r="AA121" s="80">
        <f t="shared" si="24"/>
        <v>3.649668499279485</v>
      </c>
      <c r="AB121" s="80" t="str">
        <f t="shared" si="25"/>
        <v>Yes</v>
      </c>
      <c r="AC121" s="78">
        <f t="shared" si="30"/>
        <v>3.5332996336610965</v>
      </c>
    </row>
    <row r="122" spans="2:29" x14ac:dyDescent="0.25">
      <c r="B122" s="20">
        <v>109</v>
      </c>
      <c r="C122" s="20">
        <f t="shared" si="12"/>
        <v>0.5</v>
      </c>
      <c r="D122" s="20">
        <f t="shared" si="13"/>
        <v>0</v>
      </c>
      <c r="E122" s="77">
        <f t="shared" si="10"/>
        <v>4.8514786313799817E-2</v>
      </c>
      <c r="F122" s="78">
        <f t="shared" si="11"/>
        <v>0.5485147863137998</v>
      </c>
      <c r="G122" s="20">
        <f t="shared" si="26"/>
        <v>3.5822133955440635E-2</v>
      </c>
      <c r="H122" s="79">
        <f t="shared" si="27"/>
        <v>1.7911066977720318E-2</v>
      </c>
      <c r="I122" s="80">
        <f t="shared" si="19"/>
        <v>0.48208893302227968</v>
      </c>
      <c r="J122" s="80">
        <f t="shared" si="20"/>
        <v>0.51791106697772027</v>
      </c>
      <c r="K122" s="80" t="str">
        <f t="shared" si="21"/>
        <v>Yes</v>
      </c>
      <c r="L122" s="78">
        <f t="shared" si="28"/>
        <v>0.50415549733950316</v>
      </c>
      <c r="S122" s="20">
        <v>109</v>
      </c>
      <c r="T122" s="93">
        <f t="shared" si="14"/>
        <v>3.5</v>
      </c>
      <c r="U122" s="20">
        <f t="shared" si="15"/>
        <v>0</v>
      </c>
      <c r="V122" s="118">
        <f t="shared" si="16"/>
        <v>0.40752420503591841</v>
      </c>
      <c r="W122" s="78">
        <f t="shared" si="17"/>
        <v>3.9075242050359185</v>
      </c>
      <c r="X122" s="20">
        <f t="shared" si="29"/>
        <v>0.30090592522570125</v>
      </c>
      <c r="Y122" s="79">
        <f t="shared" si="22"/>
        <v>0.15045296261285063</v>
      </c>
      <c r="Z122" s="80">
        <f t="shared" si="23"/>
        <v>3.3495470373871492</v>
      </c>
      <c r="AA122" s="80">
        <f t="shared" si="24"/>
        <v>3.6504529626128508</v>
      </c>
      <c r="AB122" s="80" t="str">
        <f t="shared" si="25"/>
        <v>Yes</v>
      </c>
      <c r="AC122" s="78">
        <f t="shared" si="30"/>
        <v>3.5349061776518274</v>
      </c>
    </row>
    <row r="123" spans="2:29" x14ac:dyDescent="0.25">
      <c r="B123" s="20">
        <v>110</v>
      </c>
      <c r="C123" s="20">
        <f t="shared" si="12"/>
        <v>0.5</v>
      </c>
      <c r="D123" s="20">
        <f t="shared" si="13"/>
        <v>0</v>
      </c>
      <c r="E123" s="77">
        <f t="shared" si="10"/>
        <v>4.9240387650610402E-2</v>
      </c>
      <c r="F123" s="78">
        <f t="shared" si="11"/>
        <v>0.54924038765061045</v>
      </c>
      <c r="G123" s="20">
        <f t="shared" si="26"/>
        <v>3.5995715479233588E-2</v>
      </c>
      <c r="H123" s="79">
        <f t="shared" si="27"/>
        <v>1.7997857739616794E-2</v>
      </c>
      <c r="I123" s="80">
        <f t="shared" si="19"/>
        <v>0.48200214226038318</v>
      </c>
      <c r="J123" s="80">
        <f t="shared" si="20"/>
        <v>0.51799785773961682</v>
      </c>
      <c r="K123" s="80" t="str">
        <f t="shared" si="21"/>
        <v>Yes</v>
      </c>
      <c r="L123" s="78">
        <f t="shared" si="28"/>
        <v>0.50432650741116591</v>
      </c>
      <c r="S123" s="20">
        <v>110</v>
      </c>
      <c r="T123" s="93">
        <f t="shared" si="14"/>
        <v>3.5</v>
      </c>
      <c r="U123" s="20">
        <f t="shared" si="15"/>
        <v>0</v>
      </c>
      <c r="V123" s="118">
        <f t="shared" si="16"/>
        <v>0.41361925626512736</v>
      </c>
      <c r="W123" s="78">
        <f t="shared" si="17"/>
        <v>3.9136192562651275</v>
      </c>
      <c r="X123" s="20">
        <f t="shared" si="29"/>
        <v>0.30236401002556218</v>
      </c>
      <c r="Y123" s="79">
        <f t="shared" si="22"/>
        <v>0.15118200501278109</v>
      </c>
      <c r="Z123" s="80">
        <f t="shared" si="23"/>
        <v>3.3488179949872188</v>
      </c>
      <c r="AA123" s="80">
        <f t="shared" si="24"/>
        <v>3.6511820050127812</v>
      </c>
      <c r="AB123" s="80" t="str">
        <f t="shared" si="25"/>
        <v>Yes</v>
      </c>
      <c r="AC123" s="78">
        <f t="shared" si="30"/>
        <v>3.5363426622537957</v>
      </c>
    </row>
    <row r="124" spans="2:29" x14ac:dyDescent="0.25">
      <c r="B124" s="20">
        <v>111</v>
      </c>
      <c r="C124" s="20">
        <f t="shared" si="12"/>
        <v>0.5</v>
      </c>
      <c r="D124" s="20">
        <f t="shared" si="13"/>
        <v>0</v>
      </c>
      <c r="E124" s="77">
        <f t="shared" si="10"/>
        <v>4.9726094768413664E-2</v>
      </c>
      <c r="F124" s="78">
        <f t="shared" si="11"/>
        <v>0.54972609476841372</v>
      </c>
      <c r="G124" s="20">
        <f t="shared" si="26"/>
        <v>3.6152935984282659E-2</v>
      </c>
      <c r="H124" s="79">
        <f t="shared" si="27"/>
        <v>1.807646799214133E-2</v>
      </c>
      <c r="I124" s="80">
        <f t="shared" si="19"/>
        <v>0.48192353200785865</v>
      </c>
      <c r="J124" s="80">
        <f t="shared" si="20"/>
        <v>0.51807646799214135</v>
      </c>
      <c r="K124" s="80" t="str">
        <f t="shared" si="21"/>
        <v>Yes</v>
      </c>
      <c r="L124" s="78">
        <f t="shared" si="28"/>
        <v>0.50447643917362062</v>
      </c>
      <c r="S124" s="20">
        <v>111</v>
      </c>
      <c r="T124" s="93">
        <f t="shared" si="14"/>
        <v>3.5</v>
      </c>
      <c r="U124" s="20">
        <f t="shared" si="15"/>
        <v>0</v>
      </c>
      <c r="V124" s="118">
        <f t="shared" si="16"/>
        <v>0.41769919605467476</v>
      </c>
      <c r="W124" s="78">
        <f t="shared" si="17"/>
        <v>3.9176991960546745</v>
      </c>
      <c r="X124" s="20">
        <f t="shared" si="29"/>
        <v>0.30368466226797425</v>
      </c>
      <c r="Y124" s="79">
        <f t="shared" si="22"/>
        <v>0.15184233113398712</v>
      </c>
      <c r="Z124" s="80">
        <f t="shared" si="23"/>
        <v>3.3481576688660128</v>
      </c>
      <c r="AA124" s="80">
        <f t="shared" si="24"/>
        <v>3.6518423311339872</v>
      </c>
      <c r="AB124" s="80" t="str">
        <f t="shared" si="25"/>
        <v>Yes</v>
      </c>
      <c r="AC124" s="78">
        <f t="shared" si="30"/>
        <v>3.5376020890584146</v>
      </c>
    </row>
    <row r="125" spans="2:29" x14ac:dyDescent="0.25">
      <c r="B125" s="20">
        <v>112</v>
      </c>
      <c r="C125" s="20">
        <f t="shared" si="12"/>
        <v>0.5</v>
      </c>
      <c r="D125" s="20">
        <f t="shared" si="13"/>
        <v>0</v>
      </c>
      <c r="E125" s="77">
        <f t="shared" si="10"/>
        <v>4.9969541350954792E-2</v>
      </c>
      <c r="F125" s="78">
        <f t="shared" si="11"/>
        <v>0.54996954135095477</v>
      </c>
      <c r="G125" s="20">
        <f t="shared" si="26"/>
        <v>3.6290966368758087E-2</v>
      </c>
      <c r="H125" s="79">
        <f t="shared" si="27"/>
        <v>1.8145483184379044E-2</v>
      </c>
      <c r="I125" s="80">
        <f t="shared" si="19"/>
        <v>0.48185451681562097</v>
      </c>
      <c r="J125" s="80">
        <f t="shared" si="20"/>
        <v>0.51814548318437903</v>
      </c>
      <c r="K125" s="80" t="str">
        <f t="shared" si="21"/>
        <v>Yes</v>
      </c>
      <c r="L125" s="78">
        <f t="shared" si="28"/>
        <v>0.50460456217439154</v>
      </c>
      <c r="S125" s="20">
        <v>112</v>
      </c>
      <c r="T125" s="93">
        <f t="shared" si="14"/>
        <v>3.5</v>
      </c>
      <c r="U125" s="20">
        <f t="shared" si="15"/>
        <v>0</v>
      </c>
      <c r="V125" s="118">
        <f t="shared" si="16"/>
        <v>0.41974414734802018</v>
      </c>
      <c r="W125" s="78">
        <f t="shared" si="17"/>
        <v>3.9197441473480201</v>
      </c>
      <c r="X125" s="20">
        <f t="shared" si="29"/>
        <v>0.30484411749756785</v>
      </c>
      <c r="Y125" s="79">
        <f t="shared" si="22"/>
        <v>0.15242205874878392</v>
      </c>
      <c r="Z125" s="80">
        <f t="shared" si="23"/>
        <v>3.3475779412512159</v>
      </c>
      <c r="AA125" s="80">
        <f t="shared" si="24"/>
        <v>3.6524220587487841</v>
      </c>
      <c r="AB125" s="80" t="str">
        <f t="shared" si="25"/>
        <v>Yes</v>
      </c>
      <c r="AC125" s="78">
        <f t="shared" si="30"/>
        <v>3.5386783222648903</v>
      </c>
    </row>
    <row r="126" spans="2:29" x14ac:dyDescent="0.25">
      <c r="B126" s="20">
        <v>113</v>
      </c>
      <c r="C126" s="20">
        <f t="shared" si="12"/>
        <v>0.5</v>
      </c>
      <c r="D126" s="20">
        <f t="shared" si="13"/>
        <v>0</v>
      </c>
      <c r="E126" s="77">
        <f t="shared" si="10"/>
        <v>4.9969541350954792E-2</v>
      </c>
      <c r="F126" s="78">
        <f t="shared" si="11"/>
        <v>0.54996954135095477</v>
      </c>
      <c r="G126" s="20">
        <f t="shared" si="26"/>
        <v>3.6407352057479664E-2</v>
      </c>
      <c r="H126" s="79">
        <f t="shared" si="27"/>
        <v>1.8203676028739832E-2</v>
      </c>
      <c r="I126" s="80">
        <f t="shared" si="19"/>
        <v>0.48179632397126015</v>
      </c>
      <c r="J126" s="80">
        <f t="shared" si="20"/>
        <v>0.51820367602873985</v>
      </c>
      <c r="K126" s="80" t="str">
        <f t="shared" si="21"/>
        <v>No</v>
      </c>
      <c r="L126" s="78">
        <f t="shared" si="28"/>
        <v>0.50471025221109778</v>
      </c>
      <c r="S126" s="20">
        <v>113</v>
      </c>
      <c r="T126" s="93">
        <f t="shared" si="14"/>
        <v>3.5</v>
      </c>
      <c r="U126" s="20">
        <f t="shared" si="15"/>
        <v>0</v>
      </c>
      <c r="V126" s="118">
        <f t="shared" si="16"/>
        <v>0.41974414734802018</v>
      </c>
      <c r="W126" s="78">
        <f t="shared" si="17"/>
        <v>3.9197441473480201</v>
      </c>
      <c r="X126" s="20">
        <f t="shared" si="29"/>
        <v>0.30582175728282912</v>
      </c>
      <c r="Y126" s="79">
        <f t="shared" si="22"/>
        <v>0.15291087864141456</v>
      </c>
      <c r="Z126" s="80">
        <f t="shared" si="23"/>
        <v>3.3470891213585854</v>
      </c>
      <c r="AA126" s="80">
        <f t="shared" si="24"/>
        <v>3.6529108786414146</v>
      </c>
      <c r="AB126" s="80" t="str">
        <f t="shared" si="25"/>
        <v>No</v>
      </c>
      <c r="AC126" s="78">
        <f t="shared" si="30"/>
        <v>3.5395661185732221</v>
      </c>
    </row>
    <row r="127" spans="2:29" x14ac:dyDescent="0.25">
      <c r="B127" s="20">
        <v>114</v>
      </c>
      <c r="C127" s="20">
        <f t="shared" si="12"/>
        <v>0.5</v>
      </c>
      <c r="D127" s="20">
        <f t="shared" si="13"/>
        <v>0</v>
      </c>
      <c r="E127" s="77">
        <f t="shared" si="10"/>
        <v>4.9726094768413671E-2</v>
      </c>
      <c r="F127" s="78">
        <f t="shared" si="11"/>
        <v>0.54972609476841372</v>
      </c>
      <c r="G127" s="20">
        <f t="shared" si="26"/>
        <v>3.6500044209096999E-2</v>
      </c>
      <c r="H127" s="79">
        <f t="shared" si="27"/>
        <v>1.8250022104548499E-2</v>
      </c>
      <c r="I127" s="80">
        <f t="shared" si="19"/>
        <v>0.48174997789545149</v>
      </c>
      <c r="J127" s="80">
        <f t="shared" si="20"/>
        <v>0.51825002210454851</v>
      </c>
      <c r="K127" s="80" t="str">
        <f t="shared" si="21"/>
        <v>No</v>
      </c>
      <c r="L127" s="78">
        <f t="shared" si="28"/>
        <v>0.50479299437250436</v>
      </c>
      <c r="S127" s="20">
        <v>114</v>
      </c>
      <c r="T127" s="93">
        <f t="shared" si="14"/>
        <v>3.5</v>
      </c>
      <c r="U127" s="20">
        <f t="shared" si="15"/>
        <v>0</v>
      </c>
      <c r="V127" s="118">
        <f t="shared" si="16"/>
        <v>0.41769919605467482</v>
      </c>
      <c r="W127" s="78">
        <f t="shared" si="17"/>
        <v>3.917699196054675</v>
      </c>
      <c r="X127" s="20">
        <f t="shared" si="29"/>
        <v>0.3066003713564146</v>
      </c>
      <c r="Y127" s="79">
        <f t="shared" si="22"/>
        <v>0.1533001856782073</v>
      </c>
      <c r="Z127" s="80">
        <f t="shared" si="23"/>
        <v>3.3466998143217928</v>
      </c>
      <c r="AA127" s="80">
        <f t="shared" si="24"/>
        <v>3.6533001856782072</v>
      </c>
      <c r="AB127" s="80" t="str">
        <f t="shared" si="25"/>
        <v>No</v>
      </c>
      <c r="AC127" s="78">
        <f t="shared" si="30"/>
        <v>3.540261152729038</v>
      </c>
    </row>
    <row r="128" spans="2:29" x14ac:dyDescent="0.25">
      <c r="B128" s="20">
        <v>115</v>
      </c>
      <c r="C128" s="20">
        <f t="shared" si="12"/>
        <v>0.5</v>
      </c>
      <c r="D128" s="20">
        <f t="shared" si="13"/>
        <v>0</v>
      </c>
      <c r="E128" s="77">
        <f t="shared" si="10"/>
        <v>4.9240387650610409E-2</v>
      </c>
      <c r="F128" s="78">
        <f t="shared" si="11"/>
        <v>0.54924038765061045</v>
      </c>
      <c r="G128" s="20">
        <f t="shared" si="26"/>
        <v>3.6567424500268474E-2</v>
      </c>
      <c r="H128" s="79">
        <f t="shared" si="27"/>
        <v>1.8283712250134237E-2</v>
      </c>
      <c r="I128" s="80">
        <f t="shared" si="19"/>
        <v>0.48171628774986575</v>
      </c>
      <c r="J128" s="80">
        <f t="shared" si="20"/>
        <v>0.51828371225013425</v>
      </c>
      <c r="K128" s="80" t="str">
        <f t="shared" si="21"/>
        <v>No</v>
      </c>
      <c r="L128" s="78">
        <f t="shared" si="28"/>
        <v>0.50485238554711831</v>
      </c>
      <c r="S128" s="20">
        <v>115</v>
      </c>
      <c r="T128" s="93">
        <f t="shared" si="14"/>
        <v>3.5</v>
      </c>
      <c r="U128" s="20">
        <f t="shared" si="15"/>
        <v>0</v>
      </c>
      <c r="V128" s="118">
        <f t="shared" si="16"/>
        <v>0.41361925626512741</v>
      </c>
      <c r="W128" s="78">
        <f t="shared" si="17"/>
        <v>3.9136192562651275</v>
      </c>
      <c r="X128" s="20">
        <f t="shared" si="29"/>
        <v>0.30716636580225509</v>
      </c>
      <c r="Y128" s="79">
        <f t="shared" si="22"/>
        <v>0.15358318290112755</v>
      </c>
      <c r="Z128" s="80">
        <f t="shared" si="23"/>
        <v>3.3464168170988726</v>
      </c>
      <c r="AA128" s="80">
        <f t="shared" si="24"/>
        <v>3.6535831829011274</v>
      </c>
      <c r="AB128" s="80" t="str">
        <f t="shared" si="25"/>
        <v>No</v>
      </c>
      <c r="AC128" s="78">
        <f t="shared" si="30"/>
        <v>3.5407600385957942</v>
      </c>
    </row>
    <row r="129" spans="2:29" x14ac:dyDescent="0.25">
      <c r="B129" s="20">
        <v>116</v>
      </c>
      <c r="C129" s="20">
        <f t="shared" si="12"/>
        <v>0.5</v>
      </c>
      <c r="D129" s="20">
        <f t="shared" si="13"/>
        <v>0</v>
      </c>
      <c r="E129" s="77">
        <f t="shared" si="10"/>
        <v>4.8514786313799824E-2</v>
      </c>
      <c r="F129" s="78">
        <f t="shared" si="11"/>
        <v>0.5485147863137998</v>
      </c>
      <c r="G129" s="20">
        <f t="shared" si="26"/>
        <v>3.6608323906058948E-2</v>
      </c>
      <c r="H129" s="79">
        <f t="shared" si="27"/>
        <v>1.8304161953029474E-2</v>
      </c>
      <c r="I129" s="80">
        <f t="shared" si="19"/>
        <v>0.48169583804697053</v>
      </c>
      <c r="J129" s="80">
        <f t="shared" si="20"/>
        <v>0.51830416195302953</v>
      </c>
      <c r="K129" s="80" t="str">
        <f t="shared" si="21"/>
        <v>No</v>
      </c>
      <c r="L129" s="78">
        <f t="shared" si="28"/>
        <v>0.50488813638710672</v>
      </c>
      <c r="S129" s="20">
        <v>116</v>
      </c>
      <c r="T129" s="93">
        <f t="shared" si="14"/>
        <v>3.5</v>
      </c>
      <c r="U129" s="20">
        <f t="shared" si="15"/>
        <v>0</v>
      </c>
      <c r="V129" s="118">
        <f t="shared" si="16"/>
        <v>0.40752420503591846</v>
      </c>
      <c r="W129" s="78">
        <f t="shared" si="17"/>
        <v>3.9075242050359185</v>
      </c>
      <c r="X129" s="20">
        <f t="shared" si="29"/>
        <v>0.30750992081089507</v>
      </c>
      <c r="Y129" s="79">
        <f t="shared" si="22"/>
        <v>0.15375496040544753</v>
      </c>
      <c r="Z129" s="80">
        <f t="shared" si="23"/>
        <v>3.3462450395945527</v>
      </c>
      <c r="AA129" s="80">
        <f t="shared" si="24"/>
        <v>3.6537549604054473</v>
      </c>
      <c r="AB129" s="80" t="str">
        <f t="shared" si="25"/>
        <v>No</v>
      </c>
      <c r="AC129" s="78">
        <f t="shared" si="30"/>
        <v>3.5410603456516969</v>
      </c>
    </row>
    <row r="130" spans="2:29" x14ac:dyDescent="0.25">
      <c r="B130" s="20">
        <v>117</v>
      </c>
      <c r="C130" s="20">
        <f t="shared" si="12"/>
        <v>0.5</v>
      </c>
      <c r="D130" s="20">
        <f t="shared" si="13"/>
        <v>0</v>
      </c>
      <c r="E130" s="77">
        <f t="shared" si="10"/>
        <v>4.7552825814757685E-2</v>
      </c>
      <c r="F130" s="78">
        <f t="shared" si="11"/>
        <v>0.54755282581475773</v>
      </c>
      <c r="G130" s="20">
        <f t="shared" si="26"/>
        <v>3.6622035836828278E-2</v>
      </c>
      <c r="H130" s="79">
        <f t="shared" si="27"/>
        <v>1.8311017918414139E-2</v>
      </c>
      <c r="I130" s="80">
        <f t="shared" si="19"/>
        <v>0.48168898208158584</v>
      </c>
      <c r="J130" s="80">
        <f t="shared" si="20"/>
        <v>0.51831101791841416</v>
      </c>
      <c r="K130" s="80" t="str">
        <f t="shared" si="21"/>
        <v>No</v>
      </c>
      <c r="L130" s="78">
        <f t="shared" si="28"/>
        <v>0.50490007271797077</v>
      </c>
      <c r="S130" s="20">
        <v>117</v>
      </c>
      <c r="T130" s="93">
        <f t="shared" si="14"/>
        <v>3.5</v>
      </c>
      <c r="U130" s="20">
        <f t="shared" si="15"/>
        <v>0</v>
      </c>
      <c r="V130" s="118">
        <f t="shared" si="16"/>
        <v>0.3994437368439645</v>
      </c>
      <c r="W130" s="78">
        <f t="shared" si="17"/>
        <v>3.8994437368439643</v>
      </c>
      <c r="X130" s="20">
        <f t="shared" si="29"/>
        <v>0.30762510102935747</v>
      </c>
      <c r="Y130" s="79">
        <f t="shared" si="22"/>
        <v>0.15381255051467874</v>
      </c>
      <c r="Z130" s="80">
        <f t="shared" si="23"/>
        <v>3.3461874494853214</v>
      </c>
      <c r="AA130" s="80">
        <f t="shared" si="24"/>
        <v>3.6538125505146786</v>
      </c>
      <c r="AB130" s="80" t="str">
        <f t="shared" si="25"/>
        <v>No</v>
      </c>
      <c r="AC130" s="78">
        <f t="shared" si="30"/>
        <v>3.5411606108309557</v>
      </c>
    </row>
    <row r="131" spans="2:29" x14ac:dyDescent="0.25">
      <c r="B131" s="20">
        <v>118</v>
      </c>
      <c r="C131" s="20">
        <f t="shared" si="12"/>
        <v>0.5</v>
      </c>
      <c r="D131" s="20">
        <f t="shared" si="13"/>
        <v>0</v>
      </c>
      <c r="E131" s="77">
        <f t="shared" si="10"/>
        <v>4.6359192728339396E-2</v>
      </c>
      <c r="F131" s="78">
        <f t="shared" si="11"/>
        <v>0.54635919272833944</v>
      </c>
      <c r="G131" s="20">
        <f t="shared" si="26"/>
        <v>3.6608323906058955E-2</v>
      </c>
      <c r="H131" s="79">
        <f t="shared" si="27"/>
        <v>1.8304161953029478E-2</v>
      </c>
      <c r="I131" s="80">
        <f t="shared" si="19"/>
        <v>0.48169583804697053</v>
      </c>
      <c r="J131" s="80">
        <f t="shared" si="20"/>
        <v>0.51830416195302953</v>
      </c>
      <c r="K131" s="80" t="str">
        <f t="shared" si="21"/>
        <v>No</v>
      </c>
      <c r="L131" s="78">
        <f t="shared" si="28"/>
        <v>0.50488813638710672</v>
      </c>
      <c r="S131" s="20">
        <v>118</v>
      </c>
      <c r="T131" s="93">
        <f t="shared" si="14"/>
        <v>3.5</v>
      </c>
      <c r="U131" s="20">
        <f t="shared" si="15"/>
        <v>0</v>
      </c>
      <c r="V131" s="118">
        <f t="shared" si="16"/>
        <v>0.38941721891805087</v>
      </c>
      <c r="W131" s="78">
        <f t="shared" si="17"/>
        <v>3.8894172189180507</v>
      </c>
      <c r="X131" s="20">
        <f t="shared" si="29"/>
        <v>0.30750992081089507</v>
      </c>
      <c r="Y131" s="79">
        <f t="shared" si="22"/>
        <v>0.15375496040544753</v>
      </c>
      <c r="Z131" s="80">
        <f t="shared" si="23"/>
        <v>3.3462450395945527</v>
      </c>
      <c r="AA131" s="80">
        <f t="shared" si="24"/>
        <v>3.6537549604054473</v>
      </c>
      <c r="AB131" s="80" t="str">
        <f t="shared" si="25"/>
        <v>No</v>
      </c>
      <c r="AC131" s="78">
        <f t="shared" si="30"/>
        <v>3.5410603456516969</v>
      </c>
    </row>
    <row r="132" spans="2:29" x14ac:dyDescent="0.25">
      <c r="B132" s="20">
        <v>119</v>
      </c>
      <c r="C132" s="20">
        <f t="shared" si="12"/>
        <v>0.5</v>
      </c>
      <c r="D132" s="20">
        <f t="shared" si="13"/>
        <v>0</v>
      </c>
      <c r="E132" s="77">
        <f t="shared" si="10"/>
        <v>4.4939702314958356E-2</v>
      </c>
      <c r="F132" s="78">
        <f t="shared" si="11"/>
        <v>0.54493970231495836</v>
      </c>
      <c r="G132" s="20">
        <f t="shared" si="26"/>
        <v>3.6567424500268481E-2</v>
      </c>
      <c r="H132" s="79">
        <f t="shared" si="27"/>
        <v>1.828371225013424E-2</v>
      </c>
      <c r="I132" s="80">
        <f t="shared" si="19"/>
        <v>0.48171628774986575</v>
      </c>
      <c r="J132" s="80">
        <f t="shared" si="20"/>
        <v>0.51828371225013425</v>
      </c>
      <c r="K132" s="80" t="str">
        <f t="shared" si="21"/>
        <v>No</v>
      </c>
      <c r="L132" s="78">
        <f t="shared" si="28"/>
        <v>0.50485238554711809</v>
      </c>
      <c r="S132" s="20">
        <v>119</v>
      </c>
      <c r="T132" s="93">
        <f t="shared" si="14"/>
        <v>3.5</v>
      </c>
      <c r="U132" s="20">
        <f t="shared" si="15"/>
        <v>0</v>
      </c>
      <c r="V132" s="118">
        <f t="shared" si="16"/>
        <v>0.37749349944565014</v>
      </c>
      <c r="W132" s="78">
        <f t="shared" si="17"/>
        <v>3.87749349944565</v>
      </c>
      <c r="X132" s="20">
        <f t="shared" si="29"/>
        <v>0.3071663658022552</v>
      </c>
      <c r="Y132" s="79">
        <f t="shared" si="22"/>
        <v>0.1535831829011276</v>
      </c>
      <c r="Z132" s="80">
        <f t="shared" si="23"/>
        <v>3.3464168170988726</v>
      </c>
      <c r="AA132" s="80">
        <f t="shared" si="24"/>
        <v>3.6535831829011274</v>
      </c>
      <c r="AB132" s="80" t="str">
        <f t="shared" si="25"/>
        <v>No</v>
      </c>
      <c r="AC132" s="78">
        <f t="shared" si="30"/>
        <v>3.5407600385957938</v>
      </c>
    </row>
    <row r="133" spans="2:29" x14ac:dyDescent="0.25">
      <c r="B133" s="20">
        <v>120</v>
      </c>
      <c r="C133" s="20">
        <f t="shared" si="12"/>
        <v>0.5</v>
      </c>
      <c r="D133" s="20">
        <f t="shared" si="13"/>
        <v>0</v>
      </c>
      <c r="E133" s="77">
        <f t="shared" si="10"/>
        <v>4.330127018922196E-2</v>
      </c>
      <c r="F133" s="78">
        <f t="shared" si="11"/>
        <v>0.54330127018922192</v>
      </c>
      <c r="G133" s="20">
        <f t="shared" si="26"/>
        <v>3.6500044209096999E-2</v>
      </c>
      <c r="H133" s="79">
        <f t="shared" si="27"/>
        <v>1.8250022104548499E-2</v>
      </c>
      <c r="I133" s="80">
        <f t="shared" si="19"/>
        <v>0.48174997789545149</v>
      </c>
      <c r="J133" s="80">
        <f t="shared" si="20"/>
        <v>0.51825002210454851</v>
      </c>
      <c r="K133" s="80" t="str">
        <f t="shared" si="21"/>
        <v>No</v>
      </c>
      <c r="L133" s="78">
        <f t="shared" si="28"/>
        <v>0.50479299437250424</v>
      </c>
      <c r="S133" s="20">
        <v>120</v>
      </c>
      <c r="T133" s="93">
        <f t="shared" si="14"/>
        <v>3.5</v>
      </c>
      <c r="U133" s="20">
        <f t="shared" si="15"/>
        <v>0</v>
      </c>
      <c r="V133" s="118">
        <f t="shared" si="16"/>
        <v>0.36373066958946443</v>
      </c>
      <c r="W133" s="78">
        <f t="shared" si="17"/>
        <v>3.8637306695894642</v>
      </c>
      <c r="X133" s="20">
        <f t="shared" si="29"/>
        <v>0.30660037135641471</v>
      </c>
      <c r="Y133" s="79">
        <f t="shared" si="22"/>
        <v>0.15330018567820736</v>
      </c>
      <c r="Z133" s="80">
        <f t="shared" si="23"/>
        <v>3.3466998143217928</v>
      </c>
      <c r="AA133" s="80">
        <f t="shared" si="24"/>
        <v>3.6533001856782072</v>
      </c>
      <c r="AB133" s="80" t="str">
        <f t="shared" si="25"/>
        <v>No</v>
      </c>
      <c r="AC133" s="78">
        <f t="shared" si="30"/>
        <v>3.5402611527290371</v>
      </c>
    </row>
    <row r="134" spans="2:29" x14ac:dyDescent="0.25">
      <c r="B134" s="20">
        <v>121</v>
      </c>
      <c r="C134" s="20">
        <f t="shared" si="12"/>
        <v>0.5</v>
      </c>
      <c r="D134" s="20">
        <f t="shared" si="13"/>
        <v>0</v>
      </c>
      <c r="E134" s="77">
        <f t="shared" si="10"/>
        <v>4.1451878627752084E-2</v>
      </c>
      <c r="F134" s="78">
        <f t="shared" si="11"/>
        <v>0.54145187862775213</v>
      </c>
      <c r="G134" s="20">
        <f t="shared" si="26"/>
        <v>3.6407352057479657E-2</v>
      </c>
      <c r="H134" s="79">
        <f t="shared" si="27"/>
        <v>1.8203676028739828E-2</v>
      </c>
      <c r="I134" s="80">
        <f t="shared" si="19"/>
        <v>0.48179632397126015</v>
      </c>
      <c r="J134" s="80">
        <f t="shared" si="20"/>
        <v>0.51820367602873985</v>
      </c>
      <c r="K134" s="80" t="str">
        <f t="shared" si="21"/>
        <v>No</v>
      </c>
      <c r="L134" s="78">
        <f t="shared" si="28"/>
        <v>0.50471025221109767</v>
      </c>
      <c r="S134" s="20">
        <v>121</v>
      </c>
      <c r="T134" s="93">
        <f t="shared" si="14"/>
        <v>3.5</v>
      </c>
      <c r="U134" s="20">
        <f t="shared" si="15"/>
        <v>0</v>
      </c>
      <c r="V134" s="118">
        <f t="shared" si="16"/>
        <v>0.34819578047311744</v>
      </c>
      <c r="W134" s="78">
        <f t="shared" si="17"/>
        <v>3.8481957804731173</v>
      </c>
      <c r="X134" s="20">
        <f t="shared" si="29"/>
        <v>0.30582175728282907</v>
      </c>
      <c r="Y134" s="79">
        <f t="shared" si="22"/>
        <v>0.15291087864141453</v>
      </c>
      <c r="Z134" s="80">
        <f t="shared" si="23"/>
        <v>3.3470891213585854</v>
      </c>
      <c r="AA134" s="80">
        <f t="shared" si="24"/>
        <v>3.6529108786414146</v>
      </c>
      <c r="AB134" s="80" t="str">
        <f t="shared" si="25"/>
        <v>No</v>
      </c>
      <c r="AC134" s="78">
        <f t="shared" si="30"/>
        <v>3.5395661185732212</v>
      </c>
    </row>
    <row r="135" spans="2:29" x14ac:dyDescent="0.25">
      <c r="B135" s="20">
        <v>122</v>
      </c>
      <c r="C135" s="20">
        <f t="shared" si="12"/>
        <v>0.5</v>
      </c>
      <c r="D135" s="20">
        <f t="shared" si="13"/>
        <v>0</v>
      </c>
      <c r="E135" s="77">
        <f t="shared" si="10"/>
        <v>3.9400537680336127E-2</v>
      </c>
      <c r="F135" s="78">
        <f t="shared" si="11"/>
        <v>0.53940053768033613</v>
      </c>
      <c r="G135" s="20">
        <f t="shared" si="26"/>
        <v>3.6290966368758087E-2</v>
      </c>
      <c r="H135" s="79">
        <f t="shared" si="27"/>
        <v>1.8145483184379044E-2</v>
      </c>
      <c r="I135" s="80">
        <f t="shared" si="19"/>
        <v>0.48185451681562097</v>
      </c>
      <c r="J135" s="80">
        <f t="shared" si="20"/>
        <v>0.51814548318437903</v>
      </c>
      <c r="K135" s="80" t="str">
        <f t="shared" si="21"/>
        <v>No</v>
      </c>
      <c r="L135" s="78">
        <f t="shared" si="28"/>
        <v>0.50460456217439142</v>
      </c>
      <c r="S135" s="20">
        <v>122</v>
      </c>
      <c r="T135" s="93">
        <f t="shared" si="14"/>
        <v>3.5</v>
      </c>
      <c r="U135" s="20">
        <f t="shared" si="15"/>
        <v>0</v>
      </c>
      <c r="V135" s="118">
        <f t="shared" si="16"/>
        <v>0.33096451651482339</v>
      </c>
      <c r="W135" s="78">
        <f t="shared" si="17"/>
        <v>3.8309645165148236</v>
      </c>
      <c r="X135" s="20">
        <f t="shared" si="29"/>
        <v>0.3048441174975679</v>
      </c>
      <c r="Y135" s="79">
        <f t="shared" si="22"/>
        <v>0.15242205874878395</v>
      </c>
      <c r="Z135" s="80">
        <f t="shared" si="23"/>
        <v>3.3475779412512159</v>
      </c>
      <c r="AA135" s="80">
        <f t="shared" si="24"/>
        <v>3.6524220587487841</v>
      </c>
      <c r="AB135" s="80" t="str">
        <f t="shared" si="25"/>
        <v>No</v>
      </c>
      <c r="AC135" s="78">
        <f t="shared" si="30"/>
        <v>3.5386783222648894</v>
      </c>
    </row>
    <row r="136" spans="2:29" x14ac:dyDescent="0.25">
      <c r="B136" s="20">
        <v>123</v>
      </c>
      <c r="C136" s="20">
        <f t="shared" si="12"/>
        <v>0.5</v>
      </c>
      <c r="D136" s="20">
        <f t="shared" si="13"/>
        <v>0</v>
      </c>
      <c r="E136" s="77">
        <f t="shared" si="10"/>
        <v>3.7157241273869705E-2</v>
      </c>
      <c r="F136" s="78">
        <f t="shared" si="11"/>
        <v>0.53715724127386966</v>
      </c>
      <c r="G136" s="20">
        <f t="shared" si="26"/>
        <v>3.6152935984282646E-2</v>
      </c>
      <c r="H136" s="79">
        <f t="shared" si="27"/>
        <v>1.8076467992141323E-2</v>
      </c>
      <c r="I136" s="80">
        <f t="shared" si="19"/>
        <v>0.4819235320078587</v>
      </c>
      <c r="J136" s="80">
        <f t="shared" si="20"/>
        <v>0.51807646799214135</v>
      </c>
      <c r="K136" s="80" t="str">
        <f t="shared" si="21"/>
        <v>No</v>
      </c>
      <c r="L136" s="78">
        <f t="shared" si="28"/>
        <v>0.50447643917362062</v>
      </c>
      <c r="S136" s="20">
        <v>123</v>
      </c>
      <c r="T136" s="93">
        <f t="shared" si="14"/>
        <v>3.5</v>
      </c>
      <c r="U136" s="20">
        <f t="shared" si="15"/>
        <v>0</v>
      </c>
      <c r="V136" s="118">
        <f t="shared" si="16"/>
        <v>0.3121208267005055</v>
      </c>
      <c r="W136" s="78">
        <f t="shared" si="17"/>
        <v>3.8121208267005056</v>
      </c>
      <c r="X136" s="20">
        <f t="shared" si="29"/>
        <v>0.30368466226797425</v>
      </c>
      <c r="Y136" s="79">
        <f t="shared" si="22"/>
        <v>0.15184233113398712</v>
      </c>
      <c r="Z136" s="80">
        <f t="shared" si="23"/>
        <v>3.3481576688660128</v>
      </c>
      <c r="AA136" s="80">
        <f t="shared" si="24"/>
        <v>3.6518423311339872</v>
      </c>
      <c r="AB136" s="80" t="str">
        <f t="shared" si="25"/>
        <v>No</v>
      </c>
      <c r="AC136" s="78">
        <f t="shared" si="30"/>
        <v>3.5376020890584137</v>
      </c>
    </row>
    <row r="137" spans="2:29" x14ac:dyDescent="0.25">
      <c r="B137" s="20">
        <v>124</v>
      </c>
      <c r="C137" s="20">
        <f t="shared" si="12"/>
        <v>0.5</v>
      </c>
      <c r="D137" s="20">
        <f t="shared" si="13"/>
        <v>0</v>
      </c>
      <c r="E137" s="77">
        <f t="shared" si="10"/>
        <v>3.4732918522949886E-2</v>
      </c>
      <c r="F137" s="78">
        <f t="shared" si="11"/>
        <v>0.53473291852294991</v>
      </c>
      <c r="G137" s="20">
        <f t="shared" si="26"/>
        <v>3.5995715479233588E-2</v>
      </c>
      <c r="H137" s="79">
        <f t="shared" si="27"/>
        <v>1.7997857739616794E-2</v>
      </c>
      <c r="I137" s="80">
        <f t="shared" si="19"/>
        <v>0.48200214226038318</v>
      </c>
      <c r="J137" s="80">
        <f t="shared" si="20"/>
        <v>0.51799785773961682</v>
      </c>
      <c r="K137" s="80" t="str">
        <f t="shared" si="21"/>
        <v>No</v>
      </c>
      <c r="L137" s="78">
        <f t="shared" si="28"/>
        <v>0.50432650741116591</v>
      </c>
      <c r="S137" s="20">
        <v>124</v>
      </c>
      <c r="T137" s="93">
        <f t="shared" si="14"/>
        <v>3.5</v>
      </c>
      <c r="U137" s="20">
        <f t="shared" si="15"/>
        <v>0</v>
      </c>
      <c r="V137" s="118">
        <f t="shared" si="16"/>
        <v>0.29175651559277904</v>
      </c>
      <c r="W137" s="78">
        <f t="shared" si="17"/>
        <v>3.791756515592779</v>
      </c>
      <c r="X137" s="20">
        <f t="shared" si="29"/>
        <v>0.30236401002556218</v>
      </c>
      <c r="Y137" s="79">
        <f t="shared" si="22"/>
        <v>0.15118200501278109</v>
      </c>
      <c r="Z137" s="80">
        <f t="shared" si="23"/>
        <v>3.3488179949872188</v>
      </c>
      <c r="AA137" s="80">
        <f t="shared" si="24"/>
        <v>3.6511820050127812</v>
      </c>
      <c r="AB137" s="80" t="str">
        <f t="shared" si="25"/>
        <v>No</v>
      </c>
      <c r="AC137" s="78">
        <f t="shared" si="30"/>
        <v>3.5363426622537952</v>
      </c>
    </row>
    <row r="138" spans="2:29" x14ac:dyDescent="0.25">
      <c r="B138" s="20">
        <v>125</v>
      </c>
      <c r="C138" s="20">
        <f t="shared" si="12"/>
        <v>0.5</v>
      </c>
      <c r="D138" s="20">
        <f t="shared" si="13"/>
        <v>0</v>
      </c>
      <c r="E138" s="77">
        <f t="shared" si="10"/>
        <v>3.2139380484327018E-2</v>
      </c>
      <c r="F138" s="78">
        <f t="shared" si="11"/>
        <v>0.53213938048432707</v>
      </c>
      <c r="G138" s="20">
        <f t="shared" si="26"/>
        <v>3.5822133955440642E-2</v>
      </c>
      <c r="H138" s="79">
        <f t="shared" si="27"/>
        <v>1.7911066977720321E-2</v>
      </c>
      <c r="I138" s="80">
        <f t="shared" si="19"/>
        <v>0.48208893302227968</v>
      </c>
      <c r="J138" s="80">
        <f t="shared" si="20"/>
        <v>0.51791106697772027</v>
      </c>
      <c r="K138" s="80" t="str">
        <f t="shared" si="21"/>
        <v>No</v>
      </c>
      <c r="L138" s="78">
        <f t="shared" si="28"/>
        <v>0.50415549733950304</v>
      </c>
      <c r="S138" s="20">
        <v>125</v>
      </c>
      <c r="T138" s="93">
        <f t="shared" si="14"/>
        <v>3.5</v>
      </c>
      <c r="U138" s="20">
        <f t="shared" si="15"/>
        <v>0</v>
      </c>
      <c r="V138" s="118">
        <f t="shared" si="16"/>
        <v>0.26997079606834695</v>
      </c>
      <c r="W138" s="78">
        <f t="shared" si="17"/>
        <v>3.7699707960683471</v>
      </c>
      <c r="X138" s="20">
        <f t="shared" si="29"/>
        <v>0.30090592522570131</v>
      </c>
      <c r="Y138" s="79">
        <f t="shared" si="22"/>
        <v>0.15045296261285065</v>
      </c>
      <c r="Z138" s="80">
        <f t="shared" si="23"/>
        <v>3.3495470373871492</v>
      </c>
      <c r="AA138" s="80">
        <f t="shared" si="24"/>
        <v>3.6504529626128508</v>
      </c>
      <c r="AB138" s="80" t="str">
        <f t="shared" si="25"/>
        <v>No</v>
      </c>
      <c r="AC138" s="78">
        <f t="shared" si="30"/>
        <v>3.5349061776518274</v>
      </c>
    </row>
    <row r="139" spans="2:29" x14ac:dyDescent="0.25">
      <c r="B139" s="20">
        <v>126</v>
      </c>
      <c r="C139" s="20">
        <f t="shared" si="12"/>
        <v>0.5</v>
      </c>
      <c r="D139" s="20">
        <f t="shared" si="13"/>
        <v>0</v>
      </c>
      <c r="E139" s="77">
        <f t="shared" si="10"/>
        <v>2.9389262614623671E-2</v>
      </c>
      <c r="F139" s="78">
        <f t="shared" si="11"/>
        <v>0.52938926261462371</v>
      </c>
      <c r="G139" s="20">
        <f t="shared" si="26"/>
        <v>3.5635356971305945E-2</v>
      </c>
      <c r="H139" s="79">
        <f t="shared" si="27"/>
        <v>1.7817678485652973E-2</v>
      </c>
      <c r="I139" s="80">
        <f t="shared" si="19"/>
        <v>0.48218232151434703</v>
      </c>
      <c r="J139" s="80">
        <f t="shared" si="20"/>
        <v>0.51781767848565297</v>
      </c>
      <c r="K139" s="80" t="str">
        <f t="shared" si="21"/>
        <v>No</v>
      </c>
      <c r="L139" s="78">
        <f t="shared" si="28"/>
        <v>0.50396424210251134</v>
      </c>
      <c r="S139" s="20">
        <v>126</v>
      </c>
      <c r="T139" s="93">
        <f t="shared" si="14"/>
        <v>3.5</v>
      </c>
      <c r="U139" s="20">
        <f t="shared" si="15"/>
        <v>0</v>
      </c>
      <c r="V139" s="118">
        <f t="shared" si="16"/>
        <v>0.24686980596283881</v>
      </c>
      <c r="W139" s="78">
        <f t="shared" si="17"/>
        <v>3.7468698059628389</v>
      </c>
      <c r="X139" s="20">
        <f t="shared" si="29"/>
        <v>0.29933699855896989</v>
      </c>
      <c r="Y139" s="79">
        <f t="shared" si="22"/>
        <v>0.14966849927948495</v>
      </c>
      <c r="Z139" s="80">
        <f t="shared" si="23"/>
        <v>3.350331500720515</v>
      </c>
      <c r="AA139" s="80">
        <f t="shared" si="24"/>
        <v>3.649668499279485</v>
      </c>
      <c r="AB139" s="80" t="str">
        <f t="shared" si="25"/>
        <v>No</v>
      </c>
      <c r="AC139" s="78">
        <f t="shared" si="30"/>
        <v>3.533299633661096</v>
      </c>
    </row>
    <row r="140" spans="2:29" x14ac:dyDescent="0.25">
      <c r="B140" s="20">
        <v>127</v>
      </c>
      <c r="C140" s="20">
        <f t="shared" si="12"/>
        <v>0.5</v>
      </c>
      <c r="D140" s="20">
        <f t="shared" si="13"/>
        <v>0</v>
      </c>
      <c r="E140" s="77">
        <f t="shared" si="10"/>
        <v>2.6495963211660225E-2</v>
      </c>
      <c r="F140" s="78">
        <f t="shared" si="11"/>
        <v>0.52649596321166026</v>
      </c>
      <c r="G140" s="20">
        <f t="shared" si="26"/>
        <v>3.5438841199835307E-2</v>
      </c>
      <c r="H140" s="79">
        <f t="shared" si="27"/>
        <v>1.7719420599917653E-2</v>
      </c>
      <c r="I140" s="80">
        <f t="shared" si="19"/>
        <v>0.48228057940008234</v>
      </c>
      <c r="J140" s="80">
        <f t="shared" si="20"/>
        <v>0.5177194205999176</v>
      </c>
      <c r="K140" s="80" t="str">
        <f t="shared" si="21"/>
        <v>No</v>
      </c>
      <c r="L140" s="78">
        <f t="shared" si="28"/>
        <v>0.50375367347648026</v>
      </c>
      <c r="S140" s="20">
        <v>127</v>
      </c>
      <c r="T140" s="93">
        <f t="shared" si="14"/>
        <v>3.5</v>
      </c>
      <c r="U140" s="20">
        <f t="shared" si="15"/>
        <v>0</v>
      </c>
      <c r="V140" s="118">
        <f t="shared" si="16"/>
        <v>0.22256609097794586</v>
      </c>
      <c r="W140" s="78">
        <f t="shared" si="17"/>
        <v>3.7225660909779457</v>
      </c>
      <c r="X140" s="20">
        <f t="shared" si="29"/>
        <v>0.29768626607861653</v>
      </c>
      <c r="Y140" s="79">
        <f t="shared" si="22"/>
        <v>0.14884313303930827</v>
      </c>
      <c r="Z140" s="80">
        <f t="shared" si="23"/>
        <v>3.3511568669606917</v>
      </c>
      <c r="AA140" s="80">
        <f t="shared" si="24"/>
        <v>3.6488431330393083</v>
      </c>
      <c r="AB140" s="80" t="str">
        <f t="shared" si="25"/>
        <v>No</v>
      </c>
      <c r="AC140" s="78">
        <f t="shared" si="30"/>
        <v>3.5315308572024353</v>
      </c>
    </row>
    <row r="141" spans="2:29" x14ac:dyDescent="0.25">
      <c r="B141" s="20">
        <v>128</v>
      </c>
      <c r="C141" s="20">
        <f t="shared" si="12"/>
        <v>0.5</v>
      </c>
      <c r="D141" s="20">
        <f t="shared" si="13"/>
        <v>0</v>
      </c>
      <c r="E141" s="77">
        <f t="shared" si="10"/>
        <v>2.3473578139294547E-2</v>
      </c>
      <c r="F141" s="78">
        <f t="shared" si="11"/>
        <v>0.52347357813929452</v>
      </c>
      <c r="G141" s="20">
        <f t="shared" si="26"/>
        <v>3.5236281502785335E-2</v>
      </c>
      <c r="H141" s="79">
        <f t="shared" si="27"/>
        <v>1.7618140751392668E-2</v>
      </c>
      <c r="I141" s="80">
        <f t="shared" si="19"/>
        <v>0.48238185924860733</v>
      </c>
      <c r="J141" s="80">
        <f t="shared" si="20"/>
        <v>0.51761814075139267</v>
      </c>
      <c r="K141" s="80" t="str">
        <f t="shared" si="21"/>
        <v>No</v>
      </c>
      <c r="L141" s="78">
        <f t="shared" si="28"/>
        <v>0.50352481733058985</v>
      </c>
      <c r="S141" s="20">
        <v>128</v>
      </c>
      <c r="T141" s="93">
        <f t="shared" si="14"/>
        <v>3.5</v>
      </c>
      <c r="U141" s="20">
        <f t="shared" si="15"/>
        <v>0</v>
      </c>
      <c r="V141" s="118">
        <f t="shared" si="16"/>
        <v>0.19717805637007418</v>
      </c>
      <c r="W141" s="78">
        <f t="shared" si="17"/>
        <v>3.697178056370074</v>
      </c>
      <c r="X141" s="20">
        <f t="shared" si="29"/>
        <v>0.29598476462339673</v>
      </c>
      <c r="Y141" s="79">
        <f t="shared" si="22"/>
        <v>0.14799238231169837</v>
      </c>
      <c r="Z141" s="80">
        <f t="shared" si="23"/>
        <v>3.3520076176883018</v>
      </c>
      <c r="AA141" s="80">
        <f t="shared" si="24"/>
        <v>3.6479923823116982</v>
      </c>
      <c r="AB141" s="80" t="str">
        <f t="shared" si="25"/>
        <v>No</v>
      </c>
      <c r="AC141" s="78">
        <f t="shared" si="30"/>
        <v>3.5296084655769562</v>
      </c>
    </row>
    <row r="142" spans="2:29" x14ac:dyDescent="0.25">
      <c r="B142" s="20">
        <v>129</v>
      </c>
      <c r="C142" s="20">
        <f t="shared" si="12"/>
        <v>0.5</v>
      </c>
      <c r="D142" s="20">
        <f t="shared" si="13"/>
        <v>0</v>
      </c>
      <c r="E142" s="77">
        <f t="shared" si="10"/>
        <v>2.0336832153790056E-2</v>
      </c>
      <c r="F142" s="78">
        <f t="shared" si="11"/>
        <v>0.52033683215379001</v>
      </c>
      <c r="G142" s="20">
        <f t="shared" si="26"/>
        <v>3.5031550286320268E-2</v>
      </c>
      <c r="H142" s="79">
        <f t="shared" si="27"/>
        <v>1.7515775143160134E-2</v>
      </c>
      <c r="I142" s="80">
        <f t="shared" si="19"/>
        <v>0.48248422485683984</v>
      </c>
      <c r="J142" s="80">
        <f t="shared" si="20"/>
        <v>0.51751577514316016</v>
      </c>
      <c r="K142" s="80" t="str">
        <f t="shared" si="21"/>
        <v>No</v>
      </c>
      <c r="L142" s="78">
        <f t="shared" si="28"/>
        <v>0.50327878862897824</v>
      </c>
      <c r="S142" s="20">
        <v>129</v>
      </c>
      <c r="T142" s="93">
        <f t="shared" si="14"/>
        <v>3.5</v>
      </c>
      <c r="U142" s="20">
        <f t="shared" si="15"/>
        <v>0</v>
      </c>
      <c r="V142" s="118">
        <f t="shared" si="16"/>
        <v>0.17082939009183645</v>
      </c>
      <c r="W142" s="78">
        <f t="shared" si="17"/>
        <v>3.6708293900918365</v>
      </c>
      <c r="X142" s="20">
        <f t="shared" si="29"/>
        <v>0.29426502240509017</v>
      </c>
      <c r="Y142" s="79">
        <f t="shared" si="22"/>
        <v>0.14713251120254509</v>
      </c>
      <c r="Z142" s="80">
        <f t="shared" si="23"/>
        <v>3.3528674887974548</v>
      </c>
      <c r="AA142" s="80">
        <f t="shared" si="24"/>
        <v>3.6471325112025452</v>
      </c>
      <c r="AB142" s="80" t="str">
        <f t="shared" si="25"/>
        <v>No</v>
      </c>
      <c r="AC142" s="78">
        <f t="shared" si="30"/>
        <v>3.5275418244834178</v>
      </c>
    </row>
    <row r="143" spans="2:29" x14ac:dyDescent="0.25">
      <c r="B143" s="20">
        <v>130</v>
      </c>
      <c r="C143" s="20">
        <f t="shared" si="12"/>
        <v>0.5</v>
      </c>
      <c r="D143" s="20">
        <f t="shared" si="13"/>
        <v>0</v>
      </c>
      <c r="E143" s="77">
        <f t="shared" ref="E143:E206" si="31">$D$8*SIN(B143*4*PI()/180)</f>
        <v>1.7101007166283436E-2</v>
      </c>
      <c r="F143" s="78">
        <f t="shared" ref="F143:F206" si="32">SUM(C143:E143)</f>
        <v>0.51710100716628349</v>
      </c>
      <c r="G143" s="20">
        <f t="shared" si="26"/>
        <v>3.4828629272988465E-2</v>
      </c>
      <c r="H143" s="79">
        <f t="shared" si="27"/>
        <v>1.7414314636494233E-2</v>
      </c>
      <c r="I143" s="80">
        <f t="shared" si="19"/>
        <v>0.48258568536350577</v>
      </c>
      <c r="J143" s="80">
        <f t="shared" si="20"/>
        <v>0.51741431463649423</v>
      </c>
      <c r="K143" s="80" t="str">
        <f t="shared" si="21"/>
        <v>No</v>
      </c>
      <c r="L143" s="78">
        <f t="shared" si="28"/>
        <v>0.50301678599874888</v>
      </c>
      <c r="S143" s="20">
        <v>130</v>
      </c>
      <c r="T143" s="93">
        <f t="shared" si="14"/>
        <v>3.5</v>
      </c>
      <c r="U143" s="20">
        <f t="shared" si="15"/>
        <v>0</v>
      </c>
      <c r="V143" s="118">
        <f t="shared" si="16"/>
        <v>0.14364846019678085</v>
      </c>
      <c r="W143" s="78">
        <f t="shared" si="17"/>
        <v>3.6436484601967809</v>
      </c>
      <c r="X143" s="20">
        <f t="shared" si="29"/>
        <v>0.29256048589310296</v>
      </c>
      <c r="Y143" s="79">
        <f t="shared" si="22"/>
        <v>0.14628024294655148</v>
      </c>
      <c r="Z143" s="80">
        <f t="shared" si="23"/>
        <v>3.3537197570534487</v>
      </c>
      <c r="AA143" s="80">
        <f t="shared" si="24"/>
        <v>3.6462802429465513</v>
      </c>
      <c r="AB143" s="80" t="str">
        <f t="shared" si="25"/>
        <v>No</v>
      </c>
      <c r="AC143" s="78">
        <f t="shared" si="30"/>
        <v>3.5253410023894904</v>
      </c>
    </row>
    <row r="144" spans="2:29" x14ac:dyDescent="0.25">
      <c r="B144" s="20">
        <v>131</v>
      </c>
      <c r="C144" s="20">
        <f t="shared" ref="C144:C207" si="33">C143+D143</f>
        <v>0.5</v>
      </c>
      <c r="D144" s="20">
        <f t="shared" ref="D144:D207" si="34">$D$6/4</f>
        <v>0</v>
      </c>
      <c r="E144" s="77">
        <f t="shared" si="31"/>
        <v>1.3781867790849911E-2</v>
      </c>
      <c r="F144" s="78">
        <f t="shared" si="32"/>
        <v>0.51378186779084989</v>
      </c>
      <c r="G144" s="20">
        <f t="shared" si="26"/>
        <v>3.4631534191993323E-2</v>
      </c>
      <c r="H144" s="79">
        <f t="shared" si="27"/>
        <v>1.7315767095996661E-2</v>
      </c>
      <c r="I144" s="80">
        <f t="shared" si="19"/>
        <v>0.48268423290400336</v>
      </c>
      <c r="J144" s="80">
        <f t="shared" si="20"/>
        <v>0.51731576709599669</v>
      </c>
      <c r="K144" s="80" t="str">
        <f t="shared" si="21"/>
        <v>No</v>
      </c>
      <c r="L144" s="78">
        <f t="shared" si="28"/>
        <v>0.50274008589037988</v>
      </c>
      <c r="S144" s="20">
        <v>131</v>
      </c>
      <c r="T144" s="93">
        <f t="shared" ref="T144:T207" si="35">T143+U143</f>
        <v>3.5</v>
      </c>
      <c r="U144" s="20">
        <f t="shared" ref="U144:U207" si="36">$U$6/4</f>
        <v>0</v>
      </c>
      <c r="V144" s="118">
        <f t="shared" ref="V144:V207" si="37">$U$8*SIN(S144*4*PI()/180)</f>
        <v>0.11576768944313925</v>
      </c>
      <c r="W144" s="78">
        <f t="shared" ref="W144:W207" si="38">SUM(T144:V144)</f>
        <v>3.6157676894431394</v>
      </c>
      <c r="X144" s="20">
        <f t="shared" si="29"/>
        <v>0.29090488721274377</v>
      </c>
      <c r="Y144" s="79">
        <f t="shared" si="22"/>
        <v>0.14545244360637188</v>
      </c>
      <c r="Z144" s="80">
        <f t="shared" si="23"/>
        <v>3.3545475563936282</v>
      </c>
      <c r="AA144" s="80">
        <f t="shared" si="24"/>
        <v>3.6454524436063718</v>
      </c>
      <c r="AB144" s="80" t="str">
        <f t="shared" si="25"/>
        <v>No</v>
      </c>
      <c r="AC144" s="78">
        <f t="shared" si="30"/>
        <v>3.5230167214791912</v>
      </c>
    </row>
    <row r="145" spans="2:29" x14ac:dyDescent="0.25">
      <c r="B145" s="20">
        <v>132</v>
      </c>
      <c r="C145" s="20">
        <f t="shared" si="33"/>
        <v>0.5</v>
      </c>
      <c r="D145" s="20">
        <f t="shared" si="34"/>
        <v>0</v>
      </c>
      <c r="E145" s="77">
        <f t="shared" si="31"/>
        <v>1.0395584540887957E-2</v>
      </c>
      <c r="F145" s="78">
        <f t="shared" si="32"/>
        <v>0.51039558454088796</v>
      </c>
      <c r="G145" s="20">
        <f t="shared" si="26"/>
        <v>3.4444233350475119E-2</v>
      </c>
      <c r="H145" s="79">
        <f t="shared" si="27"/>
        <v>1.7222116675237559E-2</v>
      </c>
      <c r="I145" s="80">
        <f t="shared" si="19"/>
        <v>0.48277788332476246</v>
      </c>
      <c r="J145" s="80">
        <f t="shared" si="20"/>
        <v>0.51722211667523754</v>
      </c>
      <c r="K145" s="80" t="str">
        <f t="shared" si="21"/>
        <v>No</v>
      </c>
      <c r="L145" s="78">
        <f t="shared" si="28"/>
        <v>0.50245003635898533</v>
      </c>
      <c r="S145" s="20">
        <v>132</v>
      </c>
      <c r="T145" s="93">
        <f t="shared" si="35"/>
        <v>3.5</v>
      </c>
      <c r="U145" s="20">
        <f t="shared" si="36"/>
        <v>0</v>
      </c>
      <c r="V145" s="118">
        <f t="shared" si="37"/>
        <v>8.7322910143458832E-2</v>
      </c>
      <c r="W145" s="78">
        <f t="shared" si="38"/>
        <v>3.5873229101434587</v>
      </c>
      <c r="X145" s="20">
        <f t="shared" si="29"/>
        <v>0.28933156014399092</v>
      </c>
      <c r="Y145" s="79">
        <f t="shared" si="22"/>
        <v>0.14466578007199546</v>
      </c>
      <c r="Z145" s="80">
        <f t="shared" si="23"/>
        <v>3.3553342199280047</v>
      </c>
      <c r="AA145" s="80">
        <f t="shared" si="24"/>
        <v>3.6446657800719953</v>
      </c>
      <c r="AB145" s="80" t="str">
        <f t="shared" si="25"/>
        <v>No</v>
      </c>
      <c r="AC145" s="78">
        <f t="shared" si="30"/>
        <v>3.5205803054154781</v>
      </c>
    </row>
    <row r="146" spans="2:29" x14ac:dyDescent="0.25">
      <c r="B146" s="20">
        <v>133</v>
      </c>
      <c r="C146" s="20">
        <f t="shared" si="33"/>
        <v>0.5</v>
      </c>
      <c r="D146" s="20">
        <f t="shared" si="34"/>
        <v>0</v>
      </c>
      <c r="E146" s="77">
        <f t="shared" si="31"/>
        <v>6.9586550480033003E-3</v>
      </c>
      <c r="F146" s="78">
        <f t="shared" si="32"/>
        <v>0.5069586550480033</v>
      </c>
      <c r="G146" s="20">
        <f t="shared" si="26"/>
        <v>3.4270561584773748E-2</v>
      </c>
      <c r="H146" s="79">
        <f t="shared" si="27"/>
        <v>1.7135280792386874E-2</v>
      </c>
      <c r="I146" s="80">
        <f t="shared" si="19"/>
        <v>0.48286471920761315</v>
      </c>
      <c r="J146" s="80">
        <f t="shared" si="20"/>
        <v>0.51713528079238691</v>
      </c>
      <c r="K146" s="80" t="str">
        <f t="shared" si="21"/>
        <v>No</v>
      </c>
      <c r="L146" s="78">
        <f t="shared" si="28"/>
        <v>0.50214805049672673</v>
      </c>
      <c r="S146" s="20">
        <v>133</v>
      </c>
      <c r="T146" s="93">
        <f t="shared" si="35"/>
        <v>3.5</v>
      </c>
      <c r="U146" s="20">
        <f t="shared" si="36"/>
        <v>0</v>
      </c>
      <c r="V146" s="118">
        <f t="shared" si="37"/>
        <v>5.8452702403227717E-2</v>
      </c>
      <c r="W146" s="78">
        <f t="shared" si="38"/>
        <v>3.5584527024032275</v>
      </c>
      <c r="X146" s="20">
        <f t="shared" si="29"/>
        <v>0.28787271731209946</v>
      </c>
      <c r="Y146" s="79">
        <f t="shared" si="22"/>
        <v>0.14393635865604973</v>
      </c>
      <c r="Z146" s="80">
        <f t="shared" si="23"/>
        <v>3.3560636413439502</v>
      </c>
      <c r="AA146" s="80">
        <f t="shared" si="24"/>
        <v>3.6439363586560498</v>
      </c>
      <c r="AB146" s="80" t="str">
        <f t="shared" si="25"/>
        <v>No</v>
      </c>
      <c r="AC146" s="78">
        <f t="shared" si="30"/>
        <v>3.5180436241725048</v>
      </c>
    </row>
    <row r="147" spans="2:29" x14ac:dyDescent="0.25">
      <c r="B147" s="20">
        <v>134</v>
      </c>
      <c r="C147" s="20">
        <f t="shared" si="33"/>
        <v>0.5</v>
      </c>
      <c r="D147" s="20">
        <f t="shared" si="34"/>
        <v>0</v>
      </c>
      <c r="E147" s="77">
        <f t="shared" si="31"/>
        <v>3.4878236872063328E-3</v>
      </c>
      <c r="F147" s="78">
        <f t="shared" si="32"/>
        <v>0.50348782368720635</v>
      </c>
      <c r="G147" s="20">
        <f t="shared" si="26"/>
        <v>3.4114131667386707E-2</v>
      </c>
      <c r="H147" s="79">
        <f t="shared" si="27"/>
        <v>1.7057065833693354E-2</v>
      </c>
      <c r="I147" s="80">
        <f t="shared" si="19"/>
        <v>0.48294293416630663</v>
      </c>
      <c r="J147" s="80">
        <f t="shared" si="20"/>
        <v>0.51705706583369337</v>
      </c>
      <c r="K147" s="80" t="str">
        <f t="shared" si="21"/>
        <v>No</v>
      </c>
      <c r="L147" s="78">
        <f t="shared" si="28"/>
        <v>0.50183559954836932</v>
      </c>
      <c r="S147" s="20">
        <v>134</v>
      </c>
      <c r="T147" s="93">
        <f t="shared" si="35"/>
        <v>3.5</v>
      </c>
      <c r="U147" s="20">
        <f t="shared" si="36"/>
        <v>0</v>
      </c>
      <c r="V147" s="118">
        <f t="shared" si="37"/>
        <v>2.929771897253319E-2</v>
      </c>
      <c r="W147" s="78">
        <f t="shared" si="38"/>
        <v>3.5292977189725332</v>
      </c>
      <c r="X147" s="20">
        <f t="shared" si="29"/>
        <v>0.28655870600604827</v>
      </c>
      <c r="Y147" s="79">
        <f t="shared" si="22"/>
        <v>0.14327935300302413</v>
      </c>
      <c r="Z147" s="80">
        <f t="shared" si="23"/>
        <v>3.3567206469969757</v>
      </c>
      <c r="AA147" s="80">
        <f t="shared" si="24"/>
        <v>3.6432793530030243</v>
      </c>
      <c r="AB147" s="80" t="str">
        <f t="shared" si="25"/>
        <v>No</v>
      </c>
      <c r="AC147" s="78">
        <f t="shared" si="30"/>
        <v>3.5154190362063029</v>
      </c>
    </row>
    <row r="148" spans="2:29" x14ac:dyDescent="0.25">
      <c r="B148" s="20">
        <v>135</v>
      </c>
      <c r="C148" s="20">
        <f t="shared" si="33"/>
        <v>0.5</v>
      </c>
      <c r="D148" s="20">
        <f t="shared" si="34"/>
        <v>0</v>
      </c>
      <c r="E148" s="77">
        <f t="shared" si="31"/>
        <v>1.83772268236293E-17</v>
      </c>
      <c r="F148" s="78">
        <f t="shared" si="32"/>
        <v>0.5</v>
      </c>
      <c r="G148" s="20">
        <f t="shared" si="26"/>
        <v>3.3978245809765988E-2</v>
      </c>
      <c r="H148" s="79">
        <f t="shared" si="27"/>
        <v>1.6989122904882994E-2</v>
      </c>
      <c r="I148" s="80">
        <f t="shared" si="19"/>
        <v>0.48301087709511703</v>
      </c>
      <c r="J148" s="80">
        <f t="shared" si="20"/>
        <v>0.51698912290488297</v>
      </c>
      <c r="K148" s="80" t="str">
        <f t="shared" si="21"/>
        <v>No</v>
      </c>
      <c r="L148" s="78">
        <f t="shared" si="28"/>
        <v>0.50151420574352601</v>
      </c>
      <c r="S148" s="20">
        <v>135</v>
      </c>
      <c r="T148" s="93">
        <f t="shared" si="35"/>
        <v>3.5</v>
      </c>
      <c r="U148" s="20">
        <f t="shared" si="36"/>
        <v>0</v>
      </c>
      <c r="V148" s="118">
        <f t="shared" si="37"/>
        <v>1.5436870531848612E-16</v>
      </c>
      <c r="W148" s="78">
        <f t="shared" si="38"/>
        <v>3.5</v>
      </c>
      <c r="X148" s="20">
        <f t="shared" si="29"/>
        <v>0.28541726480203417</v>
      </c>
      <c r="Y148" s="79">
        <f t="shared" si="22"/>
        <v>0.14270863240101708</v>
      </c>
      <c r="Z148" s="80">
        <f t="shared" si="23"/>
        <v>3.3572913675989828</v>
      </c>
      <c r="AA148" s="80">
        <f t="shared" si="24"/>
        <v>3.6427086324010172</v>
      </c>
      <c r="AB148" s="80" t="str">
        <f t="shared" si="25"/>
        <v>No</v>
      </c>
      <c r="AC148" s="78">
        <f t="shared" si="30"/>
        <v>3.5127193282456193</v>
      </c>
    </row>
    <row r="149" spans="2:29" x14ac:dyDescent="0.25">
      <c r="B149" s="20">
        <v>136</v>
      </c>
      <c r="C149" s="20">
        <f t="shared" si="33"/>
        <v>0.5</v>
      </c>
      <c r="D149" s="20">
        <f t="shared" si="34"/>
        <v>0</v>
      </c>
      <c r="E149" s="77">
        <f t="shared" si="31"/>
        <v>-3.4878236872062959E-3</v>
      </c>
      <c r="F149" s="78">
        <f t="shared" si="32"/>
        <v>0.49651217631279371</v>
      </c>
      <c r="G149" s="20">
        <f t="shared" si="26"/>
        <v>3.3865810385359144E-2</v>
      </c>
      <c r="H149" s="79">
        <f t="shared" si="27"/>
        <v>1.6932905192679572E-2</v>
      </c>
      <c r="I149" s="80">
        <f t="shared" si="19"/>
        <v>0.48306709480732041</v>
      </c>
      <c r="J149" s="80">
        <f t="shared" si="20"/>
        <v>0.51693290519267954</v>
      </c>
      <c r="K149" s="80" t="str">
        <f t="shared" si="21"/>
        <v>No</v>
      </c>
      <c r="L149" s="78">
        <f t="shared" si="28"/>
        <v>0.50118543488050771</v>
      </c>
      <c r="S149" s="20">
        <v>136</v>
      </c>
      <c r="T149" s="93">
        <f t="shared" si="35"/>
        <v>3.5</v>
      </c>
      <c r="U149" s="20">
        <f t="shared" si="36"/>
        <v>0</v>
      </c>
      <c r="V149" s="118">
        <f t="shared" si="37"/>
        <v>-2.9297718972532881E-2</v>
      </c>
      <c r="W149" s="78">
        <f t="shared" si="38"/>
        <v>3.4707022810274673</v>
      </c>
      <c r="X149" s="20">
        <f t="shared" si="29"/>
        <v>0.28447280723701679</v>
      </c>
      <c r="Y149" s="79">
        <f t="shared" si="22"/>
        <v>0.14223640361850839</v>
      </c>
      <c r="Z149" s="80">
        <f t="shared" si="23"/>
        <v>3.3577635963814916</v>
      </c>
      <c r="AA149" s="80">
        <f t="shared" si="24"/>
        <v>3.6422364036185084</v>
      </c>
      <c r="AB149" s="80" t="str">
        <f t="shared" si="25"/>
        <v>No</v>
      </c>
      <c r="AC149" s="78">
        <f t="shared" si="30"/>
        <v>3.5099576529962655</v>
      </c>
    </row>
    <row r="150" spans="2:29" x14ac:dyDescent="0.25">
      <c r="B150" s="20">
        <v>137</v>
      </c>
      <c r="C150" s="20">
        <f t="shared" si="33"/>
        <v>0.5</v>
      </c>
      <c r="D150" s="20">
        <f t="shared" si="34"/>
        <v>0</v>
      </c>
      <c r="E150" s="77">
        <f t="shared" si="31"/>
        <v>-6.9586550480032639E-3</v>
      </c>
      <c r="F150" s="78">
        <f t="shared" si="32"/>
        <v>0.49304134495199675</v>
      </c>
      <c r="G150" s="20">
        <f t="shared" si="26"/>
        <v>3.3779257325649209E-2</v>
      </c>
      <c r="H150" s="79">
        <f t="shared" si="27"/>
        <v>1.6889628662824605E-2</v>
      </c>
      <c r="I150" s="80">
        <f t="shared" si="19"/>
        <v>0.48311037133717538</v>
      </c>
      <c r="J150" s="80">
        <f t="shared" si="20"/>
        <v>0.51688962866282462</v>
      </c>
      <c r="K150" s="80" t="str">
        <f t="shared" si="21"/>
        <v>No</v>
      </c>
      <c r="L150" s="78">
        <f t="shared" si="28"/>
        <v>0.50085088869791106</v>
      </c>
      <c r="S150" s="20">
        <v>137</v>
      </c>
      <c r="T150" s="93">
        <f t="shared" si="35"/>
        <v>3.5</v>
      </c>
      <c r="U150" s="20">
        <f t="shared" si="36"/>
        <v>0</v>
      </c>
      <c r="V150" s="118">
        <f t="shared" si="37"/>
        <v>-5.8452702403227412E-2</v>
      </c>
      <c r="W150" s="78">
        <f t="shared" si="38"/>
        <v>3.4415472975967725</v>
      </c>
      <c r="X150" s="20">
        <f t="shared" si="29"/>
        <v>0.28374576153545322</v>
      </c>
      <c r="Y150" s="79">
        <f t="shared" si="22"/>
        <v>0.14187288076772661</v>
      </c>
      <c r="Z150" s="80">
        <f t="shared" si="23"/>
        <v>3.3581271192322735</v>
      </c>
      <c r="AA150" s="80">
        <f t="shared" si="24"/>
        <v>3.6418728807677265</v>
      </c>
      <c r="AB150" s="80" t="str">
        <f t="shared" si="25"/>
        <v>No</v>
      </c>
      <c r="AC150" s="78">
        <f t="shared" si="30"/>
        <v>3.5071474650624541</v>
      </c>
    </row>
    <row r="151" spans="2:29" x14ac:dyDescent="0.25">
      <c r="B151" s="20">
        <v>138</v>
      </c>
      <c r="C151" s="20">
        <f t="shared" si="33"/>
        <v>0.5</v>
      </c>
      <c r="D151" s="20">
        <f t="shared" si="34"/>
        <v>0</v>
      </c>
      <c r="E151" s="77">
        <f t="shared" si="31"/>
        <v>-1.0395584540887921E-2</v>
      </c>
      <c r="F151" s="78">
        <f t="shared" si="32"/>
        <v>0.4896044154591121</v>
      </c>
      <c r="G151" s="20">
        <f t="shared" si="26"/>
        <v>3.3720475742223116E-2</v>
      </c>
      <c r="H151" s="79">
        <f t="shared" si="27"/>
        <v>1.6860237871111558E-2</v>
      </c>
      <c r="I151" s="80">
        <f t="shared" si="19"/>
        <v>0.48313976212888843</v>
      </c>
      <c r="J151" s="80">
        <f t="shared" si="20"/>
        <v>0.51686023787111157</v>
      </c>
      <c r="K151" s="80" t="str">
        <f t="shared" si="21"/>
        <v>No</v>
      </c>
      <c r="L151" s="78">
        <f t="shared" si="28"/>
        <v>0.50051219707110928</v>
      </c>
      <c r="S151" s="20">
        <v>138</v>
      </c>
      <c r="T151" s="93">
        <f t="shared" si="35"/>
        <v>3.5</v>
      </c>
      <c r="U151" s="20">
        <f t="shared" si="36"/>
        <v>0</v>
      </c>
      <c r="V151" s="118">
        <f t="shared" si="37"/>
        <v>-8.7322910143458526E-2</v>
      </c>
      <c r="W151" s="78">
        <f t="shared" si="38"/>
        <v>3.4126770898565413</v>
      </c>
      <c r="X151" s="20">
        <f t="shared" si="29"/>
        <v>0.28325199623467406</v>
      </c>
      <c r="Y151" s="79">
        <f t="shared" si="22"/>
        <v>0.14162599811733703</v>
      </c>
      <c r="Z151" s="80">
        <f t="shared" si="23"/>
        <v>3.3583740018826629</v>
      </c>
      <c r="AA151" s="80">
        <f t="shared" si="24"/>
        <v>3.6416259981173371</v>
      </c>
      <c r="AB151" s="80" t="str">
        <f t="shared" si="25"/>
        <v>No</v>
      </c>
      <c r="AC151" s="78">
        <f t="shared" si="30"/>
        <v>3.5043024553973185</v>
      </c>
    </row>
    <row r="152" spans="2:29" x14ac:dyDescent="0.25">
      <c r="B152" s="20">
        <v>139</v>
      </c>
      <c r="C152" s="20">
        <f t="shared" si="33"/>
        <v>0.5</v>
      </c>
      <c r="D152" s="20">
        <f t="shared" si="34"/>
        <v>0</v>
      </c>
      <c r="E152" s="77">
        <f t="shared" si="31"/>
        <v>-1.3781867790849962E-2</v>
      </c>
      <c r="F152" s="78">
        <f t="shared" si="32"/>
        <v>0.48621813220915006</v>
      </c>
      <c r="G152" s="20">
        <f t="shared" si="26"/>
        <v>3.3690757145757803E-2</v>
      </c>
      <c r="H152" s="79">
        <f t="shared" si="27"/>
        <v>1.6845378572878902E-2</v>
      </c>
      <c r="I152" s="80">
        <f t="shared" si="19"/>
        <v>0.48315462142712112</v>
      </c>
      <c r="J152" s="80">
        <f t="shared" si="20"/>
        <v>0.51684537857287893</v>
      </c>
      <c r="K152" s="80" t="str">
        <f t="shared" si="21"/>
        <v>No</v>
      </c>
      <c r="L152" s="78">
        <f t="shared" si="28"/>
        <v>0.50017101007166287</v>
      </c>
      <c r="S152" s="20">
        <v>139</v>
      </c>
      <c r="T152" s="93">
        <f t="shared" si="35"/>
        <v>3.5</v>
      </c>
      <c r="U152" s="20">
        <f t="shared" si="36"/>
        <v>0</v>
      </c>
      <c r="V152" s="118">
        <f t="shared" si="37"/>
        <v>-0.11576768944313967</v>
      </c>
      <c r="W152" s="78">
        <f t="shared" si="38"/>
        <v>3.3842323105568601</v>
      </c>
      <c r="X152" s="20">
        <f t="shared" si="29"/>
        <v>0.28300236002436541</v>
      </c>
      <c r="Y152" s="79">
        <f t="shared" si="22"/>
        <v>0.1415011800121827</v>
      </c>
      <c r="Z152" s="80">
        <f t="shared" si="23"/>
        <v>3.3584988199878172</v>
      </c>
      <c r="AA152" s="80">
        <f t="shared" si="24"/>
        <v>3.6415011800121828</v>
      </c>
      <c r="AB152" s="80" t="str">
        <f t="shared" si="25"/>
        <v>No</v>
      </c>
      <c r="AC152" s="78">
        <f t="shared" si="30"/>
        <v>3.5014364846019679</v>
      </c>
    </row>
    <row r="153" spans="2:29" x14ac:dyDescent="0.25">
      <c r="B153" s="20">
        <v>140</v>
      </c>
      <c r="C153" s="20">
        <f t="shared" si="33"/>
        <v>0.5</v>
      </c>
      <c r="D153" s="20">
        <f t="shared" si="34"/>
        <v>0</v>
      </c>
      <c r="E153" s="77">
        <f t="shared" si="31"/>
        <v>-1.7101007166283402E-2</v>
      </c>
      <c r="F153" s="78">
        <f t="shared" si="32"/>
        <v>0.48289899283371662</v>
      </c>
      <c r="G153" s="20">
        <f t="shared" si="26"/>
        <v>3.3690757145757796E-2</v>
      </c>
      <c r="H153" s="79">
        <f t="shared" si="27"/>
        <v>1.6845378572878898E-2</v>
      </c>
      <c r="I153" s="80">
        <f t="shared" si="19"/>
        <v>0.48315462142712112</v>
      </c>
      <c r="J153" s="80">
        <f t="shared" si="20"/>
        <v>0.51684537857287893</v>
      </c>
      <c r="K153" s="80" t="str">
        <f t="shared" si="21"/>
        <v>Yes</v>
      </c>
      <c r="L153" s="78">
        <f t="shared" si="28"/>
        <v>0.49982898992833719</v>
      </c>
      <c r="S153" s="20">
        <v>140</v>
      </c>
      <c r="T153" s="93">
        <f t="shared" si="35"/>
        <v>3.5</v>
      </c>
      <c r="U153" s="20">
        <f t="shared" si="36"/>
        <v>0</v>
      </c>
      <c r="V153" s="118">
        <f t="shared" si="37"/>
        <v>-0.14364846019678054</v>
      </c>
      <c r="W153" s="78">
        <f t="shared" si="38"/>
        <v>3.3563515398032195</v>
      </c>
      <c r="X153" s="20">
        <f t="shared" si="29"/>
        <v>0.28300236002436546</v>
      </c>
      <c r="Y153" s="79">
        <f t="shared" si="22"/>
        <v>0.14150118001218273</v>
      </c>
      <c r="Z153" s="80">
        <f t="shared" si="23"/>
        <v>3.3584988199878172</v>
      </c>
      <c r="AA153" s="80">
        <f t="shared" si="24"/>
        <v>3.6415011800121828</v>
      </c>
      <c r="AB153" s="80" t="str">
        <f t="shared" si="25"/>
        <v>Yes</v>
      </c>
      <c r="AC153" s="78">
        <f t="shared" si="30"/>
        <v>3.4985635153980326</v>
      </c>
    </row>
    <row r="154" spans="2:29" x14ac:dyDescent="0.25">
      <c r="B154" s="20">
        <v>141</v>
      </c>
      <c r="C154" s="20">
        <f t="shared" si="33"/>
        <v>0.5</v>
      </c>
      <c r="D154" s="20">
        <f t="shared" si="34"/>
        <v>0</v>
      </c>
      <c r="E154" s="77">
        <f t="shared" si="31"/>
        <v>-2.0336832153789938E-2</v>
      </c>
      <c r="F154" s="78">
        <f t="shared" si="32"/>
        <v>0.47966316784621005</v>
      </c>
      <c r="G154" s="20">
        <f t="shared" si="26"/>
        <v>3.3720475742223116E-2</v>
      </c>
      <c r="H154" s="79">
        <f t="shared" si="27"/>
        <v>1.6860237871111558E-2</v>
      </c>
      <c r="I154" s="80">
        <f t="shared" si="19"/>
        <v>0.48313976212888843</v>
      </c>
      <c r="J154" s="80">
        <f t="shared" si="20"/>
        <v>0.51686023787111157</v>
      </c>
      <c r="K154" s="80" t="str">
        <f t="shared" si="21"/>
        <v>Yes</v>
      </c>
      <c r="L154" s="78">
        <f t="shared" si="28"/>
        <v>0.49948780292889083</v>
      </c>
      <c r="S154" s="20">
        <v>141</v>
      </c>
      <c r="T154" s="93">
        <f t="shared" si="35"/>
        <v>3.5</v>
      </c>
      <c r="U154" s="20">
        <f t="shared" si="36"/>
        <v>0</v>
      </c>
      <c r="V154" s="118">
        <f t="shared" si="37"/>
        <v>-0.17082939009183548</v>
      </c>
      <c r="W154" s="78">
        <f t="shared" si="38"/>
        <v>3.3291706099081644</v>
      </c>
      <c r="X154" s="20">
        <f t="shared" si="29"/>
        <v>0.28325199623467401</v>
      </c>
      <c r="Y154" s="79">
        <f t="shared" si="22"/>
        <v>0.141625998117337</v>
      </c>
      <c r="Z154" s="80">
        <f t="shared" si="23"/>
        <v>3.3583740018826629</v>
      </c>
      <c r="AA154" s="80">
        <f t="shared" si="24"/>
        <v>3.6416259981173371</v>
      </c>
      <c r="AB154" s="80" t="str">
        <f t="shared" si="25"/>
        <v>Yes</v>
      </c>
      <c r="AC154" s="78">
        <f t="shared" si="30"/>
        <v>3.4956975446026819</v>
      </c>
    </row>
    <row r="155" spans="2:29" x14ac:dyDescent="0.25">
      <c r="B155" s="20">
        <v>142</v>
      </c>
      <c r="C155" s="20">
        <f t="shared" si="33"/>
        <v>0.5</v>
      </c>
      <c r="D155" s="20">
        <f t="shared" si="34"/>
        <v>0</v>
      </c>
      <c r="E155" s="77">
        <f t="shared" si="31"/>
        <v>-2.3473578139294515E-2</v>
      </c>
      <c r="F155" s="78">
        <f t="shared" si="32"/>
        <v>0.47652642186070548</v>
      </c>
      <c r="G155" s="20">
        <f t="shared" si="26"/>
        <v>3.3779257325649202E-2</v>
      </c>
      <c r="H155" s="79">
        <f t="shared" si="27"/>
        <v>1.6889628662824601E-2</v>
      </c>
      <c r="I155" s="80">
        <f t="shared" si="19"/>
        <v>0.48311037133717538</v>
      </c>
      <c r="J155" s="80">
        <f t="shared" si="20"/>
        <v>0.51688962866282462</v>
      </c>
      <c r="K155" s="80" t="str">
        <f t="shared" si="21"/>
        <v>Yes</v>
      </c>
      <c r="L155" s="78">
        <f t="shared" si="28"/>
        <v>0.499149111302089</v>
      </c>
      <c r="S155" s="20">
        <v>142</v>
      </c>
      <c r="T155" s="93">
        <f t="shared" si="35"/>
        <v>3.5</v>
      </c>
      <c r="U155" s="20">
        <f t="shared" si="36"/>
        <v>0</v>
      </c>
      <c r="V155" s="118">
        <f t="shared" si="37"/>
        <v>-0.19717805637007391</v>
      </c>
      <c r="W155" s="78">
        <f t="shared" si="38"/>
        <v>3.302821943629926</v>
      </c>
      <c r="X155" s="20">
        <f t="shared" si="29"/>
        <v>0.28374576153545317</v>
      </c>
      <c r="Y155" s="79">
        <f t="shared" si="22"/>
        <v>0.14187288076772658</v>
      </c>
      <c r="Z155" s="80">
        <f t="shared" si="23"/>
        <v>3.3581271192322735</v>
      </c>
      <c r="AA155" s="80">
        <f t="shared" si="24"/>
        <v>3.6418728807677265</v>
      </c>
      <c r="AB155" s="80" t="str">
        <f t="shared" si="25"/>
        <v>Yes</v>
      </c>
      <c r="AC155" s="78">
        <f t="shared" si="30"/>
        <v>3.4928525349375463</v>
      </c>
    </row>
    <row r="156" spans="2:29" x14ac:dyDescent="0.25">
      <c r="B156" s="20">
        <v>143</v>
      </c>
      <c r="C156" s="20">
        <f t="shared" si="33"/>
        <v>0.5</v>
      </c>
      <c r="D156" s="20">
        <f t="shared" si="34"/>
        <v>0</v>
      </c>
      <c r="E156" s="77">
        <f t="shared" si="31"/>
        <v>-2.649596321166027E-2</v>
      </c>
      <c r="F156" s="78">
        <f t="shared" si="32"/>
        <v>0.47350403678833974</v>
      </c>
      <c r="G156" s="20">
        <f t="shared" si="26"/>
        <v>3.3865810385359144E-2</v>
      </c>
      <c r="H156" s="79">
        <f t="shared" si="27"/>
        <v>1.6932905192679572E-2</v>
      </c>
      <c r="I156" s="80">
        <f t="shared" si="19"/>
        <v>0.48306709480732041</v>
      </c>
      <c r="J156" s="80">
        <f t="shared" si="20"/>
        <v>0.51693290519267954</v>
      </c>
      <c r="K156" s="80" t="str">
        <f t="shared" si="21"/>
        <v>Yes</v>
      </c>
      <c r="L156" s="78">
        <f t="shared" si="28"/>
        <v>0.4988145651194924</v>
      </c>
      <c r="S156" s="20">
        <v>143</v>
      </c>
      <c r="T156" s="93">
        <f t="shared" si="35"/>
        <v>3.5</v>
      </c>
      <c r="U156" s="20">
        <f t="shared" si="36"/>
        <v>0</v>
      </c>
      <c r="V156" s="118">
        <f t="shared" si="37"/>
        <v>-0.22256609097794625</v>
      </c>
      <c r="W156" s="78">
        <f t="shared" si="38"/>
        <v>3.2774339090220539</v>
      </c>
      <c r="X156" s="20">
        <f t="shared" si="29"/>
        <v>0.28447280723701673</v>
      </c>
      <c r="Y156" s="79">
        <f t="shared" si="22"/>
        <v>0.14223640361850837</v>
      </c>
      <c r="Z156" s="80">
        <f t="shared" si="23"/>
        <v>3.3577635963814916</v>
      </c>
      <c r="AA156" s="80">
        <f t="shared" si="24"/>
        <v>3.6422364036185084</v>
      </c>
      <c r="AB156" s="80" t="str">
        <f t="shared" si="25"/>
        <v>Yes</v>
      </c>
      <c r="AC156" s="78">
        <f t="shared" si="30"/>
        <v>3.4900423470037349</v>
      </c>
    </row>
    <row r="157" spans="2:29" x14ac:dyDescent="0.25">
      <c r="B157" s="20">
        <v>144</v>
      </c>
      <c r="C157" s="20">
        <f t="shared" si="33"/>
        <v>0.5</v>
      </c>
      <c r="D157" s="20">
        <f t="shared" si="34"/>
        <v>0</v>
      </c>
      <c r="E157" s="77">
        <f t="shared" si="31"/>
        <v>-2.9389262614623643E-2</v>
      </c>
      <c r="F157" s="78">
        <f t="shared" si="32"/>
        <v>0.47061073738537634</v>
      </c>
      <c r="G157" s="20">
        <f t="shared" si="26"/>
        <v>3.3978245809765988E-2</v>
      </c>
      <c r="H157" s="79">
        <f t="shared" si="27"/>
        <v>1.6989122904882994E-2</v>
      </c>
      <c r="I157" s="80">
        <f t="shared" si="19"/>
        <v>0.48301087709511703</v>
      </c>
      <c r="J157" s="80">
        <f t="shared" si="20"/>
        <v>0.51698912290488297</v>
      </c>
      <c r="K157" s="80" t="str">
        <f t="shared" si="21"/>
        <v>Yes</v>
      </c>
      <c r="L157" s="78">
        <f t="shared" si="28"/>
        <v>0.4984857942564741</v>
      </c>
      <c r="S157" s="20">
        <v>144</v>
      </c>
      <c r="T157" s="93">
        <f t="shared" si="35"/>
        <v>3.5</v>
      </c>
      <c r="U157" s="20">
        <f t="shared" si="36"/>
        <v>0</v>
      </c>
      <c r="V157" s="118">
        <f t="shared" si="37"/>
        <v>-0.24686980596283856</v>
      </c>
      <c r="W157" s="78">
        <f t="shared" si="38"/>
        <v>3.2531301940371615</v>
      </c>
      <c r="X157" s="20">
        <f t="shared" si="29"/>
        <v>0.28541726480203417</v>
      </c>
      <c r="Y157" s="79">
        <f t="shared" si="22"/>
        <v>0.14270863240101708</v>
      </c>
      <c r="Z157" s="80">
        <f t="shared" si="23"/>
        <v>3.3572913675989828</v>
      </c>
      <c r="AA157" s="80">
        <f t="shared" si="24"/>
        <v>3.6427086324010172</v>
      </c>
      <c r="AB157" s="80" t="str">
        <f t="shared" si="25"/>
        <v>Yes</v>
      </c>
      <c r="AC157" s="78">
        <f t="shared" si="30"/>
        <v>3.4872806717543812</v>
      </c>
    </row>
    <row r="158" spans="2:29" x14ac:dyDescent="0.25">
      <c r="B158" s="20">
        <v>145</v>
      </c>
      <c r="C158" s="20">
        <f t="shared" si="33"/>
        <v>0.5</v>
      </c>
      <c r="D158" s="20">
        <f t="shared" si="34"/>
        <v>0</v>
      </c>
      <c r="E158" s="77">
        <f t="shared" si="31"/>
        <v>-3.2139380484326921E-2</v>
      </c>
      <c r="F158" s="78">
        <f t="shared" si="32"/>
        <v>0.46786061951567309</v>
      </c>
      <c r="G158" s="20">
        <f t="shared" si="26"/>
        <v>3.4114131667386707E-2</v>
      </c>
      <c r="H158" s="79">
        <f t="shared" si="27"/>
        <v>1.7057065833693354E-2</v>
      </c>
      <c r="I158" s="80">
        <f t="shared" si="19"/>
        <v>0.48294293416630663</v>
      </c>
      <c r="J158" s="80">
        <f t="shared" si="20"/>
        <v>0.51705706583369337</v>
      </c>
      <c r="K158" s="80" t="str">
        <f t="shared" si="21"/>
        <v>Yes</v>
      </c>
      <c r="L158" s="78">
        <f t="shared" si="28"/>
        <v>0.4981644004516308</v>
      </c>
      <c r="S158" s="20">
        <v>145</v>
      </c>
      <c r="T158" s="93">
        <f t="shared" si="35"/>
        <v>3.5</v>
      </c>
      <c r="U158" s="20">
        <f t="shared" si="36"/>
        <v>0</v>
      </c>
      <c r="V158" s="118">
        <f t="shared" si="37"/>
        <v>-0.26997079606834612</v>
      </c>
      <c r="W158" s="78">
        <f t="shared" si="38"/>
        <v>3.2300292039316538</v>
      </c>
      <c r="X158" s="20">
        <f t="shared" si="29"/>
        <v>0.28655870600604827</v>
      </c>
      <c r="Y158" s="79">
        <f t="shared" si="22"/>
        <v>0.14327935300302413</v>
      </c>
      <c r="Z158" s="80">
        <f t="shared" si="23"/>
        <v>3.3567206469969757</v>
      </c>
      <c r="AA158" s="80">
        <f t="shared" si="24"/>
        <v>3.6432793530030243</v>
      </c>
      <c r="AB158" s="80" t="str">
        <f t="shared" si="25"/>
        <v>Yes</v>
      </c>
      <c r="AC158" s="78">
        <f t="shared" si="30"/>
        <v>3.4845809637936975</v>
      </c>
    </row>
    <row r="159" spans="2:29" x14ac:dyDescent="0.25">
      <c r="B159" s="20">
        <v>146</v>
      </c>
      <c r="C159" s="20">
        <f t="shared" si="33"/>
        <v>0.5</v>
      </c>
      <c r="D159" s="20">
        <f t="shared" si="34"/>
        <v>0</v>
      </c>
      <c r="E159" s="77">
        <f t="shared" si="31"/>
        <v>-3.4732918522949859E-2</v>
      </c>
      <c r="F159" s="78">
        <f t="shared" si="32"/>
        <v>0.46526708147705015</v>
      </c>
      <c r="G159" s="20">
        <f t="shared" si="26"/>
        <v>3.4270561584773762E-2</v>
      </c>
      <c r="H159" s="79">
        <f t="shared" si="27"/>
        <v>1.7135280792386881E-2</v>
      </c>
      <c r="I159" s="80">
        <f t="shared" si="19"/>
        <v>0.48286471920761309</v>
      </c>
      <c r="J159" s="80">
        <f t="shared" si="20"/>
        <v>0.51713528079238691</v>
      </c>
      <c r="K159" s="80" t="str">
        <f t="shared" si="21"/>
        <v>Yes</v>
      </c>
      <c r="L159" s="78">
        <f t="shared" si="28"/>
        <v>0.49785194950327338</v>
      </c>
      <c r="S159" s="20">
        <v>146</v>
      </c>
      <c r="T159" s="93">
        <f t="shared" si="35"/>
        <v>3.5</v>
      </c>
      <c r="U159" s="20">
        <f t="shared" si="36"/>
        <v>0</v>
      </c>
      <c r="V159" s="118">
        <f t="shared" si="37"/>
        <v>-0.29175651559277876</v>
      </c>
      <c r="W159" s="78">
        <f t="shared" si="38"/>
        <v>3.2082434844072214</v>
      </c>
      <c r="X159" s="20">
        <f t="shared" si="29"/>
        <v>0.28787271731209935</v>
      </c>
      <c r="Y159" s="79">
        <f t="shared" si="22"/>
        <v>0.14393635865604967</v>
      </c>
      <c r="Z159" s="80">
        <f t="shared" si="23"/>
        <v>3.3560636413439502</v>
      </c>
      <c r="AA159" s="80">
        <f t="shared" si="24"/>
        <v>3.6439363586560498</v>
      </c>
      <c r="AB159" s="80" t="str">
        <f t="shared" si="25"/>
        <v>Yes</v>
      </c>
      <c r="AC159" s="78">
        <f t="shared" si="30"/>
        <v>3.4819563758274952</v>
      </c>
    </row>
    <row r="160" spans="2:29" x14ac:dyDescent="0.25">
      <c r="B160" s="20">
        <v>147</v>
      </c>
      <c r="C160" s="20">
        <f t="shared" si="33"/>
        <v>0.5</v>
      </c>
      <c r="D160" s="20">
        <f t="shared" si="34"/>
        <v>0</v>
      </c>
      <c r="E160" s="77">
        <f t="shared" si="31"/>
        <v>-3.715724127386974E-2</v>
      </c>
      <c r="F160" s="78">
        <f t="shared" si="32"/>
        <v>0.46284275872613023</v>
      </c>
      <c r="G160" s="20">
        <f t="shared" si="26"/>
        <v>3.4444233350475112E-2</v>
      </c>
      <c r="H160" s="79">
        <f t="shared" si="27"/>
        <v>1.7222116675237556E-2</v>
      </c>
      <c r="I160" s="80">
        <f t="shared" si="19"/>
        <v>0.48277788332476246</v>
      </c>
      <c r="J160" s="80">
        <f t="shared" si="20"/>
        <v>0.51722211667523754</v>
      </c>
      <c r="K160" s="80" t="str">
        <f t="shared" si="21"/>
        <v>Yes</v>
      </c>
      <c r="L160" s="78">
        <f t="shared" si="28"/>
        <v>0.49754996364101473</v>
      </c>
      <c r="S160" s="20">
        <v>147</v>
      </c>
      <c r="T160" s="93">
        <f t="shared" si="35"/>
        <v>3.5</v>
      </c>
      <c r="U160" s="20">
        <f t="shared" si="36"/>
        <v>0</v>
      </c>
      <c r="V160" s="118">
        <f t="shared" si="37"/>
        <v>-0.31212082670050578</v>
      </c>
      <c r="W160" s="78">
        <f t="shared" si="38"/>
        <v>3.1878791732994944</v>
      </c>
      <c r="X160" s="20">
        <f t="shared" si="29"/>
        <v>0.28933156014399092</v>
      </c>
      <c r="Y160" s="79">
        <f t="shared" si="22"/>
        <v>0.14466578007199546</v>
      </c>
      <c r="Z160" s="80">
        <f t="shared" si="23"/>
        <v>3.3553342199280047</v>
      </c>
      <c r="AA160" s="80">
        <f t="shared" si="24"/>
        <v>3.6446657800719953</v>
      </c>
      <c r="AB160" s="80" t="str">
        <f t="shared" si="25"/>
        <v>Yes</v>
      </c>
      <c r="AC160" s="78">
        <f t="shared" si="30"/>
        <v>3.4794196945845219</v>
      </c>
    </row>
    <row r="161" spans="2:29" x14ac:dyDescent="0.25">
      <c r="B161" s="20">
        <v>148</v>
      </c>
      <c r="C161" s="20">
        <f t="shared" si="33"/>
        <v>0.5</v>
      </c>
      <c r="D161" s="20">
        <f t="shared" si="34"/>
        <v>0</v>
      </c>
      <c r="E161" s="77">
        <f t="shared" si="31"/>
        <v>-3.9400537680336099E-2</v>
      </c>
      <c r="F161" s="78">
        <f t="shared" si="32"/>
        <v>0.46059946231966392</v>
      </c>
      <c r="G161" s="20">
        <f t="shared" si="26"/>
        <v>3.4631534191993316E-2</v>
      </c>
      <c r="H161" s="79">
        <f t="shared" si="27"/>
        <v>1.7315767095996658E-2</v>
      </c>
      <c r="I161" s="80">
        <f t="shared" si="19"/>
        <v>0.48268423290400336</v>
      </c>
      <c r="J161" s="80">
        <f t="shared" si="20"/>
        <v>0.51731576709599669</v>
      </c>
      <c r="K161" s="80" t="str">
        <f t="shared" si="21"/>
        <v>Yes</v>
      </c>
      <c r="L161" s="78">
        <f t="shared" si="28"/>
        <v>0.49725991410962023</v>
      </c>
      <c r="S161" s="20">
        <v>148</v>
      </c>
      <c r="T161" s="93">
        <f t="shared" si="35"/>
        <v>3.5</v>
      </c>
      <c r="U161" s="20">
        <f t="shared" si="36"/>
        <v>0</v>
      </c>
      <c r="V161" s="118">
        <f t="shared" si="37"/>
        <v>-0.33096451651482317</v>
      </c>
      <c r="W161" s="78">
        <f t="shared" si="38"/>
        <v>3.1690354834851768</v>
      </c>
      <c r="X161" s="20">
        <f t="shared" si="29"/>
        <v>0.29090488721274377</v>
      </c>
      <c r="Y161" s="79">
        <f t="shared" si="22"/>
        <v>0.14545244360637188</v>
      </c>
      <c r="Z161" s="80">
        <f t="shared" si="23"/>
        <v>3.3545475563936282</v>
      </c>
      <c r="AA161" s="80">
        <f t="shared" si="24"/>
        <v>3.6454524436063718</v>
      </c>
      <c r="AB161" s="80" t="str">
        <f t="shared" si="25"/>
        <v>Yes</v>
      </c>
      <c r="AC161" s="78">
        <f t="shared" si="30"/>
        <v>3.4769832785208088</v>
      </c>
    </row>
    <row r="162" spans="2:29" x14ac:dyDescent="0.25">
      <c r="B162" s="20">
        <v>149</v>
      </c>
      <c r="C162" s="20">
        <f t="shared" si="33"/>
        <v>0.5</v>
      </c>
      <c r="D162" s="20">
        <f t="shared" si="34"/>
        <v>0</v>
      </c>
      <c r="E162" s="77">
        <f t="shared" si="31"/>
        <v>-4.145187862775207E-2</v>
      </c>
      <c r="F162" s="78">
        <f t="shared" si="32"/>
        <v>0.45854812137224793</v>
      </c>
      <c r="G162" s="20">
        <f t="shared" si="26"/>
        <v>3.4828629272988458E-2</v>
      </c>
      <c r="H162" s="79">
        <f t="shared" si="27"/>
        <v>1.7414314636494229E-2</v>
      </c>
      <c r="I162" s="80">
        <f t="shared" si="19"/>
        <v>0.48258568536350577</v>
      </c>
      <c r="J162" s="80">
        <f t="shared" si="20"/>
        <v>0.51741431463649423</v>
      </c>
      <c r="K162" s="80" t="str">
        <f t="shared" si="21"/>
        <v>Yes</v>
      </c>
      <c r="L162" s="78">
        <f t="shared" si="28"/>
        <v>0.49698321400125117</v>
      </c>
      <c r="S162" s="20">
        <v>149</v>
      </c>
      <c r="T162" s="93">
        <f t="shared" si="35"/>
        <v>3.5</v>
      </c>
      <c r="U162" s="20">
        <f t="shared" si="36"/>
        <v>0</v>
      </c>
      <c r="V162" s="118">
        <f t="shared" si="37"/>
        <v>-0.34819578047311733</v>
      </c>
      <c r="W162" s="78">
        <f t="shared" si="38"/>
        <v>3.1518042195268827</v>
      </c>
      <c r="X162" s="20">
        <f t="shared" si="29"/>
        <v>0.29256048589310291</v>
      </c>
      <c r="Y162" s="79">
        <f t="shared" si="22"/>
        <v>0.14628024294655145</v>
      </c>
      <c r="Z162" s="80">
        <f t="shared" si="23"/>
        <v>3.3537197570534487</v>
      </c>
      <c r="AA162" s="80">
        <f t="shared" si="24"/>
        <v>3.6462802429465513</v>
      </c>
      <c r="AB162" s="80" t="str">
        <f t="shared" si="25"/>
        <v>Yes</v>
      </c>
      <c r="AC162" s="78">
        <f t="shared" si="30"/>
        <v>3.4746589976105087</v>
      </c>
    </row>
    <row r="163" spans="2:29" x14ac:dyDescent="0.25">
      <c r="B163" s="20">
        <v>150</v>
      </c>
      <c r="C163" s="20">
        <f t="shared" si="33"/>
        <v>0.5</v>
      </c>
      <c r="D163" s="20">
        <f t="shared" si="34"/>
        <v>0</v>
      </c>
      <c r="E163" s="77">
        <f t="shared" si="31"/>
        <v>-4.330127018922194E-2</v>
      </c>
      <c r="F163" s="78">
        <f t="shared" si="32"/>
        <v>0.45669872981077808</v>
      </c>
      <c r="G163" s="20">
        <f t="shared" si="26"/>
        <v>3.5031550286320268E-2</v>
      </c>
      <c r="H163" s="79">
        <f t="shared" si="27"/>
        <v>1.7515775143160134E-2</v>
      </c>
      <c r="I163" s="80">
        <f t="shared" si="19"/>
        <v>0.48248422485683984</v>
      </c>
      <c r="J163" s="80">
        <f t="shared" si="20"/>
        <v>0.51751577514316016</v>
      </c>
      <c r="K163" s="80" t="str">
        <f t="shared" si="21"/>
        <v>Yes</v>
      </c>
      <c r="L163" s="78">
        <f t="shared" si="28"/>
        <v>0.49672121137102165</v>
      </c>
      <c r="S163" s="20">
        <v>150</v>
      </c>
      <c r="T163" s="93">
        <f t="shared" si="35"/>
        <v>3.5</v>
      </c>
      <c r="U163" s="20">
        <f t="shared" si="36"/>
        <v>0</v>
      </c>
      <c r="V163" s="118">
        <f t="shared" si="37"/>
        <v>-0.36373066958946426</v>
      </c>
      <c r="W163" s="78">
        <f t="shared" si="38"/>
        <v>3.1362693304105358</v>
      </c>
      <c r="X163" s="20">
        <f t="shared" si="29"/>
        <v>0.29426502240509017</v>
      </c>
      <c r="Y163" s="79">
        <f t="shared" si="22"/>
        <v>0.14713251120254509</v>
      </c>
      <c r="Z163" s="80">
        <f t="shared" si="23"/>
        <v>3.3528674887974548</v>
      </c>
      <c r="AA163" s="80">
        <f t="shared" si="24"/>
        <v>3.6471325112025452</v>
      </c>
      <c r="AB163" s="80" t="str">
        <f t="shared" si="25"/>
        <v>Yes</v>
      </c>
      <c r="AC163" s="78">
        <f t="shared" si="30"/>
        <v>3.4724581755165813</v>
      </c>
    </row>
    <row r="164" spans="2:29" x14ac:dyDescent="0.25">
      <c r="B164" s="20">
        <v>151</v>
      </c>
      <c r="C164" s="20">
        <f t="shared" si="33"/>
        <v>0.5</v>
      </c>
      <c r="D164" s="20">
        <f t="shared" si="34"/>
        <v>0</v>
      </c>
      <c r="E164" s="77">
        <f t="shared" si="31"/>
        <v>-4.4939702314958335E-2</v>
      </c>
      <c r="F164" s="78">
        <f t="shared" si="32"/>
        <v>0.45506029768504164</v>
      </c>
      <c r="G164" s="20">
        <f t="shared" si="26"/>
        <v>3.5236281502785329E-2</v>
      </c>
      <c r="H164" s="79">
        <f t="shared" si="27"/>
        <v>1.7618140751392664E-2</v>
      </c>
      <c r="I164" s="80">
        <f t="shared" si="19"/>
        <v>0.48238185924860733</v>
      </c>
      <c r="J164" s="80">
        <f t="shared" si="20"/>
        <v>0.51761814075139267</v>
      </c>
      <c r="K164" s="80" t="str">
        <f t="shared" si="21"/>
        <v>Yes</v>
      </c>
      <c r="L164" s="78">
        <f t="shared" si="28"/>
        <v>0.49647518266940999</v>
      </c>
      <c r="S164" s="20">
        <v>151</v>
      </c>
      <c r="T164" s="93">
        <f t="shared" si="35"/>
        <v>3.5</v>
      </c>
      <c r="U164" s="20">
        <f t="shared" si="36"/>
        <v>0</v>
      </c>
      <c r="V164" s="118">
        <f t="shared" si="37"/>
        <v>-0.37749349944565003</v>
      </c>
      <c r="W164" s="78">
        <f t="shared" si="38"/>
        <v>3.12250650055435</v>
      </c>
      <c r="X164" s="20">
        <f t="shared" si="29"/>
        <v>0.29598476462339679</v>
      </c>
      <c r="Y164" s="79">
        <f t="shared" si="22"/>
        <v>0.14799238231169839</v>
      </c>
      <c r="Z164" s="80">
        <f t="shared" si="23"/>
        <v>3.3520076176883018</v>
      </c>
      <c r="AA164" s="80">
        <f t="shared" si="24"/>
        <v>3.6479923823116982</v>
      </c>
      <c r="AB164" s="80" t="str">
        <f t="shared" si="25"/>
        <v>Yes</v>
      </c>
      <c r="AC164" s="78">
        <f t="shared" si="30"/>
        <v>3.4703915344230434</v>
      </c>
    </row>
    <row r="165" spans="2:29" x14ac:dyDescent="0.25">
      <c r="B165" s="20">
        <v>152</v>
      </c>
      <c r="C165" s="20">
        <f t="shared" si="33"/>
        <v>0.5</v>
      </c>
      <c r="D165" s="20">
        <f t="shared" si="34"/>
        <v>0</v>
      </c>
      <c r="E165" s="77">
        <f t="shared" si="31"/>
        <v>-4.6359192728339348E-2</v>
      </c>
      <c r="F165" s="78">
        <f t="shared" si="32"/>
        <v>0.45364080727166067</v>
      </c>
      <c r="G165" s="20">
        <f t="shared" si="26"/>
        <v>3.5438841199835307E-2</v>
      </c>
      <c r="H165" s="79">
        <f t="shared" si="27"/>
        <v>1.7719420599917653E-2</v>
      </c>
      <c r="I165" s="80">
        <f t="shared" si="19"/>
        <v>0.48228057940008234</v>
      </c>
      <c r="J165" s="80">
        <f t="shared" si="20"/>
        <v>0.5177194205999176</v>
      </c>
      <c r="K165" s="80" t="str">
        <f t="shared" si="21"/>
        <v>Yes</v>
      </c>
      <c r="L165" s="78">
        <f t="shared" si="28"/>
        <v>0.49624632652351958</v>
      </c>
      <c r="S165" s="20">
        <v>152</v>
      </c>
      <c r="T165" s="93">
        <f t="shared" si="35"/>
        <v>3.5</v>
      </c>
      <c r="U165" s="20">
        <f t="shared" si="36"/>
        <v>0</v>
      </c>
      <c r="V165" s="118">
        <f t="shared" si="37"/>
        <v>-0.38941721891805048</v>
      </c>
      <c r="W165" s="78">
        <f t="shared" si="38"/>
        <v>3.1105827810819493</v>
      </c>
      <c r="X165" s="20">
        <f t="shared" si="29"/>
        <v>0.29768626607861653</v>
      </c>
      <c r="Y165" s="79">
        <f t="shared" si="22"/>
        <v>0.14884313303930827</v>
      </c>
      <c r="Z165" s="80">
        <f t="shared" si="23"/>
        <v>3.3511568669606917</v>
      </c>
      <c r="AA165" s="80">
        <f t="shared" si="24"/>
        <v>3.6488431330393083</v>
      </c>
      <c r="AB165" s="80" t="str">
        <f t="shared" si="25"/>
        <v>Yes</v>
      </c>
      <c r="AC165" s="78">
        <f t="shared" si="30"/>
        <v>3.4684691427975638</v>
      </c>
    </row>
    <row r="166" spans="2:29" x14ac:dyDescent="0.25">
      <c r="B166" s="20">
        <v>153</v>
      </c>
      <c r="C166" s="20">
        <f t="shared" si="33"/>
        <v>0.5</v>
      </c>
      <c r="D166" s="20">
        <f t="shared" si="34"/>
        <v>0</v>
      </c>
      <c r="E166" s="77">
        <f t="shared" si="31"/>
        <v>-4.7552825814757671E-2</v>
      </c>
      <c r="F166" s="78">
        <f t="shared" si="32"/>
        <v>0.45244717418524233</v>
      </c>
      <c r="G166" s="20">
        <f t="shared" si="26"/>
        <v>3.5635356971305938E-2</v>
      </c>
      <c r="H166" s="79">
        <f t="shared" si="27"/>
        <v>1.7817678485652969E-2</v>
      </c>
      <c r="I166" s="80">
        <f t="shared" si="19"/>
        <v>0.48218232151434703</v>
      </c>
      <c r="J166" s="80">
        <f t="shared" si="20"/>
        <v>0.51781767848565297</v>
      </c>
      <c r="K166" s="80" t="str">
        <f t="shared" si="21"/>
        <v>Yes</v>
      </c>
      <c r="L166" s="78">
        <f t="shared" si="28"/>
        <v>0.49603575789748866</v>
      </c>
      <c r="S166" s="20">
        <v>153</v>
      </c>
      <c r="T166" s="93">
        <f t="shared" si="35"/>
        <v>3.5</v>
      </c>
      <c r="U166" s="20">
        <f t="shared" si="36"/>
        <v>0</v>
      </c>
      <c r="V166" s="118">
        <f t="shared" si="37"/>
        <v>-0.39944373684396445</v>
      </c>
      <c r="W166" s="78">
        <f t="shared" si="38"/>
        <v>3.1005562631560357</v>
      </c>
      <c r="X166" s="20">
        <f t="shared" si="29"/>
        <v>0.29933699855896978</v>
      </c>
      <c r="Y166" s="79">
        <f t="shared" si="22"/>
        <v>0.14966849927948489</v>
      </c>
      <c r="Z166" s="80">
        <f t="shared" si="23"/>
        <v>3.350331500720515</v>
      </c>
      <c r="AA166" s="80">
        <f t="shared" si="24"/>
        <v>3.649668499279485</v>
      </c>
      <c r="AB166" s="80" t="str">
        <f t="shared" si="25"/>
        <v>Yes</v>
      </c>
      <c r="AC166" s="78">
        <f t="shared" si="30"/>
        <v>3.4667003663389035</v>
      </c>
    </row>
    <row r="167" spans="2:29" x14ac:dyDescent="0.25">
      <c r="B167" s="20">
        <v>154</v>
      </c>
      <c r="C167" s="20">
        <f t="shared" si="33"/>
        <v>0.5</v>
      </c>
      <c r="D167" s="20">
        <f t="shared" si="34"/>
        <v>0</v>
      </c>
      <c r="E167" s="77">
        <f t="shared" si="31"/>
        <v>-4.8514786313799831E-2</v>
      </c>
      <c r="F167" s="78">
        <f t="shared" si="32"/>
        <v>0.45148521368620015</v>
      </c>
      <c r="G167" s="20">
        <f t="shared" si="26"/>
        <v>3.5822133955440642E-2</v>
      </c>
      <c r="H167" s="79">
        <f t="shared" si="27"/>
        <v>1.7911066977720321E-2</v>
      </c>
      <c r="I167" s="80">
        <f t="shared" si="19"/>
        <v>0.48208893302227968</v>
      </c>
      <c r="J167" s="80">
        <f t="shared" si="20"/>
        <v>0.51791106697772027</v>
      </c>
      <c r="K167" s="80" t="str">
        <f t="shared" si="21"/>
        <v>Yes</v>
      </c>
      <c r="L167" s="78">
        <f t="shared" si="28"/>
        <v>0.49584450266049684</v>
      </c>
      <c r="S167" s="20">
        <v>154</v>
      </c>
      <c r="T167" s="93">
        <f t="shared" si="35"/>
        <v>3.5</v>
      </c>
      <c r="U167" s="20">
        <f t="shared" si="36"/>
        <v>0</v>
      </c>
      <c r="V167" s="118">
        <f t="shared" si="37"/>
        <v>-0.40752420503591857</v>
      </c>
      <c r="W167" s="78">
        <f t="shared" si="38"/>
        <v>3.0924757949640815</v>
      </c>
      <c r="X167" s="20">
        <f t="shared" si="29"/>
        <v>0.3009059252257012</v>
      </c>
      <c r="Y167" s="79">
        <f t="shared" si="22"/>
        <v>0.1504529626128506</v>
      </c>
      <c r="Z167" s="80">
        <f t="shared" si="23"/>
        <v>3.3495470373871492</v>
      </c>
      <c r="AA167" s="80">
        <f t="shared" si="24"/>
        <v>3.6504529626128508</v>
      </c>
      <c r="AB167" s="80" t="str">
        <f t="shared" si="25"/>
        <v>Yes</v>
      </c>
      <c r="AC167" s="78">
        <f t="shared" si="30"/>
        <v>3.4650938223481722</v>
      </c>
    </row>
    <row r="168" spans="2:29" x14ac:dyDescent="0.25">
      <c r="B168" s="20">
        <v>155</v>
      </c>
      <c r="C168" s="20">
        <f t="shared" si="33"/>
        <v>0.5</v>
      </c>
      <c r="D168" s="20">
        <f t="shared" si="34"/>
        <v>0</v>
      </c>
      <c r="E168" s="77">
        <f t="shared" si="31"/>
        <v>-4.9240387650610402E-2</v>
      </c>
      <c r="F168" s="78">
        <f t="shared" si="32"/>
        <v>0.4507596123493896</v>
      </c>
      <c r="G168" s="20">
        <f t="shared" si="26"/>
        <v>3.5995715479233595E-2</v>
      </c>
      <c r="H168" s="79">
        <f t="shared" si="27"/>
        <v>1.7997857739616797E-2</v>
      </c>
      <c r="I168" s="80">
        <f t="shared" si="19"/>
        <v>0.48200214226038318</v>
      </c>
      <c r="J168" s="80">
        <f t="shared" si="20"/>
        <v>0.51799785773961682</v>
      </c>
      <c r="K168" s="80" t="str">
        <f t="shared" si="21"/>
        <v>Yes</v>
      </c>
      <c r="L168" s="78">
        <f t="shared" si="28"/>
        <v>0.49567349258883403</v>
      </c>
      <c r="S168" s="20">
        <v>155</v>
      </c>
      <c r="T168" s="93">
        <f t="shared" si="35"/>
        <v>3.5</v>
      </c>
      <c r="U168" s="20">
        <f t="shared" si="36"/>
        <v>0</v>
      </c>
      <c r="V168" s="118">
        <f t="shared" si="37"/>
        <v>-0.41361925626512736</v>
      </c>
      <c r="W168" s="78">
        <f t="shared" si="38"/>
        <v>3.0863807437348725</v>
      </c>
      <c r="X168" s="20">
        <f t="shared" si="29"/>
        <v>0.30236401002556201</v>
      </c>
      <c r="Y168" s="79">
        <f t="shared" si="22"/>
        <v>0.15118200501278101</v>
      </c>
      <c r="Z168" s="80">
        <f t="shared" si="23"/>
        <v>3.3488179949872192</v>
      </c>
      <c r="AA168" s="80">
        <f t="shared" si="24"/>
        <v>3.6511820050127808</v>
      </c>
      <c r="AB168" s="80" t="str">
        <f t="shared" si="25"/>
        <v>Yes</v>
      </c>
      <c r="AC168" s="78">
        <f t="shared" si="30"/>
        <v>3.4636573377462048</v>
      </c>
    </row>
    <row r="169" spans="2:29" x14ac:dyDescent="0.25">
      <c r="B169" s="20">
        <v>156</v>
      </c>
      <c r="C169" s="20">
        <f t="shared" si="33"/>
        <v>0.5</v>
      </c>
      <c r="D169" s="20">
        <f t="shared" si="34"/>
        <v>0</v>
      </c>
      <c r="E169" s="77">
        <f t="shared" si="31"/>
        <v>-4.9726094768413664E-2</v>
      </c>
      <c r="F169" s="78">
        <f t="shared" si="32"/>
        <v>0.45027390523158634</v>
      </c>
      <c r="G169" s="20">
        <f t="shared" si="26"/>
        <v>3.6152935984282646E-2</v>
      </c>
      <c r="H169" s="79">
        <f t="shared" si="27"/>
        <v>1.8076467992141323E-2</v>
      </c>
      <c r="I169" s="80">
        <f t="shared" si="19"/>
        <v>0.4819235320078587</v>
      </c>
      <c r="J169" s="80">
        <f t="shared" si="20"/>
        <v>0.51807646799214135</v>
      </c>
      <c r="K169" s="80" t="str">
        <f t="shared" si="21"/>
        <v>Yes</v>
      </c>
      <c r="L169" s="78">
        <f t="shared" si="28"/>
        <v>0.49552356082637927</v>
      </c>
      <c r="S169" s="20">
        <v>156</v>
      </c>
      <c r="T169" s="93">
        <f t="shared" si="35"/>
        <v>3.5</v>
      </c>
      <c r="U169" s="20">
        <f t="shared" si="36"/>
        <v>0</v>
      </c>
      <c r="V169" s="118">
        <f t="shared" si="37"/>
        <v>-0.4176991960546747</v>
      </c>
      <c r="W169" s="78">
        <f t="shared" si="38"/>
        <v>3.0823008039453255</v>
      </c>
      <c r="X169" s="20">
        <f t="shared" si="29"/>
        <v>0.30368466226797425</v>
      </c>
      <c r="Y169" s="79">
        <f t="shared" si="22"/>
        <v>0.15184233113398712</v>
      </c>
      <c r="Z169" s="80">
        <f t="shared" si="23"/>
        <v>3.3481576688660128</v>
      </c>
      <c r="AA169" s="80">
        <f t="shared" si="24"/>
        <v>3.6518423311339872</v>
      </c>
      <c r="AB169" s="80" t="str">
        <f t="shared" si="25"/>
        <v>Yes</v>
      </c>
      <c r="AC169" s="78">
        <f t="shared" si="30"/>
        <v>3.4623979109415859</v>
      </c>
    </row>
    <row r="170" spans="2:29" x14ac:dyDescent="0.25">
      <c r="B170" s="20">
        <v>157</v>
      </c>
      <c r="C170" s="20">
        <f t="shared" si="33"/>
        <v>0.5</v>
      </c>
      <c r="D170" s="20">
        <f t="shared" si="34"/>
        <v>0</v>
      </c>
      <c r="E170" s="77">
        <f t="shared" si="31"/>
        <v>-4.9969541350954785E-2</v>
      </c>
      <c r="F170" s="78">
        <f t="shared" si="32"/>
        <v>0.45003045864904523</v>
      </c>
      <c r="G170" s="20">
        <f t="shared" si="26"/>
        <v>3.6290966368758087E-2</v>
      </c>
      <c r="H170" s="79">
        <f t="shared" si="27"/>
        <v>1.8145483184379044E-2</v>
      </c>
      <c r="I170" s="80">
        <f t="shared" si="19"/>
        <v>0.48185451681562097</v>
      </c>
      <c r="J170" s="80">
        <f t="shared" si="20"/>
        <v>0.51814548318437903</v>
      </c>
      <c r="K170" s="80" t="str">
        <f t="shared" si="21"/>
        <v>Yes</v>
      </c>
      <c r="L170" s="78">
        <f t="shared" si="28"/>
        <v>0.49539543782560841</v>
      </c>
      <c r="S170" s="20">
        <v>157</v>
      </c>
      <c r="T170" s="93">
        <f t="shared" si="35"/>
        <v>3.5</v>
      </c>
      <c r="U170" s="20">
        <f t="shared" si="36"/>
        <v>0</v>
      </c>
      <c r="V170" s="118">
        <f t="shared" si="37"/>
        <v>-0.41974414734802018</v>
      </c>
      <c r="W170" s="78">
        <f t="shared" si="38"/>
        <v>3.0802558526519799</v>
      </c>
      <c r="X170" s="20">
        <f t="shared" si="29"/>
        <v>0.30484411749756785</v>
      </c>
      <c r="Y170" s="79">
        <f t="shared" si="22"/>
        <v>0.15242205874878392</v>
      </c>
      <c r="Z170" s="80">
        <f t="shared" si="23"/>
        <v>3.3475779412512159</v>
      </c>
      <c r="AA170" s="80">
        <f t="shared" si="24"/>
        <v>3.6524220587487841</v>
      </c>
      <c r="AB170" s="80" t="str">
        <f t="shared" si="25"/>
        <v>Yes</v>
      </c>
      <c r="AC170" s="78">
        <f t="shared" si="30"/>
        <v>3.4613216777351101</v>
      </c>
    </row>
    <row r="171" spans="2:29" x14ac:dyDescent="0.25">
      <c r="B171" s="20">
        <v>158</v>
      </c>
      <c r="C171" s="20">
        <f t="shared" si="33"/>
        <v>0.5</v>
      </c>
      <c r="D171" s="20">
        <f t="shared" si="34"/>
        <v>0</v>
      </c>
      <c r="E171" s="77">
        <f t="shared" si="31"/>
        <v>-4.9969541350954792E-2</v>
      </c>
      <c r="F171" s="78">
        <f t="shared" si="32"/>
        <v>0.45003045864904523</v>
      </c>
      <c r="G171" s="20">
        <f t="shared" si="26"/>
        <v>3.6407352057479664E-2</v>
      </c>
      <c r="H171" s="79">
        <f t="shared" si="27"/>
        <v>1.8203676028739832E-2</v>
      </c>
      <c r="I171" s="80">
        <f t="shared" si="19"/>
        <v>0.48179632397126015</v>
      </c>
      <c r="J171" s="80">
        <f t="shared" si="20"/>
        <v>0.51820367602873985</v>
      </c>
      <c r="K171" s="80" t="str">
        <f t="shared" si="21"/>
        <v>No</v>
      </c>
      <c r="L171" s="78">
        <f t="shared" si="28"/>
        <v>0.49528974778890222</v>
      </c>
      <c r="S171" s="20">
        <v>158</v>
      </c>
      <c r="T171" s="93">
        <f t="shared" si="35"/>
        <v>3.5</v>
      </c>
      <c r="U171" s="20">
        <f t="shared" si="36"/>
        <v>0</v>
      </c>
      <c r="V171" s="118">
        <f t="shared" si="37"/>
        <v>-0.41974414734802018</v>
      </c>
      <c r="W171" s="78">
        <f t="shared" si="38"/>
        <v>3.0802558526519799</v>
      </c>
      <c r="X171" s="20">
        <f t="shared" si="29"/>
        <v>0.30582175728282907</v>
      </c>
      <c r="Y171" s="79">
        <f t="shared" si="22"/>
        <v>0.15291087864141453</v>
      </c>
      <c r="Z171" s="80">
        <f t="shared" si="23"/>
        <v>3.3470891213585854</v>
      </c>
      <c r="AA171" s="80">
        <f t="shared" si="24"/>
        <v>3.6529108786414146</v>
      </c>
      <c r="AB171" s="80" t="str">
        <f t="shared" si="25"/>
        <v>No</v>
      </c>
      <c r="AC171" s="78">
        <f t="shared" si="30"/>
        <v>3.4604338814267783</v>
      </c>
    </row>
    <row r="172" spans="2:29" x14ac:dyDescent="0.25">
      <c r="B172" s="20">
        <v>159</v>
      </c>
      <c r="C172" s="20">
        <f t="shared" si="33"/>
        <v>0.5</v>
      </c>
      <c r="D172" s="20">
        <f t="shared" si="34"/>
        <v>0</v>
      </c>
      <c r="E172" s="77">
        <f t="shared" si="31"/>
        <v>-4.9726094768413664E-2</v>
      </c>
      <c r="F172" s="78">
        <f t="shared" si="32"/>
        <v>0.45027390523158634</v>
      </c>
      <c r="G172" s="20">
        <f t="shared" si="26"/>
        <v>3.6500044209096992E-2</v>
      </c>
      <c r="H172" s="79">
        <f t="shared" si="27"/>
        <v>1.8250022104548496E-2</v>
      </c>
      <c r="I172" s="80">
        <f t="shared" si="19"/>
        <v>0.48174997789545149</v>
      </c>
      <c r="J172" s="80">
        <f t="shared" si="20"/>
        <v>0.51825002210454851</v>
      </c>
      <c r="K172" s="80" t="str">
        <f t="shared" si="21"/>
        <v>No</v>
      </c>
      <c r="L172" s="78">
        <f t="shared" si="28"/>
        <v>0.49520700562749559</v>
      </c>
      <c r="S172" s="20">
        <v>159</v>
      </c>
      <c r="T172" s="93">
        <f t="shared" si="35"/>
        <v>3.5</v>
      </c>
      <c r="U172" s="20">
        <f t="shared" si="36"/>
        <v>0</v>
      </c>
      <c r="V172" s="118">
        <f t="shared" si="37"/>
        <v>-0.41769919605467476</v>
      </c>
      <c r="W172" s="78">
        <f t="shared" si="38"/>
        <v>3.0823008039453255</v>
      </c>
      <c r="X172" s="20">
        <f t="shared" si="29"/>
        <v>0.30660037135641471</v>
      </c>
      <c r="Y172" s="79">
        <f t="shared" si="22"/>
        <v>0.15330018567820736</v>
      </c>
      <c r="Z172" s="80">
        <f t="shared" si="23"/>
        <v>3.3466998143217928</v>
      </c>
      <c r="AA172" s="80">
        <f t="shared" si="24"/>
        <v>3.6533001856782072</v>
      </c>
      <c r="AB172" s="80" t="str">
        <f t="shared" si="25"/>
        <v>No</v>
      </c>
      <c r="AC172" s="78">
        <f t="shared" si="30"/>
        <v>3.4597388472709629</v>
      </c>
    </row>
    <row r="173" spans="2:29" x14ac:dyDescent="0.25">
      <c r="B173" s="20">
        <v>160</v>
      </c>
      <c r="C173" s="20">
        <f t="shared" si="33"/>
        <v>0.5</v>
      </c>
      <c r="D173" s="20">
        <f t="shared" si="34"/>
        <v>0</v>
      </c>
      <c r="E173" s="77">
        <f t="shared" si="31"/>
        <v>-4.9240387650610409E-2</v>
      </c>
      <c r="F173" s="78">
        <f t="shared" si="32"/>
        <v>0.4507596123493896</v>
      </c>
      <c r="G173" s="20">
        <f t="shared" si="26"/>
        <v>3.6567424500268474E-2</v>
      </c>
      <c r="H173" s="79">
        <f t="shared" si="27"/>
        <v>1.8283712250134237E-2</v>
      </c>
      <c r="I173" s="80">
        <f t="shared" si="19"/>
        <v>0.48171628774986575</v>
      </c>
      <c r="J173" s="80">
        <f t="shared" si="20"/>
        <v>0.51828371225013425</v>
      </c>
      <c r="K173" s="80" t="str">
        <f t="shared" si="21"/>
        <v>No</v>
      </c>
      <c r="L173" s="78">
        <f t="shared" si="28"/>
        <v>0.49514761445288175</v>
      </c>
      <c r="S173" s="20">
        <v>160</v>
      </c>
      <c r="T173" s="93">
        <f t="shared" si="35"/>
        <v>3.5</v>
      </c>
      <c r="U173" s="20">
        <f t="shared" si="36"/>
        <v>0</v>
      </c>
      <c r="V173" s="118">
        <f t="shared" si="37"/>
        <v>-0.41361925626512741</v>
      </c>
      <c r="W173" s="78">
        <f t="shared" si="38"/>
        <v>3.0863807437348725</v>
      </c>
      <c r="X173" s="20">
        <f t="shared" si="29"/>
        <v>0.30716636580225526</v>
      </c>
      <c r="Y173" s="79">
        <f t="shared" si="22"/>
        <v>0.15358318290112763</v>
      </c>
      <c r="Z173" s="80">
        <f t="shared" si="23"/>
        <v>3.3464168170988722</v>
      </c>
      <c r="AA173" s="80">
        <f t="shared" si="24"/>
        <v>3.6535831829011278</v>
      </c>
      <c r="AB173" s="80" t="str">
        <f t="shared" si="25"/>
        <v>No</v>
      </c>
      <c r="AC173" s="78">
        <f t="shared" si="30"/>
        <v>3.4592399614042062</v>
      </c>
    </row>
    <row r="174" spans="2:29" x14ac:dyDescent="0.25">
      <c r="B174" s="20">
        <v>161</v>
      </c>
      <c r="C174" s="20">
        <f t="shared" si="33"/>
        <v>0.5</v>
      </c>
      <c r="D174" s="20">
        <f t="shared" si="34"/>
        <v>0</v>
      </c>
      <c r="E174" s="77">
        <f t="shared" si="31"/>
        <v>-4.8514786313799844E-2</v>
      </c>
      <c r="F174" s="78">
        <f t="shared" si="32"/>
        <v>0.45148521368620015</v>
      </c>
      <c r="G174" s="20">
        <f t="shared" si="26"/>
        <v>3.6608323906058955E-2</v>
      </c>
      <c r="H174" s="79">
        <f t="shared" si="27"/>
        <v>1.8304161953029478E-2</v>
      </c>
      <c r="I174" s="80">
        <f t="shared" si="19"/>
        <v>0.48169583804697053</v>
      </c>
      <c r="J174" s="80">
        <f t="shared" si="20"/>
        <v>0.51830416195302953</v>
      </c>
      <c r="K174" s="80" t="str">
        <f t="shared" si="21"/>
        <v>No</v>
      </c>
      <c r="L174" s="78">
        <f t="shared" si="28"/>
        <v>0.49511186361289333</v>
      </c>
      <c r="S174" s="20">
        <v>161</v>
      </c>
      <c r="T174" s="93">
        <f t="shared" si="35"/>
        <v>3.5</v>
      </c>
      <c r="U174" s="20">
        <f t="shared" si="36"/>
        <v>0</v>
      </c>
      <c r="V174" s="118">
        <f t="shared" si="37"/>
        <v>-0.40752420503591863</v>
      </c>
      <c r="W174" s="78">
        <f t="shared" si="38"/>
        <v>3.0924757949640815</v>
      </c>
      <c r="X174" s="20">
        <f t="shared" si="29"/>
        <v>0.30750992081089507</v>
      </c>
      <c r="Y174" s="79">
        <f t="shared" si="22"/>
        <v>0.15375496040544753</v>
      </c>
      <c r="Z174" s="80">
        <f t="shared" si="23"/>
        <v>3.3462450395945527</v>
      </c>
      <c r="AA174" s="80">
        <f t="shared" si="24"/>
        <v>3.6537549604054473</v>
      </c>
      <c r="AB174" s="80" t="str">
        <f t="shared" si="25"/>
        <v>No</v>
      </c>
      <c r="AC174" s="78">
        <f t="shared" si="30"/>
        <v>3.4589396543483031</v>
      </c>
    </row>
    <row r="175" spans="2:29" x14ac:dyDescent="0.25">
      <c r="B175" s="20">
        <v>162</v>
      </c>
      <c r="C175" s="20">
        <f t="shared" si="33"/>
        <v>0.5</v>
      </c>
      <c r="D175" s="20">
        <f t="shared" si="34"/>
        <v>0</v>
      </c>
      <c r="E175" s="77">
        <f t="shared" si="31"/>
        <v>-4.7552825814757692E-2</v>
      </c>
      <c r="F175" s="78">
        <f t="shared" si="32"/>
        <v>0.45244717418524233</v>
      </c>
      <c r="G175" s="20">
        <f t="shared" si="26"/>
        <v>3.6622035836828278E-2</v>
      </c>
      <c r="H175" s="79">
        <f t="shared" si="27"/>
        <v>1.8311017918414139E-2</v>
      </c>
      <c r="I175" s="80">
        <f t="shared" si="19"/>
        <v>0.48168898208158584</v>
      </c>
      <c r="J175" s="80">
        <f t="shared" si="20"/>
        <v>0.51831101791841416</v>
      </c>
      <c r="K175" s="80" t="str">
        <f t="shared" si="21"/>
        <v>No</v>
      </c>
      <c r="L175" s="78">
        <f t="shared" si="28"/>
        <v>0.49509992728202917</v>
      </c>
      <c r="S175" s="20">
        <v>162</v>
      </c>
      <c r="T175" s="93">
        <f t="shared" si="35"/>
        <v>3.5</v>
      </c>
      <c r="U175" s="20">
        <f t="shared" si="36"/>
        <v>0</v>
      </c>
      <c r="V175" s="118">
        <f t="shared" si="37"/>
        <v>-0.39944373684396456</v>
      </c>
      <c r="W175" s="78">
        <f t="shared" si="38"/>
        <v>3.1005562631560353</v>
      </c>
      <c r="X175" s="20">
        <f t="shared" si="29"/>
        <v>0.30762510102935753</v>
      </c>
      <c r="Y175" s="79">
        <f t="shared" si="22"/>
        <v>0.15381255051467876</v>
      </c>
      <c r="Z175" s="80">
        <f t="shared" si="23"/>
        <v>3.3461874494853214</v>
      </c>
      <c r="AA175" s="80">
        <f t="shared" si="24"/>
        <v>3.6538125505146786</v>
      </c>
      <c r="AB175" s="80" t="str">
        <f t="shared" si="25"/>
        <v>No</v>
      </c>
      <c r="AC175" s="78">
        <f t="shared" si="30"/>
        <v>3.4588393891690443</v>
      </c>
    </row>
    <row r="176" spans="2:29" x14ac:dyDescent="0.25">
      <c r="B176" s="20">
        <v>163</v>
      </c>
      <c r="C176" s="20">
        <f t="shared" si="33"/>
        <v>0.5</v>
      </c>
      <c r="D176" s="20">
        <f t="shared" si="34"/>
        <v>0</v>
      </c>
      <c r="E176" s="77">
        <f t="shared" si="31"/>
        <v>-4.6359192728339396E-2</v>
      </c>
      <c r="F176" s="78">
        <f t="shared" si="32"/>
        <v>0.45364080727166062</v>
      </c>
      <c r="G176" s="20">
        <f t="shared" si="26"/>
        <v>3.6608323906058948E-2</v>
      </c>
      <c r="H176" s="79">
        <f t="shared" si="27"/>
        <v>1.8304161953029474E-2</v>
      </c>
      <c r="I176" s="80">
        <f t="shared" si="19"/>
        <v>0.48169583804697053</v>
      </c>
      <c r="J176" s="80">
        <f t="shared" si="20"/>
        <v>0.51830416195302953</v>
      </c>
      <c r="K176" s="80" t="str">
        <f t="shared" si="21"/>
        <v>No</v>
      </c>
      <c r="L176" s="78">
        <f t="shared" si="28"/>
        <v>0.49511186361289339</v>
      </c>
      <c r="S176" s="20">
        <v>163</v>
      </c>
      <c r="T176" s="93">
        <f t="shared" si="35"/>
        <v>3.5</v>
      </c>
      <c r="U176" s="20">
        <f t="shared" si="36"/>
        <v>0</v>
      </c>
      <c r="V176" s="118">
        <f t="shared" si="37"/>
        <v>-0.38941721891805087</v>
      </c>
      <c r="W176" s="78">
        <f t="shared" si="38"/>
        <v>3.1105827810819493</v>
      </c>
      <c r="X176" s="20">
        <f t="shared" si="29"/>
        <v>0.30750992081089507</v>
      </c>
      <c r="Y176" s="79">
        <f t="shared" si="22"/>
        <v>0.15375496040544753</v>
      </c>
      <c r="Z176" s="80">
        <f t="shared" si="23"/>
        <v>3.3462450395945527</v>
      </c>
      <c r="AA176" s="80">
        <f t="shared" si="24"/>
        <v>3.6537549604054473</v>
      </c>
      <c r="AB176" s="80" t="str">
        <f t="shared" si="25"/>
        <v>No</v>
      </c>
      <c r="AC176" s="78">
        <f t="shared" si="30"/>
        <v>3.4589396543483035</v>
      </c>
    </row>
    <row r="177" spans="2:29" x14ac:dyDescent="0.25">
      <c r="B177" s="20">
        <v>164</v>
      </c>
      <c r="C177" s="20">
        <f t="shared" si="33"/>
        <v>0.5</v>
      </c>
      <c r="D177" s="20">
        <f t="shared" si="34"/>
        <v>0</v>
      </c>
      <c r="E177" s="77">
        <f t="shared" si="31"/>
        <v>-4.4939702314958398E-2</v>
      </c>
      <c r="F177" s="78">
        <f t="shared" si="32"/>
        <v>0.45506029768504158</v>
      </c>
      <c r="G177" s="20">
        <f t="shared" si="26"/>
        <v>3.6567424500268481E-2</v>
      </c>
      <c r="H177" s="79">
        <f t="shared" si="27"/>
        <v>1.828371225013424E-2</v>
      </c>
      <c r="I177" s="80">
        <f t="shared" ref="I177:I240" si="39">C177-H177</f>
        <v>0.48171628774986575</v>
      </c>
      <c r="J177" s="80">
        <f t="shared" ref="J177:J240" si="40">C177+H177</f>
        <v>0.51828371225013425</v>
      </c>
      <c r="K177" s="80" t="str">
        <f t="shared" ref="K177:K240" si="41">IF(OR(AND(F177&lt;F176,F177&lt;I177),AND(F177&gt;F176,F177&gt;J177)),"Yes","No")</f>
        <v>No</v>
      </c>
      <c r="L177" s="78">
        <f t="shared" si="28"/>
        <v>0.4951476144528818</v>
      </c>
      <c r="S177" s="20">
        <v>164</v>
      </c>
      <c r="T177" s="93">
        <f t="shared" si="35"/>
        <v>3.5</v>
      </c>
      <c r="U177" s="20">
        <f t="shared" si="36"/>
        <v>0</v>
      </c>
      <c r="V177" s="118">
        <f t="shared" si="37"/>
        <v>-0.37749349944565053</v>
      </c>
      <c r="W177" s="78">
        <f t="shared" si="38"/>
        <v>3.1225065005543495</v>
      </c>
      <c r="X177" s="20">
        <f t="shared" si="29"/>
        <v>0.30716636580225526</v>
      </c>
      <c r="Y177" s="79">
        <f t="shared" ref="Y177:Y240" si="42">$C$10*X177</f>
        <v>0.15358318290112763</v>
      </c>
      <c r="Z177" s="80">
        <f t="shared" ref="Z177:Z240" si="43">T177-Y177</f>
        <v>3.3464168170988722</v>
      </c>
      <c r="AA177" s="80">
        <f t="shared" ref="AA177:AA240" si="44">T177+Y177</f>
        <v>3.6535831829011278</v>
      </c>
      <c r="AB177" s="80" t="str">
        <f t="shared" ref="AB177:AB240" si="45">IF(OR(AND(W177&lt;W176,W177&lt;Z177),AND(W177&gt;W176,W177&gt;AA177)),"Yes","No")</f>
        <v>No</v>
      </c>
      <c r="AC177" s="78">
        <f t="shared" si="30"/>
        <v>3.4592399614042062</v>
      </c>
    </row>
    <row r="178" spans="2:29" x14ac:dyDescent="0.25">
      <c r="B178" s="20">
        <v>165</v>
      </c>
      <c r="C178" s="20">
        <f t="shared" si="33"/>
        <v>0.5</v>
      </c>
      <c r="D178" s="20">
        <f t="shared" si="34"/>
        <v>0</v>
      </c>
      <c r="E178" s="77">
        <f t="shared" si="31"/>
        <v>-4.330127018922196E-2</v>
      </c>
      <c r="F178" s="78">
        <f t="shared" si="32"/>
        <v>0.45669872981077803</v>
      </c>
      <c r="G178" s="20">
        <f t="shared" ref="G178:G241" si="46">_xlfn.STDEV.P(F79:F178)</f>
        <v>3.6500044209096992E-2</v>
      </c>
      <c r="H178" s="79">
        <f t="shared" ref="H178:H241" si="47">$C$10*G178</f>
        <v>1.8250022104548496E-2</v>
      </c>
      <c r="I178" s="80">
        <f t="shared" si="39"/>
        <v>0.48174997789545149</v>
      </c>
      <c r="J178" s="80">
        <f t="shared" si="40"/>
        <v>0.51825002210454851</v>
      </c>
      <c r="K178" s="80" t="str">
        <f t="shared" si="41"/>
        <v>No</v>
      </c>
      <c r="L178" s="78">
        <f t="shared" ref="L178:L241" si="48">AVERAGE(F79:F178)</f>
        <v>0.4952070056274957</v>
      </c>
      <c r="S178" s="20">
        <v>165</v>
      </c>
      <c r="T178" s="93">
        <f t="shared" si="35"/>
        <v>3.5</v>
      </c>
      <c r="U178" s="20">
        <f t="shared" si="36"/>
        <v>0</v>
      </c>
      <c r="V178" s="118">
        <f t="shared" si="37"/>
        <v>-0.36373066958946443</v>
      </c>
      <c r="W178" s="78">
        <f t="shared" si="38"/>
        <v>3.1362693304105358</v>
      </c>
      <c r="X178" s="20">
        <f t="shared" ref="X178:X241" si="49">_xlfn.STDEV.P(W79:W178)</f>
        <v>0.30660037135641471</v>
      </c>
      <c r="Y178" s="79">
        <f t="shared" si="42"/>
        <v>0.15330018567820736</v>
      </c>
      <c r="Z178" s="80">
        <f t="shared" si="43"/>
        <v>3.3466998143217928</v>
      </c>
      <c r="AA178" s="80">
        <f t="shared" si="44"/>
        <v>3.6533001856782072</v>
      </c>
      <c r="AB178" s="80" t="str">
        <f t="shared" si="45"/>
        <v>No</v>
      </c>
      <c r="AC178" s="78">
        <f t="shared" ref="AC178:AC241" si="50">AVERAGE(W79:W178)</f>
        <v>3.4597388472709629</v>
      </c>
    </row>
    <row r="179" spans="2:29" x14ac:dyDescent="0.25">
      <c r="B179" s="20">
        <v>166</v>
      </c>
      <c r="C179" s="20">
        <f t="shared" si="33"/>
        <v>0.5</v>
      </c>
      <c r="D179" s="20">
        <f t="shared" si="34"/>
        <v>0</v>
      </c>
      <c r="E179" s="77">
        <f t="shared" si="31"/>
        <v>-4.1451878627752091E-2</v>
      </c>
      <c r="F179" s="78">
        <f t="shared" si="32"/>
        <v>0.45854812137224793</v>
      </c>
      <c r="G179" s="20">
        <f t="shared" si="46"/>
        <v>3.6407352057479657E-2</v>
      </c>
      <c r="H179" s="79">
        <f t="shared" si="47"/>
        <v>1.8203676028739828E-2</v>
      </c>
      <c r="I179" s="80">
        <f t="shared" si="39"/>
        <v>0.48179632397126015</v>
      </c>
      <c r="J179" s="80">
        <f t="shared" si="40"/>
        <v>0.51820367602873985</v>
      </c>
      <c r="K179" s="80" t="str">
        <f t="shared" si="41"/>
        <v>No</v>
      </c>
      <c r="L179" s="78">
        <f t="shared" si="48"/>
        <v>0.49528974778890222</v>
      </c>
      <c r="S179" s="20">
        <v>166</v>
      </c>
      <c r="T179" s="93">
        <f t="shared" si="35"/>
        <v>3.5</v>
      </c>
      <c r="U179" s="20">
        <f t="shared" si="36"/>
        <v>0</v>
      </c>
      <c r="V179" s="118">
        <f t="shared" si="37"/>
        <v>-0.3481957804731175</v>
      </c>
      <c r="W179" s="78">
        <f t="shared" si="38"/>
        <v>3.1518042195268823</v>
      </c>
      <c r="X179" s="20">
        <f t="shared" si="49"/>
        <v>0.30582175728282901</v>
      </c>
      <c r="Y179" s="79">
        <f t="shared" si="42"/>
        <v>0.1529108786414145</v>
      </c>
      <c r="Z179" s="80">
        <f t="shared" si="43"/>
        <v>3.3470891213585854</v>
      </c>
      <c r="AA179" s="80">
        <f t="shared" si="44"/>
        <v>3.6529108786414146</v>
      </c>
      <c r="AB179" s="80" t="str">
        <f t="shared" si="45"/>
        <v>No</v>
      </c>
      <c r="AC179" s="78">
        <f t="shared" si="50"/>
        <v>3.4604338814267783</v>
      </c>
    </row>
    <row r="180" spans="2:29" x14ac:dyDescent="0.25">
      <c r="B180" s="20">
        <v>167</v>
      </c>
      <c r="C180" s="20">
        <f t="shared" si="33"/>
        <v>0.5</v>
      </c>
      <c r="D180" s="20">
        <f t="shared" si="34"/>
        <v>0</v>
      </c>
      <c r="E180" s="77">
        <f t="shared" si="31"/>
        <v>-3.9400537680336072E-2</v>
      </c>
      <c r="F180" s="78">
        <f t="shared" si="32"/>
        <v>0.46059946231966392</v>
      </c>
      <c r="G180" s="20">
        <f t="shared" si="46"/>
        <v>3.6290966368758087E-2</v>
      </c>
      <c r="H180" s="79">
        <f t="shared" si="47"/>
        <v>1.8145483184379044E-2</v>
      </c>
      <c r="I180" s="80">
        <f t="shared" si="39"/>
        <v>0.48185451681562097</v>
      </c>
      <c r="J180" s="80">
        <f t="shared" si="40"/>
        <v>0.51814548318437903</v>
      </c>
      <c r="K180" s="80" t="str">
        <f t="shared" si="41"/>
        <v>No</v>
      </c>
      <c r="L180" s="78">
        <f t="shared" si="48"/>
        <v>0.49539543782560846</v>
      </c>
      <c r="S180" s="20">
        <v>167</v>
      </c>
      <c r="T180" s="93">
        <f t="shared" si="35"/>
        <v>3.5</v>
      </c>
      <c r="U180" s="20">
        <f t="shared" si="36"/>
        <v>0</v>
      </c>
      <c r="V180" s="118">
        <f t="shared" si="37"/>
        <v>-0.33096451651482295</v>
      </c>
      <c r="W180" s="78">
        <f t="shared" si="38"/>
        <v>3.1690354834851773</v>
      </c>
      <c r="X180" s="20">
        <f t="shared" si="49"/>
        <v>0.3048441174975679</v>
      </c>
      <c r="Y180" s="79">
        <f t="shared" si="42"/>
        <v>0.15242205874878395</v>
      </c>
      <c r="Z180" s="80">
        <f t="shared" si="43"/>
        <v>3.3475779412512159</v>
      </c>
      <c r="AA180" s="80">
        <f t="shared" si="44"/>
        <v>3.6524220587487841</v>
      </c>
      <c r="AB180" s="80" t="str">
        <f t="shared" si="45"/>
        <v>No</v>
      </c>
      <c r="AC180" s="78">
        <f t="shared" si="50"/>
        <v>3.4613216777351106</v>
      </c>
    </row>
    <row r="181" spans="2:29" x14ac:dyDescent="0.25">
      <c r="B181" s="20">
        <v>168</v>
      </c>
      <c r="C181" s="20">
        <f t="shared" si="33"/>
        <v>0.5</v>
      </c>
      <c r="D181" s="20">
        <f t="shared" si="34"/>
        <v>0</v>
      </c>
      <c r="E181" s="77">
        <f t="shared" si="31"/>
        <v>-3.7157241273869705E-2</v>
      </c>
      <c r="F181" s="78">
        <f t="shared" si="32"/>
        <v>0.46284275872613029</v>
      </c>
      <c r="G181" s="20">
        <f t="shared" si="46"/>
        <v>3.6152935984282653E-2</v>
      </c>
      <c r="H181" s="79">
        <f t="shared" si="47"/>
        <v>1.8076467992141326E-2</v>
      </c>
      <c r="I181" s="80">
        <f t="shared" si="39"/>
        <v>0.48192353200785865</v>
      </c>
      <c r="J181" s="80">
        <f t="shared" si="40"/>
        <v>0.51807646799214135</v>
      </c>
      <c r="K181" s="80" t="str">
        <f t="shared" si="41"/>
        <v>No</v>
      </c>
      <c r="L181" s="78">
        <f t="shared" si="48"/>
        <v>0.49552356082637933</v>
      </c>
      <c r="S181" s="20">
        <v>168</v>
      </c>
      <c r="T181" s="93">
        <f t="shared" si="35"/>
        <v>3.5</v>
      </c>
      <c r="U181" s="20">
        <f t="shared" si="36"/>
        <v>0</v>
      </c>
      <c r="V181" s="118">
        <f t="shared" si="37"/>
        <v>-0.3121208267005055</v>
      </c>
      <c r="W181" s="78">
        <f t="shared" si="38"/>
        <v>3.1878791732994944</v>
      </c>
      <c r="X181" s="20">
        <f t="shared" si="49"/>
        <v>0.30368466226797425</v>
      </c>
      <c r="Y181" s="79">
        <f t="shared" si="42"/>
        <v>0.15184233113398712</v>
      </c>
      <c r="Z181" s="80">
        <f t="shared" si="43"/>
        <v>3.3481576688660128</v>
      </c>
      <c r="AA181" s="80">
        <f t="shared" si="44"/>
        <v>3.6518423311339872</v>
      </c>
      <c r="AB181" s="80" t="str">
        <f t="shared" si="45"/>
        <v>No</v>
      </c>
      <c r="AC181" s="78">
        <f t="shared" si="50"/>
        <v>3.4623979109415859</v>
      </c>
    </row>
    <row r="182" spans="2:29" x14ac:dyDescent="0.25">
      <c r="B182" s="20">
        <v>169</v>
      </c>
      <c r="C182" s="20">
        <f t="shared" si="33"/>
        <v>0.5</v>
      </c>
      <c r="D182" s="20">
        <f t="shared" si="34"/>
        <v>0</v>
      </c>
      <c r="E182" s="77">
        <f t="shared" si="31"/>
        <v>-3.4732918522949893E-2</v>
      </c>
      <c r="F182" s="78">
        <f t="shared" si="32"/>
        <v>0.46526708147705009</v>
      </c>
      <c r="G182" s="20">
        <f t="shared" si="46"/>
        <v>3.5995715479233602E-2</v>
      </c>
      <c r="H182" s="79">
        <f t="shared" si="47"/>
        <v>1.7997857739616801E-2</v>
      </c>
      <c r="I182" s="80">
        <f t="shared" si="39"/>
        <v>0.48200214226038318</v>
      </c>
      <c r="J182" s="80">
        <f t="shared" si="40"/>
        <v>0.51799785773961682</v>
      </c>
      <c r="K182" s="80" t="str">
        <f t="shared" si="41"/>
        <v>No</v>
      </c>
      <c r="L182" s="78">
        <f t="shared" si="48"/>
        <v>0.49567349258883409</v>
      </c>
      <c r="S182" s="20">
        <v>169</v>
      </c>
      <c r="T182" s="93">
        <f t="shared" si="35"/>
        <v>3.5</v>
      </c>
      <c r="U182" s="20">
        <f t="shared" si="36"/>
        <v>0</v>
      </c>
      <c r="V182" s="118">
        <f t="shared" si="37"/>
        <v>-0.29175651559277904</v>
      </c>
      <c r="W182" s="78">
        <f t="shared" si="38"/>
        <v>3.208243484407221</v>
      </c>
      <c r="X182" s="20">
        <f t="shared" si="49"/>
        <v>0.30236401002556212</v>
      </c>
      <c r="Y182" s="79">
        <f t="shared" si="42"/>
        <v>0.15118200501278106</v>
      </c>
      <c r="Z182" s="80">
        <f t="shared" si="43"/>
        <v>3.3488179949872188</v>
      </c>
      <c r="AA182" s="80">
        <f t="shared" si="44"/>
        <v>3.6511820050127812</v>
      </c>
      <c r="AB182" s="80" t="str">
        <f t="shared" si="45"/>
        <v>No</v>
      </c>
      <c r="AC182" s="78">
        <f t="shared" si="50"/>
        <v>3.4636573377462048</v>
      </c>
    </row>
    <row r="183" spans="2:29" x14ac:dyDescent="0.25">
      <c r="B183" s="20">
        <v>170</v>
      </c>
      <c r="C183" s="20">
        <f t="shared" si="33"/>
        <v>0.5</v>
      </c>
      <c r="D183" s="20">
        <f t="shared" si="34"/>
        <v>0</v>
      </c>
      <c r="E183" s="77">
        <f t="shared" si="31"/>
        <v>-3.2139380484326956E-2</v>
      </c>
      <c r="F183" s="78">
        <f t="shared" si="32"/>
        <v>0.46786061951567304</v>
      </c>
      <c r="G183" s="20">
        <f t="shared" si="46"/>
        <v>3.5822133955440635E-2</v>
      </c>
      <c r="H183" s="79">
        <f t="shared" si="47"/>
        <v>1.7911066977720318E-2</v>
      </c>
      <c r="I183" s="80">
        <f t="shared" si="39"/>
        <v>0.48208893302227968</v>
      </c>
      <c r="J183" s="80">
        <f t="shared" si="40"/>
        <v>0.51791106697772027</v>
      </c>
      <c r="K183" s="80" t="str">
        <f t="shared" si="41"/>
        <v>No</v>
      </c>
      <c r="L183" s="78">
        <f t="shared" si="48"/>
        <v>0.49584450266049696</v>
      </c>
      <c r="S183" s="20">
        <v>170</v>
      </c>
      <c r="T183" s="93">
        <f t="shared" si="35"/>
        <v>3.5</v>
      </c>
      <c r="U183" s="20">
        <f t="shared" si="36"/>
        <v>0</v>
      </c>
      <c r="V183" s="118">
        <f t="shared" si="37"/>
        <v>-0.2699707960683464</v>
      </c>
      <c r="W183" s="78">
        <f t="shared" si="38"/>
        <v>3.2300292039316538</v>
      </c>
      <c r="X183" s="20">
        <f t="shared" si="49"/>
        <v>0.30090592522570131</v>
      </c>
      <c r="Y183" s="79">
        <f t="shared" si="42"/>
        <v>0.15045296261285065</v>
      </c>
      <c r="Z183" s="80">
        <f t="shared" si="43"/>
        <v>3.3495470373871492</v>
      </c>
      <c r="AA183" s="80">
        <f t="shared" si="44"/>
        <v>3.6504529626128508</v>
      </c>
      <c r="AB183" s="80" t="str">
        <f t="shared" si="45"/>
        <v>No</v>
      </c>
      <c r="AC183" s="78">
        <f t="shared" si="50"/>
        <v>3.4650938223481735</v>
      </c>
    </row>
    <row r="184" spans="2:29" x14ac:dyDescent="0.25">
      <c r="B184" s="20">
        <v>171</v>
      </c>
      <c r="C184" s="20">
        <f t="shared" si="33"/>
        <v>0.5</v>
      </c>
      <c r="D184" s="20">
        <f t="shared" si="34"/>
        <v>0</v>
      </c>
      <c r="E184" s="77">
        <f t="shared" si="31"/>
        <v>-2.9389262614623674E-2</v>
      </c>
      <c r="F184" s="78">
        <f t="shared" si="32"/>
        <v>0.47061073738537634</v>
      </c>
      <c r="G184" s="20">
        <f t="shared" si="46"/>
        <v>3.5635356971305938E-2</v>
      </c>
      <c r="H184" s="79">
        <f t="shared" si="47"/>
        <v>1.7817678485652969E-2</v>
      </c>
      <c r="I184" s="80">
        <f t="shared" si="39"/>
        <v>0.48218232151434703</v>
      </c>
      <c r="J184" s="80">
        <f t="shared" si="40"/>
        <v>0.51781767848565297</v>
      </c>
      <c r="K184" s="80" t="str">
        <f t="shared" si="41"/>
        <v>No</v>
      </c>
      <c r="L184" s="78">
        <f t="shared" si="48"/>
        <v>0.49603575789748866</v>
      </c>
      <c r="S184" s="20">
        <v>171</v>
      </c>
      <c r="T184" s="93">
        <f t="shared" si="35"/>
        <v>3.5</v>
      </c>
      <c r="U184" s="20">
        <f t="shared" si="36"/>
        <v>0</v>
      </c>
      <c r="V184" s="118">
        <f t="shared" si="37"/>
        <v>-0.24686980596283886</v>
      </c>
      <c r="W184" s="78">
        <f t="shared" si="38"/>
        <v>3.2531301940371611</v>
      </c>
      <c r="X184" s="20">
        <f t="shared" si="49"/>
        <v>0.29933699855896989</v>
      </c>
      <c r="Y184" s="79">
        <f t="shared" si="42"/>
        <v>0.14966849927948495</v>
      </c>
      <c r="Z184" s="80">
        <f t="shared" si="43"/>
        <v>3.350331500720515</v>
      </c>
      <c r="AA184" s="80">
        <f t="shared" si="44"/>
        <v>3.649668499279485</v>
      </c>
      <c r="AB184" s="80" t="str">
        <f t="shared" si="45"/>
        <v>No</v>
      </c>
      <c r="AC184" s="78">
        <f t="shared" si="50"/>
        <v>3.466700366338904</v>
      </c>
    </row>
    <row r="185" spans="2:29" x14ac:dyDescent="0.25">
      <c r="B185" s="20">
        <v>172</v>
      </c>
      <c r="C185" s="20">
        <f t="shared" si="33"/>
        <v>0.5</v>
      </c>
      <c r="D185" s="20">
        <f t="shared" si="34"/>
        <v>0</v>
      </c>
      <c r="E185" s="77">
        <f t="shared" si="31"/>
        <v>-2.6495963211660301E-2</v>
      </c>
      <c r="F185" s="78">
        <f t="shared" si="32"/>
        <v>0.47350403678833969</v>
      </c>
      <c r="G185" s="20">
        <f t="shared" si="46"/>
        <v>3.5438841199835314E-2</v>
      </c>
      <c r="H185" s="79">
        <f t="shared" si="47"/>
        <v>1.7719420599917657E-2</v>
      </c>
      <c r="I185" s="80">
        <f t="shared" si="39"/>
        <v>0.48228057940008234</v>
      </c>
      <c r="J185" s="80">
        <f t="shared" si="40"/>
        <v>0.5177194205999176</v>
      </c>
      <c r="K185" s="80" t="str">
        <f t="shared" si="41"/>
        <v>No</v>
      </c>
      <c r="L185" s="78">
        <f t="shared" si="48"/>
        <v>0.49624632652351963</v>
      </c>
      <c r="S185" s="20">
        <v>172</v>
      </c>
      <c r="T185" s="93">
        <f t="shared" si="35"/>
        <v>3.5</v>
      </c>
      <c r="U185" s="20">
        <f t="shared" si="36"/>
        <v>0</v>
      </c>
      <c r="V185" s="118">
        <f t="shared" si="37"/>
        <v>-0.22256609097794652</v>
      </c>
      <c r="W185" s="78">
        <f t="shared" si="38"/>
        <v>3.2774339090220534</v>
      </c>
      <c r="X185" s="20">
        <f t="shared" si="49"/>
        <v>0.29768626607861653</v>
      </c>
      <c r="Y185" s="79">
        <f t="shared" si="42"/>
        <v>0.14884313303930827</v>
      </c>
      <c r="Z185" s="80">
        <f t="shared" si="43"/>
        <v>3.3511568669606917</v>
      </c>
      <c r="AA185" s="80">
        <f t="shared" si="44"/>
        <v>3.6488431330393083</v>
      </c>
      <c r="AB185" s="80" t="str">
        <f t="shared" si="45"/>
        <v>No</v>
      </c>
      <c r="AC185" s="78">
        <f t="shared" si="50"/>
        <v>3.4684691427975647</v>
      </c>
    </row>
    <row r="186" spans="2:29" x14ac:dyDescent="0.25">
      <c r="B186" s="20">
        <v>173</v>
      </c>
      <c r="C186" s="20">
        <f t="shared" si="33"/>
        <v>0.5</v>
      </c>
      <c r="D186" s="20">
        <f t="shared" si="34"/>
        <v>0</v>
      </c>
      <c r="E186" s="77">
        <f t="shared" si="31"/>
        <v>-2.3473578139294553E-2</v>
      </c>
      <c r="F186" s="78">
        <f t="shared" si="32"/>
        <v>0.47652642186070543</v>
      </c>
      <c r="G186" s="20">
        <f t="shared" si="46"/>
        <v>3.5236281502785335E-2</v>
      </c>
      <c r="H186" s="79">
        <f t="shared" si="47"/>
        <v>1.7618140751392668E-2</v>
      </c>
      <c r="I186" s="80">
        <f t="shared" si="39"/>
        <v>0.48238185924860733</v>
      </c>
      <c r="J186" s="80">
        <f t="shared" si="40"/>
        <v>0.51761814075139267</v>
      </c>
      <c r="K186" s="80" t="str">
        <f t="shared" si="41"/>
        <v>No</v>
      </c>
      <c r="L186" s="78">
        <f t="shared" si="48"/>
        <v>0.49647518266941015</v>
      </c>
      <c r="S186" s="20">
        <v>173</v>
      </c>
      <c r="T186" s="93">
        <f t="shared" si="35"/>
        <v>3.5</v>
      </c>
      <c r="U186" s="20">
        <f t="shared" si="36"/>
        <v>0</v>
      </c>
      <c r="V186" s="118">
        <f t="shared" si="37"/>
        <v>-0.19717805637007421</v>
      </c>
      <c r="W186" s="78">
        <f t="shared" si="38"/>
        <v>3.302821943629926</v>
      </c>
      <c r="X186" s="20">
        <f t="shared" si="49"/>
        <v>0.29598476462339673</v>
      </c>
      <c r="Y186" s="79">
        <f t="shared" si="42"/>
        <v>0.14799238231169837</v>
      </c>
      <c r="Z186" s="80">
        <f t="shared" si="43"/>
        <v>3.3520076176883018</v>
      </c>
      <c r="AA186" s="80">
        <f t="shared" si="44"/>
        <v>3.6479923823116982</v>
      </c>
      <c r="AB186" s="80" t="str">
        <f t="shared" si="45"/>
        <v>No</v>
      </c>
      <c r="AC186" s="78">
        <f t="shared" si="50"/>
        <v>3.4703915344230438</v>
      </c>
    </row>
    <row r="187" spans="2:29" x14ac:dyDescent="0.25">
      <c r="B187" s="20">
        <v>174</v>
      </c>
      <c r="C187" s="20">
        <f t="shared" si="33"/>
        <v>0.5</v>
      </c>
      <c r="D187" s="20">
        <f t="shared" si="34"/>
        <v>0</v>
      </c>
      <c r="E187" s="77">
        <f t="shared" si="31"/>
        <v>-2.0336832153790063E-2</v>
      </c>
      <c r="F187" s="78">
        <f t="shared" si="32"/>
        <v>0.47966316784620994</v>
      </c>
      <c r="G187" s="20">
        <f t="shared" si="46"/>
        <v>3.5031550286320261E-2</v>
      </c>
      <c r="H187" s="79">
        <f t="shared" si="47"/>
        <v>1.751577514316013E-2</v>
      </c>
      <c r="I187" s="80">
        <f t="shared" si="39"/>
        <v>0.48248422485683989</v>
      </c>
      <c r="J187" s="80">
        <f t="shared" si="40"/>
        <v>0.51751577514316016</v>
      </c>
      <c r="K187" s="80" t="str">
        <f t="shared" si="41"/>
        <v>No</v>
      </c>
      <c r="L187" s="78">
        <f t="shared" si="48"/>
        <v>0.49672121137102182</v>
      </c>
      <c r="S187" s="20">
        <v>174</v>
      </c>
      <c r="T187" s="93">
        <f t="shared" si="35"/>
        <v>3.5</v>
      </c>
      <c r="U187" s="20">
        <f t="shared" si="36"/>
        <v>0</v>
      </c>
      <c r="V187" s="118">
        <f t="shared" si="37"/>
        <v>-0.17082939009183651</v>
      </c>
      <c r="W187" s="78">
        <f t="shared" si="38"/>
        <v>3.3291706099081635</v>
      </c>
      <c r="X187" s="20">
        <f t="shared" si="49"/>
        <v>0.29426502240509017</v>
      </c>
      <c r="Y187" s="79">
        <f t="shared" si="42"/>
        <v>0.14713251120254509</v>
      </c>
      <c r="Z187" s="80">
        <f t="shared" si="43"/>
        <v>3.3528674887974548</v>
      </c>
      <c r="AA187" s="80">
        <f t="shared" si="44"/>
        <v>3.6471325112025452</v>
      </c>
      <c r="AB187" s="80" t="str">
        <f t="shared" si="45"/>
        <v>No</v>
      </c>
      <c r="AC187" s="78">
        <f t="shared" si="50"/>
        <v>3.4724581755165822</v>
      </c>
    </row>
    <row r="188" spans="2:29" x14ac:dyDescent="0.25">
      <c r="B188" s="20">
        <v>175</v>
      </c>
      <c r="C188" s="20">
        <f t="shared" si="33"/>
        <v>0.5</v>
      </c>
      <c r="D188" s="20">
        <f t="shared" si="34"/>
        <v>0</v>
      </c>
      <c r="E188" s="77">
        <f t="shared" si="31"/>
        <v>-1.7101007166283527E-2</v>
      </c>
      <c r="F188" s="78">
        <f t="shared" si="32"/>
        <v>0.48289899283371646</v>
      </c>
      <c r="G188" s="20">
        <f t="shared" si="46"/>
        <v>3.4828629272988451E-2</v>
      </c>
      <c r="H188" s="79">
        <f t="shared" si="47"/>
        <v>1.7414314636494226E-2</v>
      </c>
      <c r="I188" s="80">
        <f t="shared" si="39"/>
        <v>0.48258568536350577</v>
      </c>
      <c r="J188" s="80">
        <f t="shared" si="40"/>
        <v>0.51741431463649423</v>
      </c>
      <c r="K188" s="80" t="str">
        <f t="shared" si="41"/>
        <v>No</v>
      </c>
      <c r="L188" s="78">
        <f t="shared" si="48"/>
        <v>0.49698321400125123</v>
      </c>
      <c r="S188" s="20">
        <v>175</v>
      </c>
      <c r="T188" s="93">
        <f t="shared" si="35"/>
        <v>3.5</v>
      </c>
      <c r="U188" s="20">
        <f t="shared" si="36"/>
        <v>0</v>
      </c>
      <c r="V188" s="118">
        <f t="shared" si="37"/>
        <v>-0.1436484601967816</v>
      </c>
      <c r="W188" s="78">
        <f t="shared" si="38"/>
        <v>3.3563515398032182</v>
      </c>
      <c r="X188" s="20">
        <f t="shared" si="49"/>
        <v>0.29256048589310285</v>
      </c>
      <c r="Y188" s="79">
        <f t="shared" si="42"/>
        <v>0.14628024294655143</v>
      </c>
      <c r="Z188" s="80">
        <f t="shared" si="43"/>
        <v>3.3537197570534487</v>
      </c>
      <c r="AA188" s="80">
        <f t="shared" si="44"/>
        <v>3.6462802429465513</v>
      </c>
      <c r="AB188" s="80" t="str">
        <f t="shared" si="45"/>
        <v>No</v>
      </c>
      <c r="AC188" s="78">
        <f t="shared" si="50"/>
        <v>3.4746589976105082</v>
      </c>
    </row>
    <row r="189" spans="2:29" x14ac:dyDescent="0.25">
      <c r="B189" s="20">
        <v>176</v>
      </c>
      <c r="C189" s="20">
        <f t="shared" si="33"/>
        <v>0.5</v>
      </c>
      <c r="D189" s="20">
        <f t="shared" si="34"/>
        <v>0</v>
      </c>
      <c r="E189" s="77">
        <f t="shared" si="31"/>
        <v>-1.3781867790850003E-2</v>
      </c>
      <c r="F189" s="78">
        <f t="shared" si="32"/>
        <v>0.48621813220915</v>
      </c>
      <c r="G189" s="20">
        <f t="shared" si="46"/>
        <v>3.4631534191993323E-2</v>
      </c>
      <c r="H189" s="79">
        <f t="shared" si="47"/>
        <v>1.7315767095996661E-2</v>
      </c>
      <c r="I189" s="80">
        <f t="shared" si="39"/>
        <v>0.48268423290400336</v>
      </c>
      <c r="J189" s="80">
        <f t="shared" si="40"/>
        <v>0.51731576709599669</v>
      </c>
      <c r="K189" s="80" t="str">
        <f t="shared" si="41"/>
        <v>No</v>
      </c>
      <c r="L189" s="78">
        <f t="shared" si="48"/>
        <v>0.49725991410962023</v>
      </c>
      <c r="S189" s="20">
        <v>176</v>
      </c>
      <c r="T189" s="93">
        <f t="shared" si="35"/>
        <v>3.5</v>
      </c>
      <c r="U189" s="20">
        <f t="shared" si="36"/>
        <v>0</v>
      </c>
      <c r="V189" s="118">
        <f t="shared" si="37"/>
        <v>-0.11576768944314002</v>
      </c>
      <c r="W189" s="78">
        <f t="shared" si="38"/>
        <v>3.3842323105568601</v>
      </c>
      <c r="X189" s="20">
        <f t="shared" si="49"/>
        <v>0.29090488721274382</v>
      </c>
      <c r="Y189" s="79">
        <f t="shared" si="42"/>
        <v>0.14545244360637191</v>
      </c>
      <c r="Z189" s="80">
        <f t="shared" si="43"/>
        <v>3.3545475563936282</v>
      </c>
      <c r="AA189" s="80">
        <f t="shared" si="44"/>
        <v>3.6454524436063718</v>
      </c>
      <c r="AB189" s="80" t="str">
        <f t="shared" si="45"/>
        <v>No</v>
      </c>
      <c r="AC189" s="78">
        <f t="shared" si="50"/>
        <v>3.4769832785208079</v>
      </c>
    </row>
    <row r="190" spans="2:29" x14ac:dyDescent="0.25">
      <c r="B190" s="20">
        <v>177</v>
      </c>
      <c r="C190" s="20">
        <f t="shared" si="33"/>
        <v>0.5</v>
      </c>
      <c r="D190" s="20">
        <f t="shared" si="34"/>
        <v>0</v>
      </c>
      <c r="E190" s="77">
        <f t="shared" si="31"/>
        <v>-1.0395584540887962E-2</v>
      </c>
      <c r="F190" s="78">
        <f t="shared" si="32"/>
        <v>0.48960441545911204</v>
      </c>
      <c r="G190" s="20">
        <f t="shared" si="46"/>
        <v>3.4444233350475119E-2</v>
      </c>
      <c r="H190" s="79">
        <f t="shared" si="47"/>
        <v>1.7222116675237559E-2</v>
      </c>
      <c r="I190" s="80">
        <f t="shared" si="39"/>
        <v>0.48277788332476246</v>
      </c>
      <c r="J190" s="80">
        <f t="shared" si="40"/>
        <v>0.51722211667523754</v>
      </c>
      <c r="K190" s="80" t="str">
        <f t="shared" si="41"/>
        <v>No</v>
      </c>
      <c r="L190" s="78">
        <f t="shared" si="48"/>
        <v>0.49754996364101473</v>
      </c>
      <c r="S190" s="20">
        <v>177</v>
      </c>
      <c r="T190" s="93">
        <f t="shared" si="35"/>
        <v>3.5</v>
      </c>
      <c r="U190" s="20">
        <f t="shared" si="36"/>
        <v>0</v>
      </c>
      <c r="V190" s="118">
        <f t="shared" si="37"/>
        <v>-8.7322910143458873E-2</v>
      </c>
      <c r="W190" s="78">
        <f t="shared" si="38"/>
        <v>3.4126770898565413</v>
      </c>
      <c r="X190" s="20">
        <f t="shared" si="49"/>
        <v>0.28933156014399092</v>
      </c>
      <c r="Y190" s="79">
        <f t="shared" si="42"/>
        <v>0.14466578007199546</v>
      </c>
      <c r="Z190" s="80">
        <f t="shared" si="43"/>
        <v>3.3553342199280047</v>
      </c>
      <c r="AA190" s="80">
        <f t="shared" si="44"/>
        <v>3.6446657800719953</v>
      </c>
      <c r="AB190" s="80" t="str">
        <f t="shared" si="45"/>
        <v>No</v>
      </c>
      <c r="AC190" s="78">
        <f t="shared" si="50"/>
        <v>3.4794196945845219</v>
      </c>
    </row>
    <row r="191" spans="2:29" x14ac:dyDescent="0.25">
      <c r="B191" s="20">
        <v>178</v>
      </c>
      <c r="C191" s="20">
        <f t="shared" si="33"/>
        <v>0.5</v>
      </c>
      <c r="D191" s="20">
        <f t="shared" si="34"/>
        <v>0</v>
      </c>
      <c r="E191" s="77">
        <f t="shared" si="31"/>
        <v>-6.9586550480032179E-3</v>
      </c>
      <c r="F191" s="78">
        <f t="shared" si="32"/>
        <v>0.49304134495199681</v>
      </c>
      <c r="G191" s="20">
        <f t="shared" si="46"/>
        <v>3.4270561584773748E-2</v>
      </c>
      <c r="H191" s="79">
        <f t="shared" si="47"/>
        <v>1.7135280792386874E-2</v>
      </c>
      <c r="I191" s="80">
        <f t="shared" si="39"/>
        <v>0.48286471920761315</v>
      </c>
      <c r="J191" s="80">
        <f t="shared" si="40"/>
        <v>0.51713528079238691</v>
      </c>
      <c r="K191" s="80" t="str">
        <f t="shared" si="41"/>
        <v>No</v>
      </c>
      <c r="L191" s="78">
        <f t="shared" si="48"/>
        <v>0.49785194950327338</v>
      </c>
      <c r="S191" s="20">
        <v>178</v>
      </c>
      <c r="T191" s="93">
        <f t="shared" si="35"/>
        <v>3.5</v>
      </c>
      <c r="U191" s="20">
        <f t="shared" si="36"/>
        <v>0</v>
      </c>
      <c r="V191" s="118">
        <f t="shared" si="37"/>
        <v>-5.845270240322703E-2</v>
      </c>
      <c r="W191" s="78">
        <f t="shared" si="38"/>
        <v>3.4415472975967729</v>
      </c>
      <c r="X191" s="20">
        <f t="shared" si="49"/>
        <v>0.28787271731209946</v>
      </c>
      <c r="Y191" s="79">
        <f t="shared" si="42"/>
        <v>0.14393635865604973</v>
      </c>
      <c r="Z191" s="80">
        <f t="shared" si="43"/>
        <v>3.3560636413439502</v>
      </c>
      <c r="AA191" s="80">
        <f t="shared" si="44"/>
        <v>3.6439363586560498</v>
      </c>
      <c r="AB191" s="80" t="str">
        <f t="shared" si="45"/>
        <v>No</v>
      </c>
      <c r="AC191" s="78">
        <f t="shared" si="50"/>
        <v>3.4819563758274952</v>
      </c>
    </row>
    <row r="192" spans="2:29" x14ac:dyDescent="0.25">
      <c r="B192" s="20">
        <v>179</v>
      </c>
      <c r="C192" s="20">
        <f t="shared" si="33"/>
        <v>0.5</v>
      </c>
      <c r="D192" s="20">
        <f t="shared" si="34"/>
        <v>0</v>
      </c>
      <c r="E192" s="77">
        <f t="shared" si="31"/>
        <v>-3.4878236872062499E-3</v>
      </c>
      <c r="F192" s="78">
        <f t="shared" si="32"/>
        <v>0.49651217631279376</v>
      </c>
      <c r="G192" s="20">
        <f t="shared" si="46"/>
        <v>3.4114131667386714E-2</v>
      </c>
      <c r="H192" s="79">
        <f t="shared" si="47"/>
        <v>1.7057065833693357E-2</v>
      </c>
      <c r="I192" s="80">
        <f t="shared" si="39"/>
        <v>0.48294293416630663</v>
      </c>
      <c r="J192" s="80">
        <f t="shared" si="40"/>
        <v>0.51705706583369337</v>
      </c>
      <c r="K192" s="80" t="str">
        <f t="shared" si="41"/>
        <v>No</v>
      </c>
      <c r="L192" s="78">
        <f t="shared" si="48"/>
        <v>0.4981644004516308</v>
      </c>
      <c r="S192" s="20">
        <v>179</v>
      </c>
      <c r="T192" s="93">
        <f t="shared" si="35"/>
        <v>3.5</v>
      </c>
      <c r="U192" s="20">
        <f t="shared" si="36"/>
        <v>0</v>
      </c>
      <c r="V192" s="118">
        <f t="shared" si="37"/>
        <v>-2.9297718972532499E-2</v>
      </c>
      <c r="W192" s="78">
        <f t="shared" si="38"/>
        <v>3.4707022810274677</v>
      </c>
      <c r="X192" s="20">
        <f t="shared" si="49"/>
        <v>0.28655870600604827</v>
      </c>
      <c r="Y192" s="79">
        <f t="shared" si="42"/>
        <v>0.14327935300302413</v>
      </c>
      <c r="Z192" s="80">
        <f t="shared" si="43"/>
        <v>3.3567206469969757</v>
      </c>
      <c r="AA192" s="80">
        <f t="shared" si="44"/>
        <v>3.6432793530030243</v>
      </c>
      <c r="AB192" s="80" t="str">
        <f t="shared" si="45"/>
        <v>No</v>
      </c>
      <c r="AC192" s="78">
        <f t="shared" si="50"/>
        <v>3.4845809637936975</v>
      </c>
    </row>
    <row r="193" spans="2:29" x14ac:dyDescent="0.25">
      <c r="B193" s="20">
        <v>180</v>
      </c>
      <c r="C193" s="20">
        <f t="shared" si="33"/>
        <v>0.5</v>
      </c>
      <c r="D193" s="20">
        <f t="shared" si="34"/>
        <v>0</v>
      </c>
      <c r="E193" s="77">
        <f t="shared" si="31"/>
        <v>-2.45029690981724E-17</v>
      </c>
      <c r="F193" s="78">
        <f t="shared" si="32"/>
        <v>0.5</v>
      </c>
      <c r="G193" s="20">
        <f t="shared" si="46"/>
        <v>3.3978245809765988E-2</v>
      </c>
      <c r="H193" s="79">
        <f t="shared" si="47"/>
        <v>1.6989122904882994E-2</v>
      </c>
      <c r="I193" s="80">
        <f t="shared" si="39"/>
        <v>0.48301087709511703</v>
      </c>
      <c r="J193" s="80">
        <f t="shared" si="40"/>
        <v>0.51698912290488297</v>
      </c>
      <c r="K193" s="80" t="str">
        <f t="shared" si="41"/>
        <v>No</v>
      </c>
      <c r="L193" s="78">
        <f t="shared" si="48"/>
        <v>0.4984857942564741</v>
      </c>
      <c r="S193" s="20">
        <v>180</v>
      </c>
      <c r="T193" s="93">
        <f t="shared" si="35"/>
        <v>3.5</v>
      </c>
      <c r="U193" s="20">
        <f t="shared" si="36"/>
        <v>0</v>
      </c>
      <c r="V193" s="118">
        <f t="shared" si="37"/>
        <v>-2.0582494042464815E-16</v>
      </c>
      <c r="W193" s="78">
        <f t="shared" si="38"/>
        <v>3.5</v>
      </c>
      <c r="X193" s="20">
        <f t="shared" si="49"/>
        <v>0.28541726480203411</v>
      </c>
      <c r="Y193" s="79">
        <f t="shared" si="42"/>
        <v>0.14270863240101705</v>
      </c>
      <c r="Z193" s="80">
        <f t="shared" si="43"/>
        <v>3.3572913675989828</v>
      </c>
      <c r="AA193" s="80">
        <f t="shared" si="44"/>
        <v>3.6427086324010172</v>
      </c>
      <c r="AB193" s="80" t="str">
        <f t="shared" si="45"/>
        <v>No</v>
      </c>
      <c r="AC193" s="78">
        <f t="shared" si="50"/>
        <v>3.4872806717543807</v>
      </c>
    </row>
    <row r="194" spans="2:29" x14ac:dyDescent="0.25">
      <c r="B194" s="20">
        <v>181</v>
      </c>
      <c r="C194" s="20">
        <f t="shared" si="33"/>
        <v>0.5</v>
      </c>
      <c r="D194" s="20">
        <f t="shared" si="34"/>
        <v>0</v>
      </c>
      <c r="E194" s="77">
        <f t="shared" si="31"/>
        <v>3.4878236872062014E-3</v>
      </c>
      <c r="F194" s="78">
        <f t="shared" si="32"/>
        <v>0.50348782368720624</v>
      </c>
      <c r="G194" s="20">
        <f t="shared" si="46"/>
        <v>3.3865810385359144E-2</v>
      </c>
      <c r="H194" s="79">
        <f t="shared" si="47"/>
        <v>1.6932905192679572E-2</v>
      </c>
      <c r="I194" s="80">
        <f t="shared" si="39"/>
        <v>0.48306709480732041</v>
      </c>
      <c r="J194" s="80">
        <f t="shared" si="40"/>
        <v>0.51693290519267954</v>
      </c>
      <c r="K194" s="80" t="str">
        <f t="shared" si="41"/>
        <v>No</v>
      </c>
      <c r="L194" s="78">
        <f t="shared" si="48"/>
        <v>0.4988145651194924</v>
      </c>
      <c r="S194" s="20">
        <v>181</v>
      </c>
      <c r="T194" s="93">
        <f t="shared" si="35"/>
        <v>3.5</v>
      </c>
      <c r="U194" s="20">
        <f t="shared" si="36"/>
        <v>0</v>
      </c>
      <c r="V194" s="118">
        <f t="shared" si="37"/>
        <v>2.929771897253209E-2</v>
      </c>
      <c r="W194" s="78">
        <f t="shared" si="38"/>
        <v>3.5292977189725323</v>
      </c>
      <c r="X194" s="20">
        <f t="shared" si="49"/>
        <v>0.28447280723701673</v>
      </c>
      <c r="Y194" s="79">
        <f t="shared" si="42"/>
        <v>0.14223640361850837</v>
      </c>
      <c r="Z194" s="80">
        <f t="shared" si="43"/>
        <v>3.3577635963814916</v>
      </c>
      <c r="AA194" s="80">
        <f t="shared" si="44"/>
        <v>3.6422364036185084</v>
      </c>
      <c r="AB194" s="80" t="str">
        <f t="shared" si="45"/>
        <v>No</v>
      </c>
      <c r="AC194" s="78">
        <f t="shared" si="50"/>
        <v>3.4900423470037345</v>
      </c>
    </row>
    <row r="195" spans="2:29" x14ac:dyDescent="0.25">
      <c r="B195" s="20">
        <v>182</v>
      </c>
      <c r="C195" s="20">
        <f t="shared" si="33"/>
        <v>0.5</v>
      </c>
      <c r="D195" s="20">
        <f t="shared" si="34"/>
        <v>0</v>
      </c>
      <c r="E195" s="77">
        <f t="shared" si="31"/>
        <v>6.9586550480032587E-3</v>
      </c>
      <c r="F195" s="78">
        <f t="shared" si="32"/>
        <v>0.5069586550480033</v>
      </c>
      <c r="G195" s="20">
        <f t="shared" si="46"/>
        <v>3.3779257325649202E-2</v>
      </c>
      <c r="H195" s="79">
        <f t="shared" si="47"/>
        <v>1.6889628662824601E-2</v>
      </c>
      <c r="I195" s="80">
        <f t="shared" si="39"/>
        <v>0.48311037133717538</v>
      </c>
      <c r="J195" s="80">
        <f t="shared" si="40"/>
        <v>0.51688962866282462</v>
      </c>
      <c r="K195" s="80" t="str">
        <f t="shared" si="41"/>
        <v>No</v>
      </c>
      <c r="L195" s="78">
        <f t="shared" si="48"/>
        <v>0.499149111302089</v>
      </c>
      <c r="S195" s="20">
        <v>182</v>
      </c>
      <c r="T195" s="93">
        <f t="shared" si="35"/>
        <v>3.5</v>
      </c>
      <c r="U195" s="20">
        <f t="shared" si="36"/>
        <v>0</v>
      </c>
      <c r="V195" s="118">
        <f t="shared" si="37"/>
        <v>5.8452702403227363E-2</v>
      </c>
      <c r="W195" s="78">
        <f t="shared" si="38"/>
        <v>3.5584527024032275</v>
      </c>
      <c r="X195" s="20">
        <f t="shared" si="49"/>
        <v>0.28374576153545322</v>
      </c>
      <c r="Y195" s="79">
        <f t="shared" si="42"/>
        <v>0.14187288076772661</v>
      </c>
      <c r="Z195" s="80">
        <f t="shared" si="43"/>
        <v>3.3581271192322735</v>
      </c>
      <c r="AA195" s="80">
        <f t="shared" si="44"/>
        <v>3.6418728807677265</v>
      </c>
      <c r="AB195" s="80" t="str">
        <f t="shared" si="45"/>
        <v>No</v>
      </c>
      <c r="AC195" s="78">
        <f t="shared" si="50"/>
        <v>3.4928525349375459</v>
      </c>
    </row>
    <row r="196" spans="2:29" x14ac:dyDescent="0.25">
      <c r="B196" s="20">
        <v>183</v>
      </c>
      <c r="C196" s="20">
        <f t="shared" si="33"/>
        <v>0.5</v>
      </c>
      <c r="D196" s="20">
        <f t="shared" si="34"/>
        <v>0</v>
      </c>
      <c r="E196" s="77">
        <f t="shared" si="31"/>
        <v>1.0395584540887914E-2</v>
      </c>
      <c r="F196" s="78">
        <f t="shared" si="32"/>
        <v>0.51039558454088796</v>
      </c>
      <c r="G196" s="20">
        <f t="shared" si="46"/>
        <v>3.3720475742223116E-2</v>
      </c>
      <c r="H196" s="79">
        <f t="shared" si="47"/>
        <v>1.6860237871111558E-2</v>
      </c>
      <c r="I196" s="80">
        <f t="shared" si="39"/>
        <v>0.48313976212888843</v>
      </c>
      <c r="J196" s="80">
        <f t="shared" si="40"/>
        <v>0.51686023787111157</v>
      </c>
      <c r="K196" s="80" t="str">
        <f t="shared" si="41"/>
        <v>No</v>
      </c>
      <c r="L196" s="78">
        <f t="shared" si="48"/>
        <v>0.49948780292889078</v>
      </c>
      <c r="S196" s="20">
        <v>183</v>
      </c>
      <c r="T196" s="93">
        <f t="shared" si="35"/>
        <v>3.5</v>
      </c>
      <c r="U196" s="20">
        <f t="shared" si="36"/>
        <v>0</v>
      </c>
      <c r="V196" s="118">
        <f t="shared" si="37"/>
        <v>8.7322910143458471E-2</v>
      </c>
      <c r="W196" s="78">
        <f t="shared" si="38"/>
        <v>3.5873229101434583</v>
      </c>
      <c r="X196" s="20">
        <f t="shared" si="49"/>
        <v>0.28325199623467406</v>
      </c>
      <c r="Y196" s="79">
        <f t="shared" si="42"/>
        <v>0.14162599811733703</v>
      </c>
      <c r="Z196" s="80">
        <f t="shared" si="43"/>
        <v>3.3583740018826629</v>
      </c>
      <c r="AA196" s="80">
        <f t="shared" si="44"/>
        <v>3.6416259981173371</v>
      </c>
      <c r="AB196" s="80" t="str">
        <f t="shared" si="45"/>
        <v>No</v>
      </c>
      <c r="AC196" s="78">
        <f t="shared" si="50"/>
        <v>3.4956975446026815</v>
      </c>
    </row>
    <row r="197" spans="2:29" x14ac:dyDescent="0.25">
      <c r="B197" s="20">
        <v>184</v>
      </c>
      <c r="C197" s="20">
        <f t="shared" si="33"/>
        <v>0.5</v>
      </c>
      <c r="D197" s="20">
        <f t="shared" si="34"/>
        <v>0</v>
      </c>
      <c r="E197" s="77">
        <f t="shared" si="31"/>
        <v>1.378186779084987E-2</v>
      </c>
      <c r="F197" s="78">
        <f t="shared" si="32"/>
        <v>0.51378186779084989</v>
      </c>
      <c r="G197" s="20">
        <f t="shared" si="46"/>
        <v>3.3690757145757796E-2</v>
      </c>
      <c r="H197" s="79">
        <f t="shared" si="47"/>
        <v>1.6845378572878898E-2</v>
      </c>
      <c r="I197" s="80">
        <f t="shared" si="39"/>
        <v>0.48315462142712112</v>
      </c>
      <c r="J197" s="80">
        <f t="shared" si="40"/>
        <v>0.51684537857287893</v>
      </c>
      <c r="K197" s="80" t="str">
        <f t="shared" si="41"/>
        <v>No</v>
      </c>
      <c r="L197" s="78">
        <f t="shared" si="48"/>
        <v>0.49982898992833713</v>
      </c>
      <c r="S197" s="20">
        <v>184</v>
      </c>
      <c r="T197" s="93">
        <f t="shared" si="35"/>
        <v>3.5</v>
      </c>
      <c r="U197" s="20">
        <f t="shared" si="36"/>
        <v>0</v>
      </c>
      <c r="V197" s="118">
        <f t="shared" si="37"/>
        <v>0.11576768944313889</v>
      </c>
      <c r="W197" s="78">
        <f t="shared" si="38"/>
        <v>3.615767689443139</v>
      </c>
      <c r="X197" s="20">
        <f t="shared" si="49"/>
        <v>0.28300236002436541</v>
      </c>
      <c r="Y197" s="79">
        <f t="shared" si="42"/>
        <v>0.1415011800121827</v>
      </c>
      <c r="Z197" s="80">
        <f t="shared" si="43"/>
        <v>3.3584988199878172</v>
      </c>
      <c r="AA197" s="80">
        <f t="shared" si="44"/>
        <v>3.6415011800121828</v>
      </c>
      <c r="AB197" s="80" t="str">
        <f t="shared" si="45"/>
        <v>No</v>
      </c>
      <c r="AC197" s="78">
        <f t="shared" si="50"/>
        <v>3.4985635153980312</v>
      </c>
    </row>
    <row r="198" spans="2:29" x14ac:dyDescent="0.25">
      <c r="B198" s="20">
        <v>185</v>
      </c>
      <c r="C198" s="20">
        <f t="shared" si="33"/>
        <v>0.5</v>
      </c>
      <c r="D198" s="20">
        <f t="shared" si="34"/>
        <v>0</v>
      </c>
      <c r="E198" s="77">
        <f t="shared" si="31"/>
        <v>1.7101007166283395E-2</v>
      </c>
      <c r="F198" s="78">
        <f t="shared" si="32"/>
        <v>0.51710100716628338</v>
      </c>
      <c r="G198" s="20">
        <f t="shared" si="46"/>
        <v>3.3690757145757796E-2</v>
      </c>
      <c r="H198" s="79">
        <f t="shared" si="47"/>
        <v>1.6845378572878898E-2</v>
      </c>
      <c r="I198" s="80">
        <f t="shared" si="39"/>
        <v>0.48315462142712112</v>
      </c>
      <c r="J198" s="80">
        <f t="shared" si="40"/>
        <v>0.51684537857287893</v>
      </c>
      <c r="K198" s="80" t="str">
        <f t="shared" si="41"/>
        <v>Yes</v>
      </c>
      <c r="L198" s="78">
        <f t="shared" si="48"/>
        <v>0.50017101007166276</v>
      </c>
      <c r="S198" s="20">
        <v>185</v>
      </c>
      <c r="T198" s="93">
        <f t="shared" si="35"/>
        <v>3.5</v>
      </c>
      <c r="U198" s="20">
        <f t="shared" si="36"/>
        <v>0</v>
      </c>
      <c r="V198" s="118">
        <f t="shared" si="37"/>
        <v>0.14364846019678051</v>
      </c>
      <c r="W198" s="78">
        <f t="shared" si="38"/>
        <v>3.6436484601967805</v>
      </c>
      <c r="X198" s="20">
        <f t="shared" si="49"/>
        <v>0.28300236002436541</v>
      </c>
      <c r="Y198" s="79">
        <f t="shared" si="42"/>
        <v>0.1415011800121827</v>
      </c>
      <c r="Z198" s="80">
        <f t="shared" si="43"/>
        <v>3.3584988199878172</v>
      </c>
      <c r="AA198" s="80">
        <f t="shared" si="44"/>
        <v>3.6415011800121828</v>
      </c>
      <c r="AB198" s="80" t="str">
        <f t="shared" si="45"/>
        <v>Yes</v>
      </c>
      <c r="AC198" s="78">
        <f t="shared" si="50"/>
        <v>3.501436484601967</v>
      </c>
    </row>
    <row r="199" spans="2:29" x14ac:dyDescent="0.25">
      <c r="B199" s="20">
        <v>186</v>
      </c>
      <c r="C199" s="20">
        <f t="shared" si="33"/>
        <v>0.5</v>
      </c>
      <c r="D199" s="20">
        <f t="shared" si="34"/>
        <v>0</v>
      </c>
      <c r="E199" s="77">
        <f t="shared" si="31"/>
        <v>2.0336832153789935E-2</v>
      </c>
      <c r="F199" s="78">
        <f t="shared" si="32"/>
        <v>0.5203368321537899</v>
      </c>
      <c r="G199" s="20">
        <f t="shared" si="46"/>
        <v>3.3720475742223102E-2</v>
      </c>
      <c r="H199" s="79">
        <f t="shared" si="47"/>
        <v>1.6860237871111551E-2</v>
      </c>
      <c r="I199" s="80">
        <f t="shared" si="39"/>
        <v>0.48313976212888843</v>
      </c>
      <c r="J199" s="80">
        <f t="shared" si="40"/>
        <v>0.51686023787111157</v>
      </c>
      <c r="K199" s="80" t="str">
        <f t="shared" si="41"/>
        <v>Yes</v>
      </c>
      <c r="L199" s="78">
        <f t="shared" si="48"/>
        <v>0.50051219707110917</v>
      </c>
      <c r="S199" s="20">
        <v>186</v>
      </c>
      <c r="T199" s="93">
        <f t="shared" si="35"/>
        <v>3.5</v>
      </c>
      <c r="U199" s="20">
        <f t="shared" si="36"/>
        <v>0</v>
      </c>
      <c r="V199" s="118">
        <f t="shared" si="37"/>
        <v>0.17082939009183543</v>
      </c>
      <c r="W199" s="78">
        <f t="shared" si="38"/>
        <v>3.6708293900918356</v>
      </c>
      <c r="X199" s="20">
        <f t="shared" si="49"/>
        <v>0.28325199623467401</v>
      </c>
      <c r="Y199" s="79">
        <f t="shared" si="42"/>
        <v>0.141625998117337</v>
      </c>
      <c r="Z199" s="80">
        <f t="shared" si="43"/>
        <v>3.3583740018826629</v>
      </c>
      <c r="AA199" s="80">
        <f t="shared" si="44"/>
        <v>3.6416259981173371</v>
      </c>
      <c r="AB199" s="80" t="str">
        <f t="shared" si="45"/>
        <v>Yes</v>
      </c>
      <c r="AC199" s="78">
        <f t="shared" si="50"/>
        <v>3.5043024553973168</v>
      </c>
    </row>
    <row r="200" spans="2:29" x14ac:dyDescent="0.25">
      <c r="B200" s="20">
        <v>187</v>
      </c>
      <c r="C200" s="20">
        <f t="shared" si="33"/>
        <v>0.5</v>
      </c>
      <c r="D200" s="20">
        <f t="shared" si="34"/>
        <v>0</v>
      </c>
      <c r="E200" s="77">
        <f t="shared" si="31"/>
        <v>2.3473578139294585E-2</v>
      </c>
      <c r="F200" s="78">
        <f t="shared" si="32"/>
        <v>0.52347357813929463</v>
      </c>
      <c r="G200" s="20">
        <f t="shared" si="46"/>
        <v>3.3779257325649202E-2</v>
      </c>
      <c r="H200" s="79">
        <f t="shared" si="47"/>
        <v>1.6889628662824601E-2</v>
      </c>
      <c r="I200" s="80">
        <f t="shared" si="39"/>
        <v>0.48311037133717538</v>
      </c>
      <c r="J200" s="80">
        <f t="shared" si="40"/>
        <v>0.51688962866282462</v>
      </c>
      <c r="K200" s="80" t="str">
        <f t="shared" si="41"/>
        <v>Yes</v>
      </c>
      <c r="L200" s="78">
        <f t="shared" si="48"/>
        <v>0.50085088869791106</v>
      </c>
      <c r="S200" s="20">
        <v>187</v>
      </c>
      <c r="T200" s="93">
        <f t="shared" si="35"/>
        <v>3.5</v>
      </c>
      <c r="U200" s="20">
        <f t="shared" si="36"/>
        <v>0</v>
      </c>
      <c r="V200" s="118">
        <f t="shared" si="37"/>
        <v>0.19717805637007452</v>
      </c>
      <c r="W200" s="78">
        <f t="shared" si="38"/>
        <v>3.6971780563700745</v>
      </c>
      <c r="X200" s="20">
        <f t="shared" si="49"/>
        <v>0.28374576153545322</v>
      </c>
      <c r="Y200" s="79">
        <f t="shared" si="42"/>
        <v>0.14187288076772661</v>
      </c>
      <c r="Z200" s="80">
        <f t="shared" si="43"/>
        <v>3.3581271192322735</v>
      </c>
      <c r="AA200" s="80">
        <f t="shared" si="44"/>
        <v>3.6418728807677265</v>
      </c>
      <c r="AB200" s="80" t="str">
        <f t="shared" si="45"/>
        <v>Yes</v>
      </c>
      <c r="AC200" s="78">
        <f t="shared" si="50"/>
        <v>3.5071474650624528</v>
      </c>
    </row>
    <row r="201" spans="2:29" x14ac:dyDescent="0.25">
      <c r="B201" s="20">
        <v>188</v>
      </c>
      <c r="C201" s="20">
        <f t="shared" si="33"/>
        <v>0.5</v>
      </c>
      <c r="D201" s="20">
        <f t="shared" si="34"/>
        <v>0</v>
      </c>
      <c r="E201" s="77">
        <f t="shared" si="31"/>
        <v>2.6495963211660263E-2</v>
      </c>
      <c r="F201" s="78">
        <f t="shared" si="32"/>
        <v>0.52649596321166026</v>
      </c>
      <c r="G201" s="20">
        <f t="shared" si="46"/>
        <v>3.3865810385359151E-2</v>
      </c>
      <c r="H201" s="79">
        <f t="shared" si="47"/>
        <v>1.6932905192679575E-2</v>
      </c>
      <c r="I201" s="80">
        <f t="shared" si="39"/>
        <v>0.48306709480732041</v>
      </c>
      <c r="J201" s="80">
        <f t="shared" si="40"/>
        <v>0.51693290519267954</v>
      </c>
      <c r="K201" s="80" t="str">
        <f t="shared" si="41"/>
        <v>Yes</v>
      </c>
      <c r="L201" s="78">
        <f t="shared" si="48"/>
        <v>0.5011854348805076</v>
      </c>
      <c r="S201" s="20">
        <v>188</v>
      </c>
      <c r="T201" s="93">
        <f t="shared" si="35"/>
        <v>3.5</v>
      </c>
      <c r="U201" s="20">
        <f t="shared" si="36"/>
        <v>0</v>
      </c>
      <c r="V201" s="118">
        <f t="shared" si="37"/>
        <v>0.22256609097794619</v>
      </c>
      <c r="W201" s="78">
        <f t="shared" si="38"/>
        <v>3.7225660909779461</v>
      </c>
      <c r="X201" s="20">
        <f t="shared" si="49"/>
        <v>0.28447280723701673</v>
      </c>
      <c r="Y201" s="79">
        <f t="shared" si="42"/>
        <v>0.14223640361850837</v>
      </c>
      <c r="Z201" s="80">
        <f t="shared" si="43"/>
        <v>3.3577635963814916</v>
      </c>
      <c r="AA201" s="80">
        <f t="shared" si="44"/>
        <v>3.6422364036185084</v>
      </c>
      <c r="AB201" s="80" t="str">
        <f t="shared" si="45"/>
        <v>Yes</v>
      </c>
      <c r="AC201" s="78">
        <f t="shared" si="50"/>
        <v>3.5099576529962637</v>
      </c>
    </row>
    <row r="202" spans="2:29" x14ac:dyDescent="0.25">
      <c r="B202" s="20">
        <v>189</v>
      </c>
      <c r="C202" s="20">
        <f t="shared" si="33"/>
        <v>0.5</v>
      </c>
      <c r="D202" s="20">
        <f t="shared" si="34"/>
        <v>0</v>
      </c>
      <c r="E202" s="77">
        <f t="shared" si="31"/>
        <v>2.9389262614623636E-2</v>
      </c>
      <c r="F202" s="78">
        <f t="shared" si="32"/>
        <v>0.5293892626146236</v>
      </c>
      <c r="G202" s="20">
        <f t="shared" si="46"/>
        <v>3.3978245809765974E-2</v>
      </c>
      <c r="H202" s="79">
        <f t="shared" si="47"/>
        <v>1.6989122904882987E-2</v>
      </c>
      <c r="I202" s="80">
        <f t="shared" si="39"/>
        <v>0.48301087709511703</v>
      </c>
      <c r="J202" s="80">
        <f t="shared" si="40"/>
        <v>0.51698912290488297</v>
      </c>
      <c r="K202" s="80" t="str">
        <f t="shared" si="41"/>
        <v>Yes</v>
      </c>
      <c r="L202" s="78">
        <f t="shared" si="48"/>
        <v>0.5015142057435259</v>
      </c>
      <c r="S202" s="20">
        <v>189</v>
      </c>
      <c r="T202" s="93">
        <f t="shared" si="35"/>
        <v>3.5</v>
      </c>
      <c r="U202" s="20">
        <f t="shared" si="36"/>
        <v>0</v>
      </c>
      <c r="V202" s="118">
        <f t="shared" si="37"/>
        <v>0.24686980596283853</v>
      </c>
      <c r="W202" s="78">
        <f t="shared" si="38"/>
        <v>3.7468698059628385</v>
      </c>
      <c r="X202" s="20">
        <f t="shared" si="49"/>
        <v>0.28541726480203417</v>
      </c>
      <c r="Y202" s="79">
        <f t="shared" si="42"/>
        <v>0.14270863240101708</v>
      </c>
      <c r="Z202" s="80">
        <f t="shared" si="43"/>
        <v>3.3572913675989828</v>
      </c>
      <c r="AA202" s="80">
        <f t="shared" si="44"/>
        <v>3.6427086324010172</v>
      </c>
      <c r="AB202" s="80" t="str">
        <f t="shared" si="45"/>
        <v>Yes</v>
      </c>
      <c r="AC202" s="78">
        <f t="shared" si="50"/>
        <v>3.5127193282456179</v>
      </c>
    </row>
    <row r="203" spans="2:29" x14ac:dyDescent="0.25">
      <c r="B203" s="20">
        <v>190</v>
      </c>
      <c r="C203" s="20">
        <f t="shared" si="33"/>
        <v>0.5</v>
      </c>
      <c r="D203" s="20">
        <f t="shared" si="34"/>
        <v>0</v>
      </c>
      <c r="E203" s="77">
        <f t="shared" si="31"/>
        <v>3.2139380484326983E-2</v>
      </c>
      <c r="F203" s="78">
        <f t="shared" si="32"/>
        <v>0.53213938048432696</v>
      </c>
      <c r="G203" s="20">
        <f t="shared" si="46"/>
        <v>3.4114131667386707E-2</v>
      </c>
      <c r="H203" s="79">
        <f t="shared" si="47"/>
        <v>1.7057065833693354E-2</v>
      </c>
      <c r="I203" s="80">
        <f t="shared" si="39"/>
        <v>0.48294293416630663</v>
      </c>
      <c r="J203" s="80">
        <f t="shared" si="40"/>
        <v>0.51705706583369337</v>
      </c>
      <c r="K203" s="80" t="str">
        <f t="shared" si="41"/>
        <v>Yes</v>
      </c>
      <c r="L203" s="78">
        <f t="shared" si="48"/>
        <v>0.50183559954836909</v>
      </c>
      <c r="S203" s="20">
        <v>190</v>
      </c>
      <c r="T203" s="93">
        <f t="shared" si="35"/>
        <v>3.5</v>
      </c>
      <c r="U203" s="20">
        <f t="shared" si="36"/>
        <v>0</v>
      </c>
      <c r="V203" s="118">
        <f t="shared" si="37"/>
        <v>0.26997079606834667</v>
      </c>
      <c r="W203" s="78">
        <f t="shared" si="38"/>
        <v>3.7699707960683466</v>
      </c>
      <c r="X203" s="20">
        <f t="shared" si="49"/>
        <v>0.28655870600604827</v>
      </c>
      <c r="Y203" s="79">
        <f t="shared" si="42"/>
        <v>0.14327935300302413</v>
      </c>
      <c r="Z203" s="80">
        <f t="shared" si="43"/>
        <v>3.3567206469969757</v>
      </c>
      <c r="AA203" s="80">
        <f t="shared" si="44"/>
        <v>3.6432793530030243</v>
      </c>
      <c r="AB203" s="80" t="str">
        <f t="shared" si="45"/>
        <v>Yes</v>
      </c>
      <c r="AC203" s="78">
        <f t="shared" si="50"/>
        <v>3.5154190362063016</v>
      </c>
    </row>
    <row r="204" spans="2:29" x14ac:dyDescent="0.25">
      <c r="B204" s="20">
        <v>191</v>
      </c>
      <c r="C204" s="20">
        <f t="shared" si="33"/>
        <v>0.5</v>
      </c>
      <c r="D204" s="20">
        <f t="shared" si="34"/>
        <v>0</v>
      </c>
      <c r="E204" s="77">
        <f t="shared" si="31"/>
        <v>3.4732918522949852E-2</v>
      </c>
      <c r="F204" s="78">
        <f t="shared" si="32"/>
        <v>0.53473291852294991</v>
      </c>
      <c r="G204" s="20">
        <f t="shared" si="46"/>
        <v>3.4270561584773741E-2</v>
      </c>
      <c r="H204" s="79">
        <f t="shared" si="47"/>
        <v>1.7135280792386871E-2</v>
      </c>
      <c r="I204" s="80">
        <f t="shared" si="39"/>
        <v>0.48286471920761315</v>
      </c>
      <c r="J204" s="80">
        <f t="shared" si="40"/>
        <v>0.51713528079238691</v>
      </c>
      <c r="K204" s="80" t="str">
        <f t="shared" si="41"/>
        <v>Yes</v>
      </c>
      <c r="L204" s="78">
        <f t="shared" si="48"/>
        <v>0.50214805049672651</v>
      </c>
      <c r="S204" s="20">
        <v>191</v>
      </c>
      <c r="T204" s="93">
        <f t="shared" si="35"/>
        <v>3.5</v>
      </c>
      <c r="U204" s="20">
        <f t="shared" si="36"/>
        <v>0</v>
      </c>
      <c r="V204" s="118">
        <f t="shared" si="37"/>
        <v>0.29175651559277876</v>
      </c>
      <c r="W204" s="78">
        <f t="shared" si="38"/>
        <v>3.7917565155927786</v>
      </c>
      <c r="X204" s="20">
        <f t="shared" si="49"/>
        <v>0.28787271731209946</v>
      </c>
      <c r="Y204" s="79">
        <f t="shared" si="42"/>
        <v>0.14393635865604973</v>
      </c>
      <c r="Z204" s="80">
        <f t="shared" si="43"/>
        <v>3.3560636413439502</v>
      </c>
      <c r="AA204" s="80">
        <f t="shared" si="44"/>
        <v>3.6439363586560498</v>
      </c>
      <c r="AB204" s="80" t="str">
        <f t="shared" si="45"/>
        <v>Yes</v>
      </c>
      <c r="AC204" s="78">
        <f t="shared" si="50"/>
        <v>3.5180436241725039</v>
      </c>
    </row>
    <row r="205" spans="2:29" x14ac:dyDescent="0.25">
      <c r="B205" s="20">
        <v>192</v>
      </c>
      <c r="C205" s="20">
        <f t="shared" si="33"/>
        <v>0.5</v>
      </c>
      <c r="D205" s="20">
        <f t="shared" si="34"/>
        <v>0</v>
      </c>
      <c r="E205" s="77">
        <f t="shared" si="31"/>
        <v>3.7157241273869678E-2</v>
      </c>
      <c r="F205" s="78">
        <f t="shared" si="32"/>
        <v>0.53715724127386966</v>
      </c>
      <c r="G205" s="20">
        <f t="shared" si="46"/>
        <v>3.4444233350475119E-2</v>
      </c>
      <c r="H205" s="79">
        <f t="shared" si="47"/>
        <v>1.7222116675237559E-2</v>
      </c>
      <c r="I205" s="80">
        <f t="shared" si="39"/>
        <v>0.48277788332476246</v>
      </c>
      <c r="J205" s="80">
        <f t="shared" si="40"/>
        <v>0.51722211667523754</v>
      </c>
      <c r="K205" s="80" t="str">
        <f t="shared" si="41"/>
        <v>Yes</v>
      </c>
      <c r="L205" s="78">
        <f t="shared" si="48"/>
        <v>0.50245003635898522</v>
      </c>
      <c r="S205" s="20">
        <v>192</v>
      </c>
      <c r="T205" s="93">
        <f t="shared" si="35"/>
        <v>3.5</v>
      </c>
      <c r="U205" s="20">
        <f t="shared" si="36"/>
        <v>0</v>
      </c>
      <c r="V205" s="118">
        <f t="shared" si="37"/>
        <v>0.31212082670050523</v>
      </c>
      <c r="W205" s="78">
        <f t="shared" si="38"/>
        <v>3.8121208267005051</v>
      </c>
      <c r="X205" s="20">
        <f t="shared" si="49"/>
        <v>0.28933156014399086</v>
      </c>
      <c r="Y205" s="79">
        <f t="shared" si="42"/>
        <v>0.14466578007199543</v>
      </c>
      <c r="Z205" s="80">
        <f t="shared" si="43"/>
        <v>3.3553342199280047</v>
      </c>
      <c r="AA205" s="80">
        <f t="shared" si="44"/>
        <v>3.6446657800719953</v>
      </c>
      <c r="AB205" s="80" t="str">
        <f t="shared" si="45"/>
        <v>Yes</v>
      </c>
      <c r="AC205" s="78">
        <f t="shared" si="50"/>
        <v>3.5205803054154767</v>
      </c>
    </row>
    <row r="206" spans="2:29" x14ac:dyDescent="0.25">
      <c r="B206" s="20">
        <v>193</v>
      </c>
      <c r="C206" s="20">
        <f t="shared" si="33"/>
        <v>0.5</v>
      </c>
      <c r="D206" s="20">
        <f t="shared" si="34"/>
        <v>0</v>
      </c>
      <c r="E206" s="77">
        <f t="shared" si="31"/>
        <v>3.9400537680336099E-2</v>
      </c>
      <c r="F206" s="78">
        <f t="shared" si="32"/>
        <v>0.53940053768033613</v>
      </c>
      <c r="G206" s="20">
        <f t="shared" si="46"/>
        <v>3.4631534191993323E-2</v>
      </c>
      <c r="H206" s="79">
        <f t="shared" si="47"/>
        <v>1.7315767095996661E-2</v>
      </c>
      <c r="I206" s="80">
        <f t="shared" si="39"/>
        <v>0.48268423290400336</v>
      </c>
      <c r="J206" s="80">
        <f t="shared" si="40"/>
        <v>0.51731576709599669</v>
      </c>
      <c r="K206" s="80" t="str">
        <f t="shared" si="41"/>
        <v>Yes</v>
      </c>
      <c r="L206" s="78">
        <f t="shared" si="48"/>
        <v>0.50274008589037977</v>
      </c>
      <c r="S206" s="20">
        <v>193</v>
      </c>
      <c r="T206" s="93">
        <f t="shared" si="35"/>
        <v>3.5</v>
      </c>
      <c r="U206" s="20">
        <f t="shared" si="36"/>
        <v>0</v>
      </c>
      <c r="V206" s="118">
        <f t="shared" si="37"/>
        <v>0.33096451651482317</v>
      </c>
      <c r="W206" s="78">
        <f t="shared" si="38"/>
        <v>3.8309645165148232</v>
      </c>
      <c r="X206" s="20">
        <f t="shared" si="49"/>
        <v>0.29090488721274382</v>
      </c>
      <c r="Y206" s="79">
        <f t="shared" si="42"/>
        <v>0.14545244360637191</v>
      </c>
      <c r="Z206" s="80">
        <f t="shared" si="43"/>
        <v>3.3545475563936282</v>
      </c>
      <c r="AA206" s="80">
        <f t="shared" si="44"/>
        <v>3.6454524436063718</v>
      </c>
      <c r="AB206" s="80" t="str">
        <f t="shared" si="45"/>
        <v>Yes</v>
      </c>
      <c r="AC206" s="78">
        <f t="shared" si="50"/>
        <v>3.5230167214791908</v>
      </c>
    </row>
    <row r="207" spans="2:29" x14ac:dyDescent="0.25">
      <c r="B207" s="20">
        <v>194</v>
      </c>
      <c r="C207" s="20">
        <f t="shared" si="33"/>
        <v>0.5</v>
      </c>
      <c r="D207" s="20">
        <f t="shared" si="34"/>
        <v>0</v>
      </c>
      <c r="E207" s="77">
        <f t="shared" ref="E207:E257" si="51">$D$8*SIN(B207*4*PI()/180)</f>
        <v>4.1451878627752063E-2</v>
      </c>
      <c r="F207" s="78">
        <f t="shared" ref="F207:F257" si="52">SUM(C207:E207)</f>
        <v>0.54145187862775201</v>
      </c>
      <c r="G207" s="20">
        <f t="shared" si="46"/>
        <v>3.4828629272988451E-2</v>
      </c>
      <c r="H207" s="79">
        <f t="shared" si="47"/>
        <v>1.7414314636494226E-2</v>
      </c>
      <c r="I207" s="80">
        <f t="shared" si="39"/>
        <v>0.48258568536350577</v>
      </c>
      <c r="J207" s="80">
        <f t="shared" si="40"/>
        <v>0.51741431463649423</v>
      </c>
      <c r="K207" s="80" t="str">
        <f t="shared" si="41"/>
        <v>Yes</v>
      </c>
      <c r="L207" s="78">
        <f t="shared" si="48"/>
        <v>0.50301678599874877</v>
      </c>
      <c r="S207" s="20">
        <v>194</v>
      </c>
      <c r="T207" s="93">
        <f t="shared" si="35"/>
        <v>3.5</v>
      </c>
      <c r="U207" s="20">
        <f t="shared" si="36"/>
        <v>0</v>
      </c>
      <c r="V207" s="118">
        <f t="shared" si="37"/>
        <v>0.34819578047311728</v>
      </c>
      <c r="W207" s="78">
        <f t="shared" si="38"/>
        <v>3.8481957804731173</v>
      </c>
      <c r="X207" s="20">
        <f t="shared" si="49"/>
        <v>0.29256048589310285</v>
      </c>
      <c r="Y207" s="79">
        <f t="shared" si="42"/>
        <v>0.14628024294655143</v>
      </c>
      <c r="Z207" s="80">
        <f t="shared" si="43"/>
        <v>3.3537197570534487</v>
      </c>
      <c r="AA207" s="80">
        <f t="shared" si="44"/>
        <v>3.6462802429465513</v>
      </c>
      <c r="AB207" s="80" t="str">
        <f t="shared" si="45"/>
        <v>Yes</v>
      </c>
      <c r="AC207" s="78">
        <f t="shared" si="50"/>
        <v>3.5253410023894913</v>
      </c>
    </row>
    <row r="208" spans="2:29" x14ac:dyDescent="0.25">
      <c r="B208" s="20">
        <v>195</v>
      </c>
      <c r="C208" s="20">
        <f t="shared" ref="C208:C271" si="53">C207+D207</f>
        <v>0.5</v>
      </c>
      <c r="D208" s="20">
        <f t="shared" ref="D208:D257" si="54">$D$6/4</f>
        <v>0</v>
      </c>
      <c r="E208" s="77">
        <f t="shared" si="51"/>
        <v>4.3301270189221891E-2</v>
      </c>
      <c r="F208" s="78">
        <f t="shared" si="52"/>
        <v>0.54330127018922192</v>
      </c>
      <c r="G208" s="20">
        <f t="shared" si="46"/>
        <v>3.5031550286320261E-2</v>
      </c>
      <c r="H208" s="79">
        <f t="shared" si="47"/>
        <v>1.751577514316013E-2</v>
      </c>
      <c r="I208" s="80">
        <f t="shared" si="39"/>
        <v>0.48248422485683989</v>
      </c>
      <c r="J208" s="80">
        <f t="shared" si="40"/>
        <v>0.51751577514316016</v>
      </c>
      <c r="K208" s="80" t="str">
        <f t="shared" si="41"/>
        <v>Yes</v>
      </c>
      <c r="L208" s="78">
        <f t="shared" si="48"/>
        <v>0.50327878862897824</v>
      </c>
      <c r="S208" s="20">
        <v>195</v>
      </c>
      <c r="T208" s="93">
        <f t="shared" ref="T208:T271" si="55">T207+U207</f>
        <v>3.5</v>
      </c>
      <c r="U208" s="20">
        <f t="shared" ref="U208:U271" si="56">$U$6/4</f>
        <v>0</v>
      </c>
      <c r="V208" s="118">
        <f t="shared" ref="V208:V271" si="57">$U$8*SIN(S208*4*PI()/180)</f>
        <v>0.36373066958946387</v>
      </c>
      <c r="W208" s="78">
        <f t="shared" ref="W208:W271" si="58">SUM(T208:V208)</f>
        <v>3.8637306695894638</v>
      </c>
      <c r="X208" s="20">
        <f t="shared" si="49"/>
        <v>0.29426502240509017</v>
      </c>
      <c r="Y208" s="79">
        <f t="shared" si="42"/>
        <v>0.14713251120254509</v>
      </c>
      <c r="Z208" s="80">
        <f t="shared" si="43"/>
        <v>3.3528674887974548</v>
      </c>
      <c r="AA208" s="80">
        <f t="shared" si="44"/>
        <v>3.6471325112025452</v>
      </c>
      <c r="AB208" s="80" t="str">
        <f t="shared" si="45"/>
        <v>Yes</v>
      </c>
      <c r="AC208" s="78">
        <f t="shared" si="50"/>
        <v>3.5275418244834178</v>
      </c>
    </row>
    <row r="209" spans="2:29" x14ac:dyDescent="0.25">
      <c r="B209" s="20">
        <v>196</v>
      </c>
      <c r="C209" s="20">
        <f t="shared" si="53"/>
        <v>0.5</v>
      </c>
      <c r="D209" s="20">
        <f t="shared" si="54"/>
        <v>0</v>
      </c>
      <c r="E209" s="77">
        <f t="shared" si="51"/>
        <v>4.4939702314958335E-2</v>
      </c>
      <c r="F209" s="78">
        <f t="shared" si="52"/>
        <v>0.54493970231495836</v>
      </c>
      <c r="G209" s="20">
        <f t="shared" si="46"/>
        <v>3.5236281502785329E-2</v>
      </c>
      <c r="H209" s="79">
        <f t="shared" si="47"/>
        <v>1.7618140751392664E-2</v>
      </c>
      <c r="I209" s="80">
        <f t="shared" si="39"/>
        <v>0.48238185924860733</v>
      </c>
      <c r="J209" s="80">
        <f t="shared" si="40"/>
        <v>0.51761814075139267</v>
      </c>
      <c r="K209" s="80" t="str">
        <f t="shared" si="41"/>
        <v>Yes</v>
      </c>
      <c r="L209" s="78">
        <f t="shared" si="48"/>
        <v>0.50352481733058996</v>
      </c>
      <c r="S209" s="20">
        <v>196</v>
      </c>
      <c r="T209" s="93">
        <f t="shared" si="55"/>
        <v>3.5</v>
      </c>
      <c r="U209" s="20">
        <f t="shared" si="56"/>
        <v>0</v>
      </c>
      <c r="V209" s="118">
        <f t="shared" si="57"/>
        <v>0.37749349944565003</v>
      </c>
      <c r="W209" s="78">
        <f t="shared" si="58"/>
        <v>3.87749349944565</v>
      </c>
      <c r="X209" s="20">
        <f t="shared" si="49"/>
        <v>0.29598476462339685</v>
      </c>
      <c r="Y209" s="79">
        <f t="shared" si="42"/>
        <v>0.14799238231169842</v>
      </c>
      <c r="Z209" s="80">
        <f t="shared" si="43"/>
        <v>3.3520076176883018</v>
      </c>
      <c r="AA209" s="80">
        <f t="shared" si="44"/>
        <v>3.6479923823116982</v>
      </c>
      <c r="AB209" s="80" t="str">
        <f t="shared" si="45"/>
        <v>Yes</v>
      </c>
      <c r="AC209" s="78">
        <f t="shared" si="50"/>
        <v>3.5296084655769566</v>
      </c>
    </row>
    <row r="210" spans="2:29" x14ac:dyDescent="0.25">
      <c r="B210" s="20">
        <v>197</v>
      </c>
      <c r="C210" s="20">
        <f t="shared" si="53"/>
        <v>0.5</v>
      </c>
      <c r="D210" s="20">
        <f t="shared" si="54"/>
        <v>0</v>
      </c>
      <c r="E210" s="77">
        <f t="shared" si="51"/>
        <v>4.6359192728339348E-2</v>
      </c>
      <c r="F210" s="78">
        <f t="shared" si="52"/>
        <v>0.54635919272833933</v>
      </c>
      <c r="G210" s="20">
        <f t="shared" si="46"/>
        <v>3.5438841199835307E-2</v>
      </c>
      <c r="H210" s="79">
        <f t="shared" si="47"/>
        <v>1.7719420599917653E-2</v>
      </c>
      <c r="I210" s="80">
        <f t="shared" si="39"/>
        <v>0.48228057940008234</v>
      </c>
      <c r="J210" s="80">
        <f t="shared" si="40"/>
        <v>0.5177194205999176</v>
      </c>
      <c r="K210" s="80" t="str">
        <f t="shared" si="41"/>
        <v>Yes</v>
      </c>
      <c r="L210" s="78">
        <f t="shared" si="48"/>
        <v>0.50375367347648048</v>
      </c>
      <c r="S210" s="20">
        <v>197</v>
      </c>
      <c r="T210" s="93">
        <f t="shared" si="55"/>
        <v>3.5</v>
      </c>
      <c r="U210" s="20">
        <f t="shared" si="56"/>
        <v>0</v>
      </c>
      <c r="V210" s="118">
        <f t="shared" si="57"/>
        <v>0.38941721891805048</v>
      </c>
      <c r="W210" s="78">
        <f t="shared" si="58"/>
        <v>3.8894172189180507</v>
      </c>
      <c r="X210" s="20">
        <f t="shared" si="49"/>
        <v>0.29768626607861648</v>
      </c>
      <c r="Y210" s="79">
        <f t="shared" si="42"/>
        <v>0.14884313303930824</v>
      </c>
      <c r="Z210" s="80">
        <f t="shared" si="43"/>
        <v>3.3511568669606917</v>
      </c>
      <c r="AA210" s="80">
        <f t="shared" si="44"/>
        <v>3.6488431330393083</v>
      </c>
      <c r="AB210" s="80" t="str">
        <f t="shared" si="45"/>
        <v>Yes</v>
      </c>
      <c r="AC210" s="78">
        <f t="shared" si="50"/>
        <v>3.5315308572024362</v>
      </c>
    </row>
    <row r="211" spans="2:29" x14ac:dyDescent="0.25">
      <c r="B211" s="20">
        <v>198</v>
      </c>
      <c r="C211" s="20">
        <f t="shared" si="53"/>
        <v>0.5</v>
      </c>
      <c r="D211" s="20">
        <f t="shared" si="54"/>
        <v>0</v>
      </c>
      <c r="E211" s="77">
        <f t="shared" si="51"/>
        <v>4.7552825814757699E-2</v>
      </c>
      <c r="F211" s="78">
        <f t="shared" si="52"/>
        <v>0.54755282581475773</v>
      </c>
      <c r="G211" s="20">
        <f t="shared" si="46"/>
        <v>3.5635356971305945E-2</v>
      </c>
      <c r="H211" s="79">
        <f t="shared" si="47"/>
        <v>1.7817678485652973E-2</v>
      </c>
      <c r="I211" s="80">
        <f t="shared" si="39"/>
        <v>0.48218232151434703</v>
      </c>
      <c r="J211" s="80">
        <f t="shared" si="40"/>
        <v>0.51781767848565297</v>
      </c>
      <c r="K211" s="80" t="str">
        <f t="shared" si="41"/>
        <v>Yes</v>
      </c>
      <c r="L211" s="78">
        <f t="shared" si="48"/>
        <v>0.50396424210251145</v>
      </c>
      <c r="S211" s="20">
        <v>198</v>
      </c>
      <c r="T211" s="93">
        <f t="shared" si="55"/>
        <v>3.5</v>
      </c>
      <c r="U211" s="20">
        <f t="shared" si="56"/>
        <v>0</v>
      </c>
      <c r="V211" s="118">
        <f t="shared" si="57"/>
        <v>0.39944373684396467</v>
      </c>
      <c r="W211" s="78">
        <f t="shared" si="58"/>
        <v>3.8994437368439647</v>
      </c>
      <c r="X211" s="20">
        <f t="shared" si="49"/>
        <v>0.29933699855896984</v>
      </c>
      <c r="Y211" s="79">
        <f t="shared" si="42"/>
        <v>0.14966849927948492</v>
      </c>
      <c r="Z211" s="80">
        <f t="shared" si="43"/>
        <v>3.350331500720515</v>
      </c>
      <c r="AA211" s="80">
        <f t="shared" si="44"/>
        <v>3.649668499279485</v>
      </c>
      <c r="AB211" s="80" t="str">
        <f t="shared" si="45"/>
        <v>Yes</v>
      </c>
      <c r="AC211" s="78">
        <f t="shared" si="50"/>
        <v>3.5332996336610965</v>
      </c>
    </row>
    <row r="212" spans="2:29" x14ac:dyDescent="0.25">
      <c r="B212" s="20">
        <v>199</v>
      </c>
      <c r="C212" s="20">
        <f t="shared" si="53"/>
        <v>0.5</v>
      </c>
      <c r="D212" s="20">
        <f t="shared" si="54"/>
        <v>0</v>
      </c>
      <c r="E212" s="77">
        <f t="shared" si="51"/>
        <v>4.8514786313799831E-2</v>
      </c>
      <c r="F212" s="78">
        <f t="shared" si="52"/>
        <v>0.5485147863137998</v>
      </c>
      <c r="G212" s="20">
        <f t="shared" si="46"/>
        <v>3.5822133955440635E-2</v>
      </c>
      <c r="H212" s="79">
        <f t="shared" si="47"/>
        <v>1.7911066977720318E-2</v>
      </c>
      <c r="I212" s="80">
        <f t="shared" si="39"/>
        <v>0.48208893302227968</v>
      </c>
      <c r="J212" s="80">
        <f t="shared" si="40"/>
        <v>0.51791106697772027</v>
      </c>
      <c r="K212" s="80" t="str">
        <f t="shared" si="41"/>
        <v>Yes</v>
      </c>
      <c r="L212" s="78">
        <f t="shared" si="48"/>
        <v>0.50415549733950316</v>
      </c>
      <c r="S212" s="20">
        <v>199</v>
      </c>
      <c r="T212" s="93">
        <f t="shared" si="55"/>
        <v>3.5</v>
      </c>
      <c r="U212" s="20">
        <f t="shared" si="56"/>
        <v>0</v>
      </c>
      <c r="V212" s="118">
        <f t="shared" si="57"/>
        <v>0.40752420503591857</v>
      </c>
      <c r="W212" s="78">
        <f t="shared" si="58"/>
        <v>3.9075242050359185</v>
      </c>
      <c r="X212" s="20">
        <f t="shared" si="49"/>
        <v>0.3009059252257012</v>
      </c>
      <c r="Y212" s="79">
        <f t="shared" si="42"/>
        <v>0.1504529626128506</v>
      </c>
      <c r="Z212" s="80">
        <f t="shared" si="43"/>
        <v>3.3495470373871492</v>
      </c>
      <c r="AA212" s="80">
        <f t="shared" si="44"/>
        <v>3.6504529626128508</v>
      </c>
      <c r="AB212" s="80" t="str">
        <f t="shared" si="45"/>
        <v>Yes</v>
      </c>
      <c r="AC212" s="78">
        <f t="shared" si="50"/>
        <v>3.5349061776518274</v>
      </c>
    </row>
    <row r="213" spans="2:29" x14ac:dyDescent="0.25">
      <c r="B213" s="20">
        <v>200</v>
      </c>
      <c r="C213" s="20">
        <f t="shared" si="53"/>
        <v>0.5</v>
      </c>
      <c r="D213" s="20">
        <f t="shared" si="54"/>
        <v>0</v>
      </c>
      <c r="E213" s="77">
        <f t="shared" si="51"/>
        <v>4.9240387650610402E-2</v>
      </c>
      <c r="F213" s="78">
        <f t="shared" si="52"/>
        <v>0.54924038765061045</v>
      </c>
      <c r="G213" s="20">
        <f t="shared" si="46"/>
        <v>3.5995715479233588E-2</v>
      </c>
      <c r="H213" s="79">
        <f t="shared" si="47"/>
        <v>1.7997857739616794E-2</v>
      </c>
      <c r="I213" s="80">
        <f t="shared" si="39"/>
        <v>0.48200214226038318</v>
      </c>
      <c r="J213" s="80">
        <f t="shared" si="40"/>
        <v>0.51799785773961682</v>
      </c>
      <c r="K213" s="80" t="str">
        <f t="shared" si="41"/>
        <v>Yes</v>
      </c>
      <c r="L213" s="78">
        <f t="shared" si="48"/>
        <v>0.50432650741116591</v>
      </c>
      <c r="S213" s="20">
        <v>200</v>
      </c>
      <c r="T213" s="93">
        <f t="shared" si="55"/>
        <v>3.5</v>
      </c>
      <c r="U213" s="20">
        <f t="shared" si="56"/>
        <v>0</v>
      </c>
      <c r="V213" s="118">
        <f t="shared" si="57"/>
        <v>0.41361925626512736</v>
      </c>
      <c r="W213" s="78">
        <f t="shared" si="58"/>
        <v>3.9136192562651275</v>
      </c>
      <c r="X213" s="20">
        <f t="shared" si="49"/>
        <v>0.30236401002556212</v>
      </c>
      <c r="Y213" s="79">
        <f t="shared" si="42"/>
        <v>0.15118200501278106</v>
      </c>
      <c r="Z213" s="80">
        <f t="shared" si="43"/>
        <v>3.3488179949872188</v>
      </c>
      <c r="AA213" s="80">
        <f t="shared" si="44"/>
        <v>3.6511820050127812</v>
      </c>
      <c r="AB213" s="80" t="str">
        <f t="shared" si="45"/>
        <v>Yes</v>
      </c>
      <c r="AC213" s="78">
        <f t="shared" si="50"/>
        <v>3.5363426622537957</v>
      </c>
    </row>
    <row r="214" spans="2:29" x14ac:dyDescent="0.25">
      <c r="B214" s="20">
        <v>201</v>
      </c>
      <c r="C214" s="20">
        <f t="shared" si="53"/>
        <v>0.5</v>
      </c>
      <c r="D214" s="20">
        <f t="shared" si="54"/>
        <v>0</v>
      </c>
      <c r="E214" s="77">
        <f t="shared" si="51"/>
        <v>4.9726094768413671E-2</v>
      </c>
      <c r="F214" s="78">
        <f t="shared" si="52"/>
        <v>0.54972609476841372</v>
      </c>
      <c r="G214" s="20">
        <f t="shared" si="46"/>
        <v>3.6152935984282653E-2</v>
      </c>
      <c r="H214" s="79">
        <f t="shared" si="47"/>
        <v>1.8076467992141326E-2</v>
      </c>
      <c r="I214" s="80">
        <f t="shared" si="39"/>
        <v>0.48192353200785865</v>
      </c>
      <c r="J214" s="80">
        <f t="shared" si="40"/>
        <v>0.51807646799214135</v>
      </c>
      <c r="K214" s="80" t="str">
        <f t="shared" si="41"/>
        <v>Yes</v>
      </c>
      <c r="L214" s="78">
        <f t="shared" si="48"/>
        <v>0.50447643917362062</v>
      </c>
      <c r="S214" s="20">
        <v>201</v>
      </c>
      <c r="T214" s="93">
        <f t="shared" si="55"/>
        <v>3.5</v>
      </c>
      <c r="U214" s="20">
        <f t="shared" si="56"/>
        <v>0</v>
      </c>
      <c r="V214" s="118">
        <f t="shared" si="57"/>
        <v>0.41769919605467482</v>
      </c>
      <c r="W214" s="78">
        <f t="shared" si="58"/>
        <v>3.917699196054675</v>
      </c>
      <c r="X214" s="20">
        <f t="shared" si="49"/>
        <v>0.30368466226797425</v>
      </c>
      <c r="Y214" s="79">
        <f t="shared" si="42"/>
        <v>0.15184233113398712</v>
      </c>
      <c r="Z214" s="80">
        <f t="shared" si="43"/>
        <v>3.3481576688660128</v>
      </c>
      <c r="AA214" s="80">
        <f t="shared" si="44"/>
        <v>3.6518423311339872</v>
      </c>
      <c r="AB214" s="80" t="str">
        <f t="shared" si="45"/>
        <v>Yes</v>
      </c>
      <c r="AC214" s="78">
        <f t="shared" si="50"/>
        <v>3.5376020890584146</v>
      </c>
    </row>
    <row r="215" spans="2:29" x14ac:dyDescent="0.25">
      <c r="B215" s="20">
        <v>202</v>
      </c>
      <c r="C215" s="20">
        <f t="shared" si="53"/>
        <v>0.5</v>
      </c>
      <c r="D215" s="20">
        <f t="shared" si="54"/>
        <v>0</v>
      </c>
      <c r="E215" s="77">
        <f t="shared" si="51"/>
        <v>4.9969541350954792E-2</v>
      </c>
      <c r="F215" s="78">
        <f t="shared" si="52"/>
        <v>0.54996954135095477</v>
      </c>
      <c r="G215" s="20">
        <f t="shared" si="46"/>
        <v>3.6290966368758081E-2</v>
      </c>
      <c r="H215" s="79">
        <f t="shared" si="47"/>
        <v>1.814548318437904E-2</v>
      </c>
      <c r="I215" s="80">
        <f t="shared" si="39"/>
        <v>0.48185451681562097</v>
      </c>
      <c r="J215" s="80">
        <f t="shared" si="40"/>
        <v>0.51814548318437903</v>
      </c>
      <c r="K215" s="80" t="str">
        <f t="shared" si="41"/>
        <v>Yes</v>
      </c>
      <c r="L215" s="78">
        <f t="shared" si="48"/>
        <v>0.50460456217439154</v>
      </c>
      <c r="S215" s="20">
        <v>202</v>
      </c>
      <c r="T215" s="93">
        <f t="shared" si="55"/>
        <v>3.5</v>
      </c>
      <c r="U215" s="20">
        <f t="shared" si="56"/>
        <v>0</v>
      </c>
      <c r="V215" s="118">
        <f t="shared" si="57"/>
        <v>0.41974414734802018</v>
      </c>
      <c r="W215" s="78">
        <f t="shared" si="58"/>
        <v>3.9197441473480201</v>
      </c>
      <c r="X215" s="20">
        <f t="shared" si="49"/>
        <v>0.30484411749756785</v>
      </c>
      <c r="Y215" s="79">
        <f t="shared" si="42"/>
        <v>0.15242205874878392</v>
      </c>
      <c r="Z215" s="80">
        <f t="shared" si="43"/>
        <v>3.3475779412512159</v>
      </c>
      <c r="AA215" s="80">
        <f t="shared" si="44"/>
        <v>3.6524220587487841</v>
      </c>
      <c r="AB215" s="80" t="str">
        <f t="shared" si="45"/>
        <v>Yes</v>
      </c>
      <c r="AC215" s="78">
        <f t="shared" si="50"/>
        <v>3.5386783222648903</v>
      </c>
    </row>
    <row r="216" spans="2:29" x14ac:dyDescent="0.25">
      <c r="B216" s="20">
        <v>203</v>
      </c>
      <c r="C216" s="20">
        <f t="shared" si="53"/>
        <v>0.5</v>
      </c>
      <c r="D216" s="20">
        <f t="shared" si="54"/>
        <v>0</v>
      </c>
      <c r="E216" s="77">
        <f t="shared" si="51"/>
        <v>4.9969541350954792E-2</v>
      </c>
      <c r="F216" s="78">
        <f t="shared" si="52"/>
        <v>0.54996954135095477</v>
      </c>
      <c r="G216" s="20">
        <f t="shared" si="46"/>
        <v>3.6407352057479664E-2</v>
      </c>
      <c r="H216" s="79">
        <f t="shared" si="47"/>
        <v>1.8203676028739832E-2</v>
      </c>
      <c r="I216" s="80">
        <f t="shared" si="39"/>
        <v>0.48179632397126015</v>
      </c>
      <c r="J216" s="80">
        <f t="shared" si="40"/>
        <v>0.51820367602873985</v>
      </c>
      <c r="K216" s="80" t="str">
        <f t="shared" si="41"/>
        <v>No</v>
      </c>
      <c r="L216" s="78">
        <f t="shared" si="48"/>
        <v>0.50471025221109778</v>
      </c>
      <c r="S216" s="20">
        <v>203</v>
      </c>
      <c r="T216" s="93">
        <f t="shared" si="55"/>
        <v>3.5</v>
      </c>
      <c r="U216" s="20">
        <f t="shared" si="56"/>
        <v>0</v>
      </c>
      <c r="V216" s="118">
        <f t="shared" si="57"/>
        <v>0.41974414734802018</v>
      </c>
      <c r="W216" s="78">
        <f t="shared" si="58"/>
        <v>3.9197441473480201</v>
      </c>
      <c r="X216" s="20">
        <f t="shared" si="49"/>
        <v>0.30582175728282907</v>
      </c>
      <c r="Y216" s="79">
        <f t="shared" si="42"/>
        <v>0.15291087864141453</v>
      </c>
      <c r="Z216" s="80">
        <f t="shared" si="43"/>
        <v>3.3470891213585854</v>
      </c>
      <c r="AA216" s="80">
        <f t="shared" si="44"/>
        <v>3.6529108786414146</v>
      </c>
      <c r="AB216" s="80" t="str">
        <f t="shared" si="45"/>
        <v>No</v>
      </c>
      <c r="AC216" s="78">
        <f t="shared" si="50"/>
        <v>3.5395661185732221</v>
      </c>
    </row>
    <row r="217" spans="2:29" x14ac:dyDescent="0.25">
      <c r="B217" s="20">
        <v>204</v>
      </c>
      <c r="C217" s="20">
        <f t="shared" si="53"/>
        <v>0.5</v>
      </c>
      <c r="D217" s="20">
        <f t="shared" si="54"/>
        <v>0</v>
      </c>
      <c r="E217" s="77">
        <f t="shared" si="51"/>
        <v>4.9726094768413678E-2</v>
      </c>
      <c r="F217" s="78">
        <f t="shared" si="52"/>
        <v>0.54972609476841372</v>
      </c>
      <c r="G217" s="20">
        <f t="shared" si="46"/>
        <v>3.6500044209096999E-2</v>
      </c>
      <c r="H217" s="79">
        <f t="shared" si="47"/>
        <v>1.8250022104548499E-2</v>
      </c>
      <c r="I217" s="80">
        <f t="shared" si="39"/>
        <v>0.48174997789545149</v>
      </c>
      <c r="J217" s="80">
        <f t="shared" si="40"/>
        <v>0.51825002210454851</v>
      </c>
      <c r="K217" s="80" t="str">
        <f t="shared" si="41"/>
        <v>No</v>
      </c>
      <c r="L217" s="78">
        <f t="shared" si="48"/>
        <v>0.50479299437250436</v>
      </c>
      <c r="S217" s="20">
        <v>204</v>
      </c>
      <c r="T217" s="93">
        <f t="shared" si="55"/>
        <v>3.5</v>
      </c>
      <c r="U217" s="20">
        <f t="shared" si="56"/>
        <v>0</v>
      </c>
      <c r="V217" s="118">
        <f t="shared" si="57"/>
        <v>0.41769919605467487</v>
      </c>
      <c r="W217" s="78">
        <f t="shared" si="58"/>
        <v>3.917699196054675</v>
      </c>
      <c r="X217" s="20">
        <f t="shared" si="49"/>
        <v>0.30660037135641466</v>
      </c>
      <c r="Y217" s="79">
        <f t="shared" si="42"/>
        <v>0.15330018567820733</v>
      </c>
      <c r="Z217" s="80">
        <f t="shared" si="43"/>
        <v>3.3466998143217928</v>
      </c>
      <c r="AA217" s="80">
        <f t="shared" si="44"/>
        <v>3.6533001856782072</v>
      </c>
      <c r="AB217" s="80" t="str">
        <f t="shared" si="45"/>
        <v>No</v>
      </c>
      <c r="AC217" s="78">
        <f t="shared" si="50"/>
        <v>3.540261152729038</v>
      </c>
    </row>
    <row r="218" spans="2:29" x14ac:dyDescent="0.25">
      <c r="B218" s="20">
        <v>205</v>
      </c>
      <c r="C218" s="20">
        <f t="shared" si="53"/>
        <v>0.5</v>
      </c>
      <c r="D218" s="20">
        <f t="shared" si="54"/>
        <v>0</v>
      </c>
      <c r="E218" s="77">
        <f t="shared" si="51"/>
        <v>4.9240387650610416E-2</v>
      </c>
      <c r="F218" s="78">
        <f t="shared" si="52"/>
        <v>0.54924038765061045</v>
      </c>
      <c r="G218" s="20">
        <f t="shared" si="46"/>
        <v>3.6567424500268474E-2</v>
      </c>
      <c r="H218" s="79">
        <f t="shared" si="47"/>
        <v>1.8283712250134237E-2</v>
      </c>
      <c r="I218" s="80">
        <f t="shared" si="39"/>
        <v>0.48171628774986575</v>
      </c>
      <c r="J218" s="80">
        <f t="shared" si="40"/>
        <v>0.51828371225013425</v>
      </c>
      <c r="K218" s="80" t="str">
        <f t="shared" si="41"/>
        <v>No</v>
      </c>
      <c r="L218" s="78">
        <f t="shared" si="48"/>
        <v>0.50485238554711831</v>
      </c>
      <c r="S218" s="20">
        <v>205</v>
      </c>
      <c r="T218" s="93">
        <f t="shared" si="55"/>
        <v>3.5</v>
      </c>
      <c r="U218" s="20">
        <f t="shared" si="56"/>
        <v>0</v>
      </c>
      <c r="V218" s="118">
        <f t="shared" si="57"/>
        <v>0.41361925626512747</v>
      </c>
      <c r="W218" s="78">
        <f t="shared" si="58"/>
        <v>3.9136192562651275</v>
      </c>
      <c r="X218" s="20">
        <f t="shared" si="49"/>
        <v>0.30716636580225509</v>
      </c>
      <c r="Y218" s="79">
        <f t="shared" si="42"/>
        <v>0.15358318290112755</v>
      </c>
      <c r="Z218" s="80">
        <f t="shared" si="43"/>
        <v>3.3464168170988726</v>
      </c>
      <c r="AA218" s="80">
        <f t="shared" si="44"/>
        <v>3.6535831829011274</v>
      </c>
      <c r="AB218" s="80" t="str">
        <f t="shared" si="45"/>
        <v>No</v>
      </c>
      <c r="AC218" s="78">
        <f t="shared" si="50"/>
        <v>3.5407600385957942</v>
      </c>
    </row>
    <row r="219" spans="2:29" x14ac:dyDescent="0.25">
      <c r="B219" s="20">
        <v>206</v>
      </c>
      <c r="C219" s="20">
        <f t="shared" si="53"/>
        <v>0.5</v>
      </c>
      <c r="D219" s="20">
        <f t="shared" si="54"/>
        <v>0</v>
      </c>
      <c r="E219" s="77">
        <f t="shared" si="51"/>
        <v>4.8514786313799844E-2</v>
      </c>
      <c r="F219" s="78">
        <f t="shared" si="52"/>
        <v>0.5485147863137998</v>
      </c>
      <c r="G219" s="20">
        <f t="shared" si="46"/>
        <v>3.6608323906058955E-2</v>
      </c>
      <c r="H219" s="79">
        <f t="shared" si="47"/>
        <v>1.8304161953029478E-2</v>
      </c>
      <c r="I219" s="80">
        <f t="shared" si="39"/>
        <v>0.48169583804697053</v>
      </c>
      <c r="J219" s="80">
        <f t="shared" si="40"/>
        <v>0.51830416195302953</v>
      </c>
      <c r="K219" s="80" t="str">
        <f t="shared" si="41"/>
        <v>No</v>
      </c>
      <c r="L219" s="78">
        <f t="shared" si="48"/>
        <v>0.50488813638710672</v>
      </c>
      <c r="S219" s="20">
        <v>206</v>
      </c>
      <c r="T219" s="93">
        <f t="shared" si="55"/>
        <v>3.5</v>
      </c>
      <c r="U219" s="20">
        <f t="shared" si="56"/>
        <v>0</v>
      </c>
      <c r="V219" s="118">
        <f t="shared" si="57"/>
        <v>0.40752420503591863</v>
      </c>
      <c r="W219" s="78">
        <f t="shared" si="58"/>
        <v>3.9075242050359185</v>
      </c>
      <c r="X219" s="20">
        <f t="shared" si="49"/>
        <v>0.30750992081089501</v>
      </c>
      <c r="Y219" s="79">
        <f t="shared" si="42"/>
        <v>0.1537549604054475</v>
      </c>
      <c r="Z219" s="80">
        <f t="shared" si="43"/>
        <v>3.3462450395945527</v>
      </c>
      <c r="AA219" s="80">
        <f t="shared" si="44"/>
        <v>3.6537549604054473</v>
      </c>
      <c r="AB219" s="80" t="str">
        <f t="shared" si="45"/>
        <v>No</v>
      </c>
      <c r="AC219" s="78">
        <f t="shared" si="50"/>
        <v>3.5410603456516969</v>
      </c>
    </row>
    <row r="220" spans="2:29" x14ac:dyDescent="0.25">
      <c r="B220" s="20">
        <v>207</v>
      </c>
      <c r="C220" s="20">
        <f t="shared" si="53"/>
        <v>0.5</v>
      </c>
      <c r="D220" s="20">
        <f t="shared" si="54"/>
        <v>0</v>
      </c>
      <c r="E220" s="77">
        <f t="shared" si="51"/>
        <v>4.755282581475772E-2</v>
      </c>
      <c r="F220" s="78">
        <f t="shared" si="52"/>
        <v>0.54755282581475773</v>
      </c>
      <c r="G220" s="20">
        <f t="shared" si="46"/>
        <v>3.6622035836828271E-2</v>
      </c>
      <c r="H220" s="79">
        <f t="shared" si="47"/>
        <v>1.8311017918414135E-2</v>
      </c>
      <c r="I220" s="80">
        <f t="shared" si="39"/>
        <v>0.48168898208158584</v>
      </c>
      <c r="J220" s="80">
        <f t="shared" si="40"/>
        <v>0.51831101791841416</v>
      </c>
      <c r="K220" s="80" t="str">
        <f t="shared" si="41"/>
        <v>No</v>
      </c>
      <c r="L220" s="78">
        <f t="shared" si="48"/>
        <v>0.50490007271797077</v>
      </c>
      <c r="S220" s="20">
        <v>207</v>
      </c>
      <c r="T220" s="93">
        <f t="shared" si="55"/>
        <v>3.5</v>
      </c>
      <c r="U220" s="20">
        <f t="shared" si="56"/>
        <v>0</v>
      </c>
      <c r="V220" s="118">
        <f t="shared" si="57"/>
        <v>0.39944373684396478</v>
      </c>
      <c r="W220" s="78">
        <f t="shared" si="58"/>
        <v>3.8994437368439647</v>
      </c>
      <c r="X220" s="20">
        <f t="shared" si="49"/>
        <v>0.30762510102935742</v>
      </c>
      <c r="Y220" s="79">
        <f t="shared" si="42"/>
        <v>0.15381255051467871</v>
      </c>
      <c r="Z220" s="80">
        <f t="shared" si="43"/>
        <v>3.3461874494853214</v>
      </c>
      <c r="AA220" s="80">
        <f t="shared" si="44"/>
        <v>3.6538125505146786</v>
      </c>
      <c r="AB220" s="80" t="str">
        <f t="shared" si="45"/>
        <v>No</v>
      </c>
      <c r="AC220" s="78">
        <f t="shared" si="50"/>
        <v>3.5411606108309557</v>
      </c>
    </row>
    <row r="221" spans="2:29" x14ac:dyDescent="0.25">
      <c r="B221" s="20">
        <v>208</v>
      </c>
      <c r="C221" s="20">
        <f t="shared" si="53"/>
        <v>0.5</v>
      </c>
      <c r="D221" s="20">
        <f t="shared" si="54"/>
        <v>0</v>
      </c>
      <c r="E221" s="77">
        <f t="shared" si="51"/>
        <v>4.6359192728339362E-2</v>
      </c>
      <c r="F221" s="78">
        <f t="shared" si="52"/>
        <v>0.54635919272833933</v>
      </c>
      <c r="G221" s="20">
        <f t="shared" si="46"/>
        <v>3.6608323906058948E-2</v>
      </c>
      <c r="H221" s="79">
        <f t="shared" si="47"/>
        <v>1.8304161953029474E-2</v>
      </c>
      <c r="I221" s="80">
        <f t="shared" si="39"/>
        <v>0.48169583804697053</v>
      </c>
      <c r="J221" s="80">
        <f t="shared" si="40"/>
        <v>0.51830416195302953</v>
      </c>
      <c r="K221" s="80" t="str">
        <f t="shared" si="41"/>
        <v>No</v>
      </c>
      <c r="L221" s="78">
        <f t="shared" si="48"/>
        <v>0.50488813638710672</v>
      </c>
      <c r="S221" s="20">
        <v>208</v>
      </c>
      <c r="T221" s="93">
        <f t="shared" si="55"/>
        <v>3.5</v>
      </c>
      <c r="U221" s="20">
        <f t="shared" si="56"/>
        <v>0</v>
      </c>
      <c r="V221" s="118">
        <f t="shared" si="57"/>
        <v>0.38941721891805059</v>
      </c>
      <c r="W221" s="78">
        <f t="shared" si="58"/>
        <v>3.8894172189180507</v>
      </c>
      <c r="X221" s="20">
        <f t="shared" si="49"/>
        <v>0.30750992081089501</v>
      </c>
      <c r="Y221" s="79">
        <f t="shared" si="42"/>
        <v>0.1537549604054475</v>
      </c>
      <c r="Z221" s="80">
        <f t="shared" si="43"/>
        <v>3.3462450395945527</v>
      </c>
      <c r="AA221" s="80">
        <f t="shared" si="44"/>
        <v>3.6537549604054473</v>
      </c>
      <c r="AB221" s="80" t="str">
        <f t="shared" si="45"/>
        <v>No</v>
      </c>
      <c r="AC221" s="78">
        <f t="shared" si="50"/>
        <v>3.5410603456516969</v>
      </c>
    </row>
    <row r="222" spans="2:29" x14ac:dyDescent="0.25">
      <c r="B222" s="20">
        <v>209</v>
      </c>
      <c r="C222" s="20">
        <f t="shared" si="53"/>
        <v>0.5</v>
      </c>
      <c r="D222" s="20">
        <f t="shared" si="54"/>
        <v>0</v>
      </c>
      <c r="E222" s="77">
        <f t="shared" si="51"/>
        <v>4.4939702314958363E-2</v>
      </c>
      <c r="F222" s="78">
        <f t="shared" si="52"/>
        <v>0.54493970231495836</v>
      </c>
      <c r="G222" s="20">
        <f t="shared" si="46"/>
        <v>3.6567424500268488E-2</v>
      </c>
      <c r="H222" s="79">
        <f t="shared" si="47"/>
        <v>1.8283712250134244E-2</v>
      </c>
      <c r="I222" s="80">
        <f t="shared" si="39"/>
        <v>0.48171628774986575</v>
      </c>
      <c r="J222" s="80">
        <f t="shared" si="40"/>
        <v>0.51828371225013425</v>
      </c>
      <c r="K222" s="80" t="str">
        <f t="shared" si="41"/>
        <v>No</v>
      </c>
      <c r="L222" s="78">
        <f t="shared" si="48"/>
        <v>0.50485238554711809</v>
      </c>
      <c r="S222" s="20">
        <v>209</v>
      </c>
      <c r="T222" s="93">
        <f t="shared" si="55"/>
        <v>3.5</v>
      </c>
      <c r="U222" s="20">
        <f t="shared" si="56"/>
        <v>0</v>
      </c>
      <c r="V222" s="118">
        <f t="shared" si="57"/>
        <v>0.37749349944565019</v>
      </c>
      <c r="W222" s="78">
        <f t="shared" si="58"/>
        <v>3.87749349944565</v>
      </c>
      <c r="X222" s="20">
        <f t="shared" si="49"/>
        <v>0.3071663658022552</v>
      </c>
      <c r="Y222" s="79">
        <f t="shared" si="42"/>
        <v>0.1535831829011276</v>
      </c>
      <c r="Z222" s="80">
        <f t="shared" si="43"/>
        <v>3.3464168170988726</v>
      </c>
      <c r="AA222" s="80">
        <f t="shared" si="44"/>
        <v>3.6535831829011274</v>
      </c>
      <c r="AB222" s="80" t="str">
        <f t="shared" si="45"/>
        <v>No</v>
      </c>
      <c r="AC222" s="78">
        <f t="shared" si="50"/>
        <v>3.5407600385957938</v>
      </c>
    </row>
    <row r="223" spans="2:29" x14ac:dyDescent="0.25">
      <c r="B223" s="20">
        <v>210</v>
      </c>
      <c r="C223" s="20">
        <f t="shared" si="53"/>
        <v>0.5</v>
      </c>
      <c r="D223" s="20">
        <f t="shared" si="54"/>
        <v>0</v>
      </c>
      <c r="E223" s="77">
        <f t="shared" si="51"/>
        <v>4.3301270189221919E-2</v>
      </c>
      <c r="F223" s="78">
        <f t="shared" si="52"/>
        <v>0.54330127018922192</v>
      </c>
      <c r="G223" s="20">
        <f t="shared" si="46"/>
        <v>3.6500044209096999E-2</v>
      </c>
      <c r="H223" s="79">
        <f t="shared" si="47"/>
        <v>1.8250022104548499E-2</v>
      </c>
      <c r="I223" s="80">
        <f t="shared" si="39"/>
        <v>0.48174997789545149</v>
      </c>
      <c r="J223" s="80">
        <f t="shared" si="40"/>
        <v>0.51825002210454851</v>
      </c>
      <c r="K223" s="80" t="str">
        <f t="shared" si="41"/>
        <v>No</v>
      </c>
      <c r="L223" s="78">
        <f t="shared" si="48"/>
        <v>0.50479299437250424</v>
      </c>
      <c r="S223" s="20">
        <v>210</v>
      </c>
      <c r="T223" s="93">
        <f t="shared" si="55"/>
        <v>3.5</v>
      </c>
      <c r="U223" s="20">
        <f t="shared" si="56"/>
        <v>0</v>
      </c>
      <c r="V223" s="118">
        <f t="shared" si="57"/>
        <v>0.3637306695894641</v>
      </c>
      <c r="W223" s="78">
        <f t="shared" si="58"/>
        <v>3.8637306695894642</v>
      </c>
      <c r="X223" s="20">
        <f t="shared" si="49"/>
        <v>0.30660037135641471</v>
      </c>
      <c r="Y223" s="79">
        <f t="shared" si="42"/>
        <v>0.15330018567820736</v>
      </c>
      <c r="Z223" s="80">
        <f t="shared" si="43"/>
        <v>3.3466998143217928</v>
      </c>
      <c r="AA223" s="80">
        <f t="shared" si="44"/>
        <v>3.6533001856782072</v>
      </c>
      <c r="AB223" s="80" t="str">
        <f t="shared" si="45"/>
        <v>No</v>
      </c>
      <c r="AC223" s="78">
        <f t="shared" si="50"/>
        <v>3.5402611527290371</v>
      </c>
    </row>
    <row r="224" spans="2:29" x14ac:dyDescent="0.25">
      <c r="B224" s="20">
        <v>211</v>
      </c>
      <c r="C224" s="20">
        <f t="shared" si="53"/>
        <v>0.5</v>
      </c>
      <c r="D224" s="20">
        <f t="shared" si="54"/>
        <v>0</v>
      </c>
      <c r="E224" s="77">
        <f t="shared" si="51"/>
        <v>4.1451878627752098E-2</v>
      </c>
      <c r="F224" s="78">
        <f t="shared" si="52"/>
        <v>0.54145187862775213</v>
      </c>
      <c r="G224" s="20">
        <f t="shared" si="46"/>
        <v>3.6407352057479657E-2</v>
      </c>
      <c r="H224" s="79">
        <f t="shared" si="47"/>
        <v>1.8203676028739828E-2</v>
      </c>
      <c r="I224" s="80">
        <f t="shared" si="39"/>
        <v>0.48179632397126015</v>
      </c>
      <c r="J224" s="80">
        <f t="shared" si="40"/>
        <v>0.51820367602873985</v>
      </c>
      <c r="K224" s="80" t="str">
        <f t="shared" si="41"/>
        <v>No</v>
      </c>
      <c r="L224" s="78">
        <f t="shared" si="48"/>
        <v>0.50471025221109767</v>
      </c>
      <c r="S224" s="20">
        <v>211</v>
      </c>
      <c r="T224" s="93">
        <f t="shared" si="55"/>
        <v>3.5</v>
      </c>
      <c r="U224" s="20">
        <f t="shared" si="56"/>
        <v>0</v>
      </c>
      <c r="V224" s="118">
        <f t="shared" si="57"/>
        <v>0.34819578047311756</v>
      </c>
      <c r="W224" s="78">
        <f t="shared" si="58"/>
        <v>3.8481957804731177</v>
      </c>
      <c r="X224" s="20">
        <f t="shared" si="49"/>
        <v>0.30582175728282907</v>
      </c>
      <c r="Y224" s="79">
        <f t="shared" si="42"/>
        <v>0.15291087864141453</v>
      </c>
      <c r="Z224" s="80">
        <f t="shared" si="43"/>
        <v>3.3470891213585854</v>
      </c>
      <c r="AA224" s="80">
        <f t="shared" si="44"/>
        <v>3.6529108786414146</v>
      </c>
      <c r="AB224" s="80" t="str">
        <f t="shared" si="45"/>
        <v>No</v>
      </c>
      <c r="AC224" s="78">
        <f t="shared" si="50"/>
        <v>3.5395661185732212</v>
      </c>
    </row>
    <row r="225" spans="2:29" x14ac:dyDescent="0.25">
      <c r="B225" s="20">
        <v>212</v>
      </c>
      <c r="C225" s="20">
        <f t="shared" si="53"/>
        <v>0.5</v>
      </c>
      <c r="D225" s="20">
        <f t="shared" si="54"/>
        <v>0</v>
      </c>
      <c r="E225" s="77">
        <f t="shared" si="51"/>
        <v>3.9400537680336134E-2</v>
      </c>
      <c r="F225" s="78">
        <f t="shared" si="52"/>
        <v>0.53940053768033613</v>
      </c>
      <c r="G225" s="20">
        <f t="shared" si="46"/>
        <v>3.6290966368758087E-2</v>
      </c>
      <c r="H225" s="79">
        <f t="shared" si="47"/>
        <v>1.8145483184379044E-2</v>
      </c>
      <c r="I225" s="80">
        <f t="shared" si="39"/>
        <v>0.48185451681562097</v>
      </c>
      <c r="J225" s="80">
        <f t="shared" si="40"/>
        <v>0.51814548318437903</v>
      </c>
      <c r="K225" s="80" t="str">
        <f t="shared" si="41"/>
        <v>No</v>
      </c>
      <c r="L225" s="78">
        <f t="shared" si="48"/>
        <v>0.50460456217439142</v>
      </c>
      <c r="S225" s="20">
        <v>212</v>
      </c>
      <c r="T225" s="93">
        <f t="shared" si="55"/>
        <v>3.5</v>
      </c>
      <c r="U225" s="20">
        <f t="shared" si="56"/>
        <v>0</v>
      </c>
      <c r="V225" s="118">
        <f t="shared" si="57"/>
        <v>0.33096451651482345</v>
      </c>
      <c r="W225" s="78">
        <f t="shared" si="58"/>
        <v>3.8309645165148236</v>
      </c>
      <c r="X225" s="20">
        <f t="shared" si="49"/>
        <v>0.30484411749756785</v>
      </c>
      <c r="Y225" s="79">
        <f t="shared" si="42"/>
        <v>0.15242205874878392</v>
      </c>
      <c r="Z225" s="80">
        <f t="shared" si="43"/>
        <v>3.3475779412512159</v>
      </c>
      <c r="AA225" s="80">
        <f t="shared" si="44"/>
        <v>3.6524220587487841</v>
      </c>
      <c r="AB225" s="80" t="str">
        <f t="shared" si="45"/>
        <v>No</v>
      </c>
      <c r="AC225" s="78">
        <f t="shared" si="50"/>
        <v>3.5386783222648894</v>
      </c>
    </row>
    <row r="226" spans="2:29" x14ac:dyDescent="0.25">
      <c r="B226" s="20">
        <v>213</v>
      </c>
      <c r="C226" s="20">
        <f t="shared" si="53"/>
        <v>0.5</v>
      </c>
      <c r="D226" s="20">
        <f t="shared" si="54"/>
        <v>0</v>
      </c>
      <c r="E226" s="77">
        <f t="shared" si="51"/>
        <v>3.7157241273869712E-2</v>
      </c>
      <c r="F226" s="78">
        <f t="shared" si="52"/>
        <v>0.53715724127386966</v>
      </c>
      <c r="G226" s="20">
        <f t="shared" si="46"/>
        <v>3.6152935984282646E-2</v>
      </c>
      <c r="H226" s="79">
        <f t="shared" si="47"/>
        <v>1.8076467992141323E-2</v>
      </c>
      <c r="I226" s="80">
        <f t="shared" si="39"/>
        <v>0.4819235320078587</v>
      </c>
      <c r="J226" s="80">
        <f t="shared" si="40"/>
        <v>0.51807646799214135</v>
      </c>
      <c r="K226" s="80" t="str">
        <f t="shared" si="41"/>
        <v>No</v>
      </c>
      <c r="L226" s="78">
        <f t="shared" si="48"/>
        <v>0.50447643917362062</v>
      </c>
      <c r="S226" s="20">
        <v>213</v>
      </c>
      <c r="T226" s="93">
        <f t="shared" si="55"/>
        <v>3.5</v>
      </c>
      <c r="U226" s="20">
        <f t="shared" si="56"/>
        <v>0</v>
      </c>
      <c r="V226" s="118">
        <f t="shared" si="57"/>
        <v>0.31212082670050556</v>
      </c>
      <c r="W226" s="78">
        <f t="shared" si="58"/>
        <v>3.8121208267005056</v>
      </c>
      <c r="X226" s="20">
        <f t="shared" si="49"/>
        <v>0.30368466226797425</v>
      </c>
      <c r="Y226" s="79">
        <f t="shared" si="42"/>
        <v>0.15184233113398712</v>
      </c>
      <c r="Z226" s="80">
        <f t="shared" si="43"/>
        <v>3.3481576688660128</v>
      </c>
      <c r="AA226" s="80">
        <f t="shared" si="44"/>
        <v>3.6518423311339872</v>
      </c>
      <c r="AB226" s="80" t="str">
        <f t="shared" si="45"/>
        <v>No</v>
      </c>
      <c r="AC226" s="78">
        <f t="shared" si="50"/>
        <v>3.5376020890584137</v>
      </c>
    </row>
    <row r="227" spans="2:29" x14ac:dyDescent="0.25">
      <c r="B227" s="20">
        <v>214</v>
      </c>
      <c r="C227" s="20">
        <f t="shared" si="53"/>
        <v>0.5</v>
      </c>
      <c r="D227" s="20">
        <f t="shared" si="54"/>
        <v>0</v>
      </c>
      <c r="E227" s="77">
        <f t="shared" si="51"/>
        <v>3.4732918522949893E-2</v>
      </c>
      <c r="F227" s="78">
        <f t="shared" si="52"/>
        <v>0.53473291852294991</v>
      </c>
      <c r="G227" s="20">
        <f t="shared" si="46"/>
        <v>3.5995715479233588E-2</v>
      </c>
      <c r="H227" s="79">
        <f t="shared" si="47"/>
        <v>1.7997857739616794E-2</v>
      </c>
      <c r="I227" s="80">
        <f t="shared" si="39"/>
        <v>0.48200214226038318</v>
      </c>
      <c r="J227" s="80">
        <f t="shared" si="40"/>
        <v>0.51799785773961682</v>
      </c>
      <c r="K227" s="80" t="str">
        <f t="shared" si="41"/>
        <v>No</v>
      </c>
      <c r="L227" s="78">
        <f t="shared" si="48"/>
        <v>0.50432650741116591</v>
      </c>
      <c r="S227" s="20">
        <v>214</v>
      </c>
      <c r="T227" s="93">
        <f t="shared" si="55"/>
        <v>3.5</v>
      </c>
      <c r="U227" s="20">
        <f t="shared" si="56"/>
        <v>0</v>
      </c>
      <c r="V227" s="118">
        <f t="shared" si="57"/>
        <v>0.29175651559277904</v>
      </c>
      <c r="W227" s="78">
        <f t="shared" si="58"/>
        <v>3.791756515592779</v>
      </c>
      <c r="X227" s="20">
        <f t="shared" si="49"/>
        <v>0.30236401002556212</v>
      </c>
      <c r="Y227" s="79">
        <f t="shared" si="42"/>
        <v>0.15118200501278106</v>
      </c>
      <c r="Z227" s="80">
        <f t="shared" si="43"/>
        <v>3.3488179949872188</v>
      </c>
      <c r="AA227" s="80">
        <f t="shared" si="44"/>
        <v>3.6511820050127812</v>
      </c>
      <c r="AB227" s="80" t="str">
        <f t="shared" si="45"/>
        <v>No</v>
      </c>
      <c r="AC227" s="78">
        <f t="shared" si="50"/>
        <v>3.5363426622537952</v>
      </c>
    </row>
    <row r="228" spans="2:29" x14ac:dyDescent="0.25">
      <c r="B228" s="20">
        <v>215</v>
      </c>
      <c r="C228" s="20">
        <f t="shared" si="53"/>
        <v>0.5</v>
      </c>
      <c r="D228" s="20">
        <f t="shared" si="54"/>
        <v>0</v>
      </c>
      <c r="E228" s="77">
        <f t="shared" si="51"/>
        <v>3.2139380484327032E-2</v>
      </c>
      <c r="F228" s="78">
        <f t="shared" si="52"/>
        <v>0.53213938048432707</v>
      </c>
      <c r="G228" s="20">
        <f t="shared" si="46"/>
        <v>3.5822133955440635E-2</v>
      </c>
      <c r="H228" s="79">
        <f t="shared" si="47"/>
        <v>1.7911066977720318E-2</v>
      </c>
      <c r="I228" s="80">
        <f t="shared" si="39"/>
        <v>0.48208893302227968</v>
      </c>
      <c r="J228" s="80">
        <f t="shared" si="40"/>
        <v>0.51791106697772027</v>
      </c>
      <c r="K228" s="80" t="str">
        <f t="shared" si="41"/>
        <v>No</v>
      </c>
      <c r="L228" s="78">
        <f t="shared" si="48"/>
        <v>0.50415549733950304</v>
      </c>
      <c r="S228" s="20">
        <v>215</v>
      </c>
      <c r="T228" s="93">
        <f t="shared" si="55"/>
        <v>3.5</v>
      </c>
      <c r="U228" s="20">
        <f t="shared" si="56"/>
        <v>0</v>
      </c>
      <c r="V228" s="118">
        <f t="shared" si="57"/>
        <v>0.26997079606834706</v>
      </c>
      <c r="W228" s="78">
        <f t="shared" si="58"/>
        <v>3.7699707960683471</v>
      </c>
      <c r="X228" s="20">
        <f t="shared" si="49"/>
        <v>0.30090592522570125</v>
      </c>
      <c r="Y228" s="79">
        <f t="shared" si="42"/>
        <v>0.15045296261285063</v>
      </c>
      <c r="Z228" s="80">
        <f t="shared" si="43"/>
        <v>3.3495470373871492</v>
      </c>
      <c r="AA228" s="80">
        <f t="shared" si="44"/>
        <v>3.6504529626128508</v>
      </c>
      <c r="AB228" s="80" t="str">
        <f t="shared" si="45"/>
        <v>No</v>
      </c>
      <c r="AC228" s="78">
        <f t="shared" si="50"/>
        <v>3.5349061776518274</v>
      </c>
    </row>
    <row r="229" spans="2:29" x14ac:dyDescent="0.25">
      <c r="B229" s="20">
        <v>216</v>
      </c>
      <c r="C229" s="20">
        <f t="shared" si="53"/>
        <v>0.5</v>
      </c>
      <c r="D229" s="20">
        <f t="shared" si="54"/>
        <v>0</v>
      </c>
      <c r="E229" s="77">
        <f t="shared" si="51"/>
        <v>2.9389262614623681E-2</v>
      </c>
      <c r="F229" s="78">
        <f t="shared" si="52"/>
        <v>0.52938926261462371</v>
      </c>
      <c r="G229" s="20">
        <f t="shared" si="46"/>
        <v>3.5635356971305945E-2</v>
      </c>
      <c r="H229" s="79">
        <f t="shared" si="47"/>
        <v>1.7817678485652973E-2</v>
      </c>
      <c r="I229" s="80">
        <f t="shared" si="39"/>
        <v>0.48218232151434703</v>
      </c>
      <c r="J229" s="80">
        <f t="shared" si="40"/>
        <v>0.51781767848565297</v>
      </c>
      <c r="K229" s="80" t="str">
        <f t="shared" si="41"/>
        <v>No</v>
      </c>
      <c r="L229" s="78">
        <f t="shared" si="48"/>
        <v>0.50396424210251134</v>
      </c>
      <c r="S229" s="20">
        <v>216</v>
      </c>
      <c r="T229" s="93">
        <f t="shared" si="55"/>
        <v>3.5</v>
      </c>
      <c r="U229" s="20">
        <f t="shared" si="56"/>
        <v>0</v>
      </c>
      <c r="V229" s="118">
        <f t="shared" si="57"/>
        <v>0.24686980596283889</v>
      </c>
      <c r="W229" s="78">
        <f t="shared" si="58"/>
        <v>3.7468698059628389</v>
      </c>
      <c r="X229" s="20">
        <f t="shared" si="49"/>
        <v>0.29933699855896989</v>
      </c>
      <c r="Y229" s="79">
        <f t="shared" si="42"/>
        <v>0.14966849927948495</v>
      </c>
      <c r="Z229" s="80">
        <f t="shared" si="43"/>
        <v>3.350331500720515</v>
      </c>
      <c r="AA229" s="80">
        <f t="shared" si="44"/>
        <v>3.649668499279485</v>
      </c>
      <c r="AB229" s="80" t="str">
        <f t="shared" si="45"/>
        <v>No</v>
      </c>
      <c r="AC229" s="78">
        <f t="shared" si="50"/>
        <v>3.533299633661096</v>
      </c>
    </row>
    <row r="230" spans="2:29" x14ac:dyDescent="0.25">
      <c r="B230" s="20">
        <v>217</v>
      </c>
      <c r="C230" s="20">
        <f t="shared" si="53"/>
        <v>0.5</v>
      </c>
      <c r="D230" s="20">
        <f t="shared" si="54"/>
        <v>0</v>
      </c>
      <c r="E230" s="77">
        <f t="shared" si="51"/>
        <v>2.6495963211660308E-2</v>
      </c>
      <c r="F230" s="78">
        <f t="shared" si="52"/>
        <v>0.52649596321166026</v>
      </c>
      <c r="G230" s="20">
        <f t="shared" si="46"/>
        <v>3.5438841199835307E-2</v>
      </c>
      <c r="H230" s="79">
        <f t="shared" si="47"/>
        <v>1.7719420599917653E-2</v>
      </c>
      <c r="I230" s="80">
        <f t="shared" si="39"/>
        <v>0.48228057940008234</v>
      </c>
      <c r="J230" s="80">
        <f t="shared" si="40"/>
        <v>0.5177194205999176</v>
      </c>
      <c r="K230" s="80" t="str">
        <f t="shared" si="41"/>
        <v>No</v>
      </c>
      <c r="L230" s="78">
        <f t="shared" si="48"/>
        <v>0.50375367347648026</v>
      </c>
      <c r="S230" s="20">
        <v>217</v>
      </c>
      <c r="T230" s="93">
        <f t="shared" si="55"/>
        <v>3.5</v>
      </c>
      <c r="U230" s="20">
        <f t="shared" si="56"/>
        <v>0</v>
      </c>
      <c r="V230" s="118">
        <f t="shared" si="57"/>
        <v>0.22256609097794655</v>
      </c>
      <c r="W230" s="78">
        <f t="shared" si="58"/>
        <v>3.7225660909779466</v>
      </c>
      <c r="X230" s="20">
        <f t="shared" si="49"/>
        <v>0.29768626607861653</v>
      </c>
      <c r="Y230" s="79">
        <f t="shared" si="42"/>
        <v>0.14884313303930827</v>
      </c>
      <c r="Z230" s="80">
        <f t="shared" si="43"/>
        <v>3.3511568669606917</v>
      </c>
      <c r="AA230" s="80">
        <f t="shared" si="44"/>
        <v>3.6488431330393083</v>
      </c>
      <c r="AB230" s="80" t="str">
        <f t="shared" si="45"/>
        <v>No</v>
      </c>
      <c r="AC230" s="78">
        <f t="shared" si="50"/>
        <v>3.5315308572024362</v>
      </c>
    </row>
    <row r="231" spans="2:29" x14ac:dyDescent="0.25">
      <c r="B231" s="20">
        <v>218</v>
      </c>
      <c r="C231" s="20">
        <f t="shared" si="53"/>
        <v>0.5</v>
      </c>
      <c r="D231" s="20">
        <f t="shared" si="54"/>
        <v>0</v>
      </c>
      <c r="E231" s="77">
        <f t="shared" si="51"/>
        <v>2.3473578139294637E-2</v>
      </c>
      <c r="F231" s="78">
        <f t="shared" si="52"/>
        <v>0.52347357813929463</v>
      </c>
      <c r="G231" s="20">
        <f t="shared" si="46"/>
        <v>3.5236281502785349E-2</v>
      </c>
      <c r="H231" s="79">
        <f t="shared" si="47"/>
        <v>1.7618140751392675E-2</v>
      </c>
      <c r="I231" s="80">
        <f t="shared" si="39"/>
        <v>0.48238185924860733</v>
      </c>
      <c r="J231" s="80">
        <f t="shared" si="40"/>
        <v>0.51761814075139267</v>
      </c>
      <c r="K231" s="80" t="str">
        <f t="shared" si="41"/>
        <v>No</v>
      </c>
      <c r="L231" s="78">
        <f t="shared" si="48"/>
        <v>0.50352481733058985</v>
      </c>
      <c r="S231" s="20">
        <v>218</v>
      </c>
      <c r="T231" s="93">
        <f t="shared" si="55"/>
        <v>3.5</v>
      </c>
      <c r="U231" s="20">
        <f t="shared" si="56"/>
        <v>0</v>
      </c>
      <c r="V231" s="118">
        <f t="shared" si="57"/>
        <v>0.19717805637007493</v>
      </c>
      <c r="W231" s="78">
        <f t="shared" si="58"/>
        <v>3.6971780563700749</v>
      </c>
      <c r="X231" s="20">
        <f t="shared" si="49"/>
        <v>0.29598476462339673</v>
      </c>
      <c r="Y231" s="79">
        <f t="shared" si="42"/>
        <v>0.14799238231169837</v>
      </c>
      <c r="Z231" s="80">
        <f t="shared" si="43"/>
        <v>3.3520076176883018</v>
      </c>
      <c r="AA231" s="80">
        <f t="shared" si="44"/>
        <v>3.6479923823116982</v>
      </c>
      <c r="AB231" s="80" t="str">
        <f t="shared" si="45"/>
        <v>No</v>
      </c>
      <c r="AC231" s="78">
        <f t="shared" si="50"/>
        <v>3.5296084655769562</v>
      </c>
    </row>
    <row r="232" spans="2:29" x14ac:dyDescent="0.25">
      <c r="B232" s="20">
        <v>219</v>
      </c>
      <c r="C232" s="20">
        <f t="shared" si="53"/>
        <v>0.5</v>
      </c>
      <c r="D232" s="20">
        <f t="shared" si="54"/>
        <v>0</v>
      </c>
      <c r="E232" s="77">
        <f t="shared" si="51"/>
        <v>2.0336832153789983E-2</v>
      </c>
      <c r="F232" s="78">
        <f t="shared" si="52"/>
        <v>0.52033683215379001</v>
      </c>
      <c r="G232" s="20">
        <f t="shared" si="46"/>
        <v>3.5031550286320261E-2</v>
      </c>
      <c r="H232" s="79">
        <f t="shared" si="47"/>
        <v>1.751577514316013E-2</v>
      </c>
      <c r="I232" s="80">
        <f t="shared" si="39"/>
        <v>0.48248422485683989</v>
      </c>
      <c r="J232" s="80">
        <f t="shared" si="40"/>
        <v>0.51751577514316016</v>
      </c>
      <c r="K232" s="80" t="str">
        <f t="shared" si="41"/>
        <v>No</v>
      </c>
      <c r="L232" s="78">
        <f t="shared" si="48"/>
        <v>0.50327878862897824</v>
      </c>
      <c r="S232" s="20">
        <v>219</v>
      </c>
      <c r="T232" s="93">
        <f t="shared" si="55"/>
        <v>3.5</v>
      </c>
      <c r="U232" s="20">
        <f t="shared" si="56"/>
        <v>0</v>
      </c>
      <c r="V232" s="118">
        <f t="shared" si="57"/>
        <v>0.17082939009183584</v>
      </c>
      <c r="W232" s="78">
        <f t="shared" si="58"/>
        <v>3.6708293900918356</v>
      </c>
      <c r="X232" s="20">
        <f t="shared" si="49"/>
        <v>0.29426502240509017</v>
      </c>
      <c r="Y232" s="79">
        <f t="shared" si="42"/>
        <v>0.14713251120254509</v>
      </c>
      <c r="Z232" s="80">
        <f t="shared" si="43"/>
        <v>3.3528674887974548</v>
      </c>
      <c r="AA232" s="80">
        <f t="shared" si="44"/>
        <v>3.6471325112025452</v>
      </c>
      <c r="AB232" s="80" t="str">
        <f t="shared" si="45"/>
        <v>No</v>
      </c>
      <c r="AC232" s="78">
        <f t="shared" si="50"/>
        <v>3.5275418244834178</v>
      </c>
    </row>
    <row r="233" spans="2:29" x14ac:dyDescent="0.25">
      <c r="B233" s="20">
        <v>220</v>
      </c>
      <c r="C233" s="20">
        <f t="shared" si="53"/>
        <v>0.5</v>
      </c>
      <c r="D233" s="20">
        <f t="shared" si="54"/>
        <v>0</v>
      </c>
      <c r="E233" s="77">
        <f t="shared" si="51"/>
        <v>1.7101007166283447E-2</v>
      </c>
      <c r="F233" s="78">
        <f t="shared" si="52"/>
        <v>0.51710100716628349</v>
      </c>
      <c r="G233" s="20">
        <f t="shared" si="46"/>
        <v>3.4828629272988458E-2</v>
      </c>
      <c r="H233" s="79">
        <f t="shared" si="47"/>
        <v>1.7414314636494229E-2</v>
      </c>
      <c r="I233" s="80">
        <f t="shared" si="39"/>
        <v>0.48258568536350577</v>
      </c>
      <c r="J233" s="80">
        <f t="shared" si="40"/>
        <v>0.51741431463649423</v>
      </c>
      <c r="K233" s="80" t="str">
        <f t="shared" si="41"/>
        <v>No</v>
      </c>
      <c r="L233" s="78">
        <f t="shared" si="48"/>
        <v>0.50301678599874888</v>
      </c>
      <c r="S233" s="20">
        <v>220</v>
      </c>
      <c r="T233" s="93">
        <f t="shared" si="55"/>
        <v>3.5</v>
      </c>
      <c r="U233" s="20">
        <f t="shared" si="56"/>
        <v>0</v>
      </c>
      <c r="V233" s="118">
        <f t="shared" si="57"/>
        <v>0.14364846019678096</v>
      </c>
      <c r="W233" s="78">
        <f t="shared" si="58"/>
        <v>3.6436484601967809</v>
      </c>
      <c r="X233" s="20">
        <f t="shared" si="49"/>
        <v>0.29256048589310291</v>
      </c>
      <c r="Y233" s="79">
        <f t="shared" si="42"/>
        <v>0.14628024294655145</v>
      </c>
      <c r="Z233" s="80">
        <f t="shared" si="43"/>
        <v>3.3537197570534487</v>
      </c>
      <c r="AA233" s="80">
        <f t="shared" si="44"/>
        <v>3.6462802429465513</v>
      </c>
      <c r="AB233" s="80" t="str">
        <f t="shared" si="45"/>
        <v>No</v>
      </c>
      <c r="AC233" s="78">
        <f t="shared" si="50"/>
        <v>3.5253410023894904</v>
      </c>
    </row>
    <row r="234" spans="2:29" x14ac:dyDescent="0.25">
      <c r="B234" s="20">
        <v>221</v>
      </c>
      <c r="C234" s="20">
        <f t="shared" si="53"/>
        <v>0.5</v>
      </c>
      <c r="D234" s="20">
        <f t="shared" si="54"/>
        <v>0</v>
      </c>
      <c r="E234" s="77">
        <f t="shared" si="51"/>
        <v>1.3781867790849923E-2</v>
      </c>
      <c r="F234" s="78">
        <f t="shared" si="52"/>
        <v>0.51378186779084989</v>
      </c>
      <c r="G234" s="20">
        <f t="shared" si="46"/>
        <v>3.4631534191993316E-2</v>
      </c>
      <c r="H234" s="79">
        <f t="shared" si="47"/>
        <v>1.7315767095996658E-2</v>
      </c>
      <c r="I234" s="80">
        <f t="shared" si="39"/>
        <v>0.48268423290400336</v>
      </c>
      <c r="J234" s="80">
        <f t="shared" si="40"/>
        <v>0.51731576709599669</v>
      </c>
      <c r="K234" s="80" t="str">
        <f t="shared" si="41"/>
        <v>No</v>
      </c>
      <c r="L234" s="78">
        <f t="shared" si="48"/>
        <v>0.50274008589037988</v>
      </c>
      <c r="S234" s="20">
        <v>221</v>
      </c>
      <c r="T234" s="93">
        <f t="shared" si="55"/>
        <v>3.5</v>
      </c>
      <c r="U234" s="20">
        <f t="shared" si="56"/>
        <v>0</v>
      </c>
      <c r="V234" s="118">
        <f t="shared" si="57"/>
        <v>0.11576768944313934</v>
      </c>
      <c r="W234" s="78">
        <f t="shared" si="58"/>
        <v>3.6157676894431394</v>
      </c>
      <c r="X234" s="20">
        <f t="shared" si="49"/>
        <v>0.29090488721274382</v>
      </c>
      <c r="Y234" s="79">
        <f t="shared" si="42"/>
        <v>0.14545244360637191</v>
      </c>
      <c r="Z234" s="80">
        <f t="shared" si="43"/>
        <v>3.3545475563936282</v>
      </c>
      <c r="AA234" s="80">
        <f t="shared" si="44"/>
        <v>3.6454524436063718</v>
      </c>
      <c r="AB234" s="80" t="str">
        <f t="shared" si="45"/>
        <v>No</v>
      </c>
      <c r="AC234" s="78">
        <f t="shared" si="50"/>
        <v>3.5230167214791912</v>
      </c>
    </row>
    <row r="235" spans="2:29" x14ac:dyDescent="0.25">
      <c r="B235" s="20">
        <v>222</v>
      </c>
      <c r="C235" s="20">
        <f t="shared" si="53"/>
        <v>0.5</v>
      </c>
      <c r="D235" s="20">
        <f t="shared" si="54"/>
        <v>0</v>
      </c>
      <c r="E235" s="77">
        <f t="shared" si="51"/>
        <v>1.0395584540887967E-2</v>
      </c>
      <c r="F235" s="78">
        <f t="shared" si="52"/>
        <v>0.51039558454088796</v>
      </c>
      <c r="G235" s="20">
        <f t="shared" si="46"/>
        <v>3.4444233350475119E-2</v>
      </c>
      <c r="H235" s="79">
        <f t="shared" si="47"/>
        <v>1.7222116675237559E-2</v>
      </c>
      <c r="I235" s="80">
        <f t="shared" si="39"/>
        <v>0.48277788332476246</v>
      </c>
      <c r="J235" s="80">
        <f t="shared" si="40"/>
        <v>0.51722211667523754</v>
      </c>
      <c r="K235" s="80" t="str">
        <f t="shared" si="41"/>
        <v>No</v>
      </c>
      <c r="L235" s="78">
        <f t="shared" si="48"/>
        <v>0.50245003635898522</v>
      </c>
      <c r="S235" s="20">
        <v>222</v>
      </c>
      <c r="T235" s="93">
        <f t="shared" si="55"/>
        <v>3.5</v>
      </c>
      <c r="U235" s="20">
        <f t="shared" si="56"/>
        <v>0</v>
      </c>
      <c r="V235" s="118">
        <f t="shared" si="57"/>
        <v>8.7322910143458915E-2</v>
      </c>
      <c r="W235" s="78">
        <f t="shared" si="58"/>
        <v>3.5873229101434587</v>
      </c>
      <c r="X235" s="20">
        <f t="shared" si="49"/>
        <v>0.28933156014399092</v>
      </c>
      <c r="Y235" s="79">
        <f t="shared" si="42"/>
        <v>0.14466578007199546</v>
      </c>
      <c r="Z235" s="80">
        <f t="shared" si="43"/>
        <v>3.3553342199280047</v>
      </c>
      <c r="AA235" s="80">
        <f t="shared" si="44"/>
        <v>3.6446657800719953</v>
      </c>
      <c r="AB235" s="80" t="str">
        <f t="shared" si="45"/>
        <v>No</v>
      </c>
      <c r="AC235" s="78">
        <f t="shared" si="50"/>
        <v>3.5205803054154781</v>
      </c>
    </row>
    <row r="236" spans="2:29" x14ac:dyDescent="0.25">
      <c r="B236" s="20">
        <v>223</v>
      </c>
      <c r="C236" s="20">
        <f t="shared" si="53"/>
        <v>0.5</v>
      </c>
      <c r="D236" s="20">
        <f t="shared" si="54"/>
        <v>0</v>
      </c>
      <c r="E236" s="77">
        <f t="shared" si="51"/>
        <v>6.9586550480033125E-3</v>
      </c>
      <c r="F236" s="78">
        <f t="shared" si="52"/>
        <v>0.5069586550480033</v>
      </c>
      <c r="G236" s="20">
        <f t="shared" si="46"/>
        <v>3.4270561584773741E-2</v>
      </c>
      <c r="H236" s="79">
        <f t="shared" si="47"/>
        <v>1.7135280792386871E-2</v>
      </c>
      <c r="I236" s="80">
        <f t="shared" si="39"/>
        <v>0.48286471920761315</v>
      </c>
      <c r="J236" s="80">
        <f t="shared" si="40"/>
        <v>0.51713528079238691</v>
      </c>
      <c r="K236" s="80" t="str">
        <f t="shared" si="41"/>
        <v>No</v>
      </c>
      <c r="L236" s="78">
        <f t="shared" si="48"/>
        <v>0.50214805049672673</v>
      </c>
      <c r="S236" s="20">
        <v>223</v>
      </c>
      <c r="T236" s="93">
        <f t="shared" si="55"/>
        <v>3.5</v>
      </c>
      <c r="U236" s="20">
        <f t="shared" si="56"/>
        <v>0</v>
      </c>
      <c r="V236" s="118">
        <f t="shared" si="57"/>
        <v>5.8452702403227821E-2</v>
      </c>
      <c r="W236" s="78">
        <f t="shared" si="58"/>
        <v>3.558452702403228</v>
      </c>
      <c r="X236" s="20">
        <f t="shared" si="49"/>
        <v>0.28787271731209946</v>
      </c>
      <c r="Y236" s="79">
        <f t="shared" si="42"/>
        <v>0.14393635865604973</v>
      </c>
      <c r="Z236" s="80">
        <f t="shared" si="43"/>
        <v>3.3560636413439502</v>
      </c>
      <c r="AA236" s="80">
        <f t="shared" si="44"/>
        <v>3.6439363586560498</v>
      </c>
      <c r="AB236" s="80" t="str">
        <f t="shared" si="45"/>
        <v>No</v>
      </c>
      <c r="AC236" s="78">
        <f t="shared" si="50"/>
        <v>3.5180436241725048</v>
      </c>
    </row>
    <row r="237" spans="2:29" x14ac:dyDescent="0.25">
      <c r="B237" s="20">
        <v>224</v>
      </c>
      <c r="C237" s="20">
        <f t="shared" si="53"/>
        <v>0.5</v>
      </c>
      <c r="D237" s="20">
        <f t="shared" si="54"/>
        <v>0</v>
      </c>
      <c r="E237" s="77">
        <f t="shared" si="51"/>
        <v>3.4878236872062564E-3</v>
      </c>
      <c r="F237" s="78">
        <f t="shared" si="52"/>
        <v>0.50348782368720624</v>
      </c>
      <c r="G237" s="20">
        <f t="shared" si="46"/>
        <v>3.41141316673867E-2</v>
      </c>
      <c r="H237" s="79">
        <f t="shared" si="47"/>
        <v>1.705706583369335E-2</v>
      </c>
      <c r="I237" s="80">
        <f t="shared" si="39"/>
        <v>0.48294293416630663</v>
      </c>
      <c r="J237" s="80">
        <f t="shared" si="40"/>
        <v>0.51705706583369337</v>
      </c>
      <c r="K237" s="80" t="str">
        <f t="shared" si="41"/>
        <v>No</v>
      </c>
      <c r="L237" s="78">
        <f t="shared" si="48"/>
        <v>0.50183559954836932</v>
      </c>
      <c r="S237" s="20">
        <v>224</v>
      </c>
      <c r="T237" s="93">
        <f t="shared" si="55"/>
        <v>3.5</v>
      </c>
      <c r="U237" s="20">
        <f t="shared" si="56"/>
        <v>0</v>
      </c>
      <c r="V237" s="118">
        <f t="shared" si="57"/>
        <v>2.9297718972532551E-2</v>
      </c>
      <c r="W237" s="78">
        <f t="shared" si="58"/>
        <v>3.5292977189725327</v>
      </c>
      <c r="X237" s="20">
        <f t="shared" si="49"/>
        <v>0.28655870600604827</v>
      </c>
      <c r="Y237" s="79">
        <f t="shared" si="42"/>
        <v>0.14327935300302413</v>
      </c>
      <c r="Z237" s="80">
        <f t="shared" si="43"/>
        <v>3.3567206469969757</v>
      </c>
      <c r="AA237" s="80">
        <f t="shared" si="44"/>
        <v>3.6432793530030243</v>
      </c>
      <c r="AB237" s="80" t="str">
        <f t="shared" si="45"/>
        <v>No</v>
      </c>
      <c r="AC237" s="78">
        <f t="shared" si="50"/>
        <v>3.5154190362063029</v>
      </c>
    </row>
    <row r="238" spans="2:29" x14ac:dyDescent="0.25">
      <c r="B238" s="20">
        <v>225</v>
      </c>
      <c r="C238" s="20">
        <f t="shared" si="53"/>
        <v>0.5</v>
      </c>
      <c r="D238" s="20">
        <f t="shared" si="54"/>
        <v>0</v>
      </c>
      <c r="E238" s="77">
        <f t="shared" si="51"/>
        <v>3.06287113727155E-17</v>
      </c>
      <c r="F238" s="78">
        <f t="shared" si="52"/>
        <v>0.5</v>
      </c>
      <c r="G238" s="20">
        <f t="shared" si="46"/>
        <v>3.3978245809765981E-2</v>
      </c>
      <c r="H238" s="79">
        <f t="shared" si="47"/>
        <v>1.698912290488299E-2</v>
      </c>
      <c r="I238" s="80">
        <f t="shared" si="39"/>
        <v>0.48301087709511703</v>
      </c>
      <c r="J238" s="80">
        <f t="shared" si="40"/>
        <v>0.51698912290488297</v>
      </c>
      <c r="K238" s="80" t="str">
        <f t="shared" si="41"/>
        <v>No</v>
      </c>
      <c r="L238" s="78">
        <f t="shared" si="48"/>
        <v>0.50151420574352601</v>
      </c>
      <c r="S238" s="20">
        <v>225</v>
      </c>
      <c r="T238" s="93">
        <f t="shared" si="55"/>
        <v>3.5</v>
      </c>
      <c r="U238" s="20">
        <f t="shared" si="56"/>
        <v>0</v>
      </c>
      <c r="V238" s="118">
        <f t="shared" si="57"/>
        <v>2.572811755308102E-16</v>
      </c>
      <c r="W238" s="78">
        <f t="shared" si="58"/>
        <v>3.5000000000000004</v>
      </c>
      <c r="X238" s="20">
        <f t="shared" si="49"/>
        <v>0.28541726480203411</v>
      </c>
      <c r="Y238" s="79">
        <f t="shared" si="42"/>
        <v>0.14270863240101705</v>
      </c>
      <c r="Z238" s="80">
        <f t="shared" si="43"/>
        <v>3.3572913675989828</v>
      </c>
      <c r="AA238" s="80">
        <f t="shared" si="44"/>
        <v>3.6427086324010172</v>
      </c>
      <c r="AB238" s="80" t="str">
        <f t="shared" si="45"/>
        <v>No</v>
      </c>
      <c r="AC238" s="78">
        <f t="shared" si="50"/>
        <v>3.5127193282456193</v>
      </c>
    </row>
    <row r="239" spans="2:29" x14ac:dyDescent="0.25">
      <c r="B239" s="20">
        <v>226</v>
      </c>
      <c r="C239" s="20">
        <f t="shared" si="53"/>
        <v>0.5</v>
      </c>
      <c r="D239" s="20">
        <f t="shared" si="54"/>
        <v>0</v>
      </c>
      <c r="E239" s="77">
        <f t="shared" si="51"/>
        <v>-3.4878236872061953E-3</v>
      </c>
      <c r="F239" s="78">
        <f t="shared" si="52"/>
        <v>0.49651217631279382</v>
      </c>
      <c r="G239" s="20">
        <f t="shared" si="46"/>
        <v>3.3865810385359137E-2</v>
      </c>
      <c r="H239" s="79">
        <f t="shared" si="47"/>
        <v>1.6932905192679568E-2</v>
      </c>
      <c r="I239" s="80">
        <f t="shared" si="39"/>
        <v>0.48306709480732041</v>
      </c>
      <c r="J239" s="80">
        <f t="shared" si="40"/>
        <v>0.51693290519267954</v>
      </c>
      <c r="K239" s="80" t="str">
        <f t="shared" si="41"/>
        <v>No</v>
      </c>
      <c r="L239" s="78">
        <f t="shared" si="48"/>
        <v>0.50118543488050771</v>
      </c>
      <c r="S239" s="20">
        <v>226</v>
      </c>
      <c r="T239" s="93">
        <f t="shared" si="55"/>
        <v>3.5</v>
      </c>
      <c r="U239" s="20">
        <f t="shared" si="56"/>
        <v>0</v>
      </c>
      <c r="V239" s="118">
        <f t="shared" si="57"/>
        <v>-2.9297718972532038E-2</v>
      </c>
      <c r="W239" s="78">
        <f t="shared" si="58"/>
        <v>3.4707022810274681</v>
      </c>
      <c r="X239" s="20">
        <f t="shared" si="49"/>
        <v>0.28447280723701673</v>
      </c>
      <c r="Y239" s="79">
        <f t="shared" si="42"/>
        <v>0.14223640361850837</v>
      </c>
      <c r="Z239" s="80">
        <f t="shared" si="43"/>
        <v>3.3577635963814916</v>
      </c>
      <c r="AA239" s="80">
        <f t="shared" si="44"/>
        <v>3.6422364036185084</v>
      </c>
      <c r="AB239" s="80" t="str">
        <f t="shared" si="45"/>
        <v>No</v>
      </c>
      <c r="AC239" s="78">
        <f t="shared" si="50"/>
        <v>3.5099576529962655</v>
      </c>
    </row>
    <row r="240" spans="2:29" x14ac:dyDescent="0.25">
      <c r="B240" s="20">
        <v>227</v>
      </c>
      <c r="C240" s="20">
        <f t="shared" si="53"/>
        <v>0.5</v>
      </c>
      <c r="D240" s="20">
        <f t="shared" si="54"/>
        <v>0</v>
      </c>
      <c r="E240" s="77">
        <f t="shared" si="51"/>
        <v>-6.9586550480031642E-3</v>
      </c>
      <c r="F240" s="78">
        <f t="shared" si="52"/>
        <v>0.49304134495199686</v>
      </c>
      <c r="G240" s="20">
        <f t="shared" si="46"/>
        <v>3.3779257325649209E-2</v>
      </c>
      <c r="H240" s="79">
        <f t="shared" si="47"/>
        <v>1.6889628662824605E-2</v>
      </c>
      <c r="I240" s="80">
        <f t="shared" si="39"/>
        <v>0.48311037133717538</v>
      </c>
      <c r="J240" s="80">
        <f t="shared" si="40"/>
        <v>0.51688962866282462</v>
      </c>
      <c r="K240" s="80" t="str">
        <f t="shared" si="41"/>
        <v>No</v>
      </c>
      <c r="L240" s="78">
        <f t="shared" si="48"/>
        <v>0.50085088869791106</v>
      </c>
      <c r="S240" s="20">
        <v>227</v>
      </c>
      <c r="T240" s="93">
        <f t="shared" si="55"/>
        <v>3.5</v>
      </c>
      <c r="U240" s="20">
        <f t="shared" si="56"/>
        <v>0</v>
      </c>
      <c r="V240" s="118">
        <f t="shared" si="57"/>
        <v>-5.8452702403226572E-2</v>
      </c>
      <c r="W240" s="78">
        <f t="shared" si="58"/>
        <v>3.4415472975967734</v>
      </c>
      <c r="X240" s="20">
        <f t="shared" si="49"/>
        <v>0.28374576153545328</v>
      </c>
      <c r="Y240" s="79">
        <f t="shared" si="42"/>
        <v>0.14187288076772664</v>
      </c>
      <c r="Z240" s="80">
        <f t="shared" si="43"/>
        <v>3.3581271192322735</v>
      </c>
      <c r="AA240" s="80">
        <f t="shared" si="44"/>
        <v>3.6418728807677265</v>
      </c>
      <c r="AB240" s="80" t="str">
        <f t="shared" si="45"/>
        <v>No</v>
      </c>
      <c r="AC240" s="78">
        <f t="shared" si="50"/>
        <v>3.5071474650624541</v>
      </c>
    </row>
    <row r="241" spans="2:29" x14ac:dyDescent="0.25">
      <c r="B241" s="20">
        <v>228</v>
      </c>
      <c r="C241" s="20">
        <f t="shared" si="53"/>
        <v>0.5</v>
      </c>
      <c r="D241" s="20">
        <f t="shared" si="54"/>
        <v>0</v>
      </c>
      <c r="E241" s="77">
        <f t="shared" si="51"/>
        <v>-1.0395584540887908E-2</v>
      </c>
      <c r="F241" s="78">
        <f t="shared" si="52"/>
        <v>0.4896044154591121</v>
      </c>
      <c r="G241" s="20">
        <f t="shared" si="46"/>
        <v>3.3720475742223102E-2</v>
      </c>
      <c r="H241" s="79">
        <f t="shared" si="47"/>
        <v>1.6860237871111551E-2</v>
      </c>
      <c r="I241" s="80">
        <f t="shared" ref="I241:I304" si="59">C241-H241</f>
        <v>0.48313976212888843</v>
      </c>
      <c r="J241" s="80">
        <f t="shared" ref="J241:J304" si="60">C241+H241</f>
        <v>0.51686023787111157</v>
      </c>
      <c r="K241" s="80" t="str">
        <f t="shared" ref="K241:K304" si="61">IF(OR(AND(F241&lt;F240,F241&lt;I241),AND(F241&gt;F240,F241&gt;J241)),"Yes","No")</f>
        <v>No</v>
      </c>
      <c r="L241" s="78">
        <f t="shared" si="48"/>
        <v>0.50051219707110928</v>
      </c>
      <c r="S241" s="20">
        <v>228</v>
      </c>
      <c r="T241" s="93">
        <f t="shared" si="55"/>
        <v>3.5</v>
      </c>
      <c r="U241" s="20">
        <f t="shared" si="56"/>
        <v>0</v>
      </c>
      <c r="V241" s="118">
        <f t="shared" si="57"/>
        <v>-8.7322910143458415E-2</v>
      </c>
      <c r="W241" s="78">
        <f t="shared" si="58"/>
        <v>3.4126770898565417</v>
      </c>
      <c r="X241" s="20">
        <f t="shared" si="49"/>
        <v>0.28325199623467406</v>
      </c>
      <c r="Y241" s="79">
        <f t="shared" ref="Y241:Y304" si="62">$C$10*X241</f>
        <v>0.14162599811733703</v>
      </c>
      <c r="Z241" s="80">
        <f t="shared" ref="Z241:Z304" si="63">T241-Y241</f>
        <v>3.3583740018826629</v>
      </c>
      <c r="AA241" s="80">
        <f t="shared" ref="AA241:AA304" si="64">T241+Y241</f>
        <v>3.6416259981173371</v>
      </c>
      <c r="AB241" s="80" t="str">
        <f t="shared" ref="AB241:AB304" si="65">IF(OR(AND(W241&lt;W240,W241&lt;Z241),AND(W241&gt;W240,W241&gt;AA241)),"Yes","No")</f>
        <v>No</v>
      </c>
      <c r="AC241" s="78">
        <f t="shared" si="50"/>
        <v>3.5043024553973185</v>
      </c>
    </row>
    <row r="242" spans="2:29" x14ac:dyDescent="0.25">
      <c r="B242" s="20">
        <v>229</v>
      </c>
      <c r="C242" s="20">
        <f t="shared" si="53"/>
        <v>0.5</v>
      </c>
      <c r="D242" s="20">
        <f t="shared" si="54"/>
        <v>0</v>
      </c>
      <c r="E242" s="77">
        <f t="shared" si="51"/>
        <v>-1.3781867790849864E-2</v>
      </c>
      <c r="F242" s="78">
        <f t="shared" si="52"/>
        <v>0.48621813220915011</v>
      </c>
      <c r="G242" s="20">
        <f t="shared" ref="G242:G305" si="66">_xlfn.STDEV.P(F143:F242)</f>
        <v>3.369075714575779E-2</v>
      </c>
      <c r="H242" s="79">
        <f t="shared" ref="H242:H305" si="67">$C$10*G242</f>
        <v>1.6845378572878895E-2</v>
      </c>
      <c r="I242" s="80">
        <f t="shared" si="59"/>
        <v>0.48315462142712112</v>
      </c>
      <c r="J242" s="80">
        <f t="shared" si="60"/>
        <v>0.51684537857287893</v>
      </c>
      <c r="K242" s="80" t="str">
        <f t="shared" si="61"/>
        <v>No</v>
      </c>
      <c r="L242" s="78">
        <f t="shared" ref="L242:L305" si="68">AVERAGE(F143:F242)</f>
        <v>0.50017101007166287</v>
      </c>
      <c r="S242" s="20">
        <v>229</v>
      </c>
      <c r="T242" s="93">
        <f t="shared" si="55"/>
        <v>3.5</v>
      </c>
      <c r="U242" s="20">
        <f t="shared" si="56"/>
        <v>0</v>
      </c>
      <c r="V242" s="118">
        <f t="shared" si="57"/>
        <v>-0.11576768944313885</v>
      </c>
      <c r="W242" s="78">
        <f t="shared" si="58"/>
        <v>3.384232310556861</v>
      </c>
      <c r="X242" s="20">
        <f t="shared" ref="X242:X305" si="69">_xlfn.STDEV.P(W143:W242)</f>
        <v>0.28300236002436535</v>
      </c>
      <c r="Y242" s="79">
        <f t="shared" si="62"/>
        <v>0.14150118001218268</v>
      </c>
      <c r="Z242" s="80">
        <f t="shared" si="63"/>
        <v>3.3584988199878172</v>
      </c>
      <c r="AA242" s="80">
        <f t="shared" si="64"/>
        <v>3.6415011800121828</v>
      </c>
      <c r="AB242" s="80" t="str">
        <f t="shared" si="65"/>
        <v>No</v>
      </c>
      <c r="AC242" s="78">
        <f t="shared" ref="AC242:AC305" si="70">AVERAGE(W143:W242)</f>
        <v>3.5014364846019679</v>
      </c>
    </row>
    <row r="243" spans="2:29" x14ac:dyDescent="0.25">
      <c r="B243" s="20">
        <v>230</v>
      </c>
      <c r="C243" s="20">
        <f t="shared" si="53"/>
        <v>0.5</v>
      </c>
      <c r="D243" s="20">
        <f t="shared" si="54"/>
        <v>0</v>
      </c>
      <c r="E243" s="77">
        <f t="shared" si="51"/>
        <v>-1.7101007166283388E-2</v>
      </c>
      <c r="F243" s="78">
        <f t="shared" si="52"/>
        <v>0.48289899283371662</v>
      </c>
      <c r="G243" s="20">
        <f t="shared" si="66"/>
        <v>3.369075714575779E-2</v>
      </c>
      <c r="H243" s="79">
        <f t="shared" si="67"/>
        <v>1.6845378572878895E-2</v>
      </c>
      <c r="I243" s="80">
        <f t="shared" si="59"/>
        <v>0.48315462142712112</v>
      </c>
      <c r="J243" s="80">
        <f t="shared" si="60"/>
        <v>0.51684537857287893</v>
      </c>
      <c r="K243" s="80" t="str">
        <f t="shared" si="61"/>
        <v>Yes</v>
      </c>
      <c r="L243" s="78">
        <f t="shared" si="68"/>
        <v>0.49982898992833719</v>
      </c>
      <c r="S243" s="20">
        <v>230</v>
      </c>
      <c r="T243" s="93">
        <f t="shared" si="55"/>
        <v>3.5</v>
      </c>
      <c r="U243" s="20">
        <f t="shared" si="56"/>
        <v>0</v>
      </c>
      <c r="V243" s="118">
        <f t="shared" si="57"/>
        <v>-0.14364846019678046</v>
      </c>
      <c r="W243" s="78">
        <f t="shared" si="58"/>
        <v>3.3563515398032195</v>
      </c>
      <c r="X243" s="20">
        <f t="shared" si="69"/>
        <v>0.28300236002436541</v>
      </c>
      <c r="Y243" s="79">
        <f t="shared" si="62"/>
        <v>0.1415011800121827</v>
      </c>
      <c r="Z243" s="80">
        <f t="shared" si="63"/>
        <v>3.3584988199878172</v>
      </c>
      <c r="AA243" s="80">
        <f t="shared" si="64"/>
        <v>3.6415011800121828</v>
      </c>
      <c r="AB243" s="80" t="str">
        <f t="shared" si="65"/>
        <v>Yes</v>
      </c>
      <c r="AC243" s="78">
        <f t="shared" si="70"/>
        <v>3.4985635153980326</v>
      </c>
    </row>
    <row r="244" spans="2:29" x14ac:dyDescent="0.25">
      <c r="B244" s="20">
        <v>231</v>
      </c>
      <c r="C244" s="20">
        <f t="shared" si="53"/>
        <v>0.5</v>
      </c>
      <c r="D244" s="20">
        <f t="shared" si="54"/>
        <v>0</v>
      </c>
      <c r="E244" s="77">
        <f t="shared" si="51"/>
        <v>-2.0336832153790091E-2</v>
      </c>
      <c r="F244" s="78">
        <f t="shared" si="52"/>
        <v>0.47966316784620988</v>
      </c>
      <c r="G244" s="20">
        <f t="shared" si="66"/>
        <v>3.3720475742223109E-2</v>
      </c>
      <c r="H244" s="79">
        <f t="shared" si="67"/>
        <v>1.6860237871111555E-2</v>
      </c>
      <c r="I244" s="80">
        <f t="shared" si="59"/>
        <v>0.48313976212888843</v>
      </c>
      <c r="J244" s="80">
        <f t="shared" si="60"/>
        <v>0.51686023787111157</v>
      </c>
      <c r="K244" s="80" t="str">
        <f t="shared" si="61"/>
        <v>Yes</v>
      </c>
      <c r="L244" s="78">
        <f t="shared" si="68"/>
        <v>0.49948780292889083</v>
      </c>
      <c r="S244" s="20">
        <v>231</v>
      </c>
      <c r="T244" s="93">
        <f t="shared" si="55"/>
        <v>3.5</v>
      </c>
      <c r="U244" s="20">
        <f t="shared" si="56"/>
        <v>0</v>
      </c>
      <c r="V244" s="118">
        <f t="shared" si="57"/>
        <v>-0.17082939009183676</v>
      </c>
      <c r="W244" s="78">
        <f t="shared" si="58"/>
        <v>3.329170609908163</v>
      </c>
      <c r="X244" s="20">
        <f t="shared" si="69"/>
        <v>0.28325199623467395</v>
      </c>
      <c r="Y244" s="79">
        <f t="shared" si="62"/>
        <v>0.14162599811733698</v>
      </c>
      <c r="Z244" s="80">
        <f t="shared" si="63"/>
        <v>3.3583740018826629</v>
      </c>
      <c r="AA244" s="80">
        <f t="shared" si="64"/>
        <v>3.6416259981173371</v>
      </c>
      <c r="AB244" s="80" t="str">
        <f t="shared" si="65"/>
        <v>Yes</v>
      </c>
      <c r="AC244" s="78">
        <f t="shared" si="70"/>
        <v>3.4956975446026819</v>
      </c>
    </row>
    <row r="245" spans="2:29" x14ac:dyDescent="0.25">
      <c r="B245" s="20">
        <v>232</v>
      </c>
      <c r="C245" s="20">
        <f t="shared" si="53"/>
        <v>0.5</v>
      </c>
      <c r="D245" s="20">
        <f t="shared" si="54"/>
        <v>0</v>
      </c>
      <c r="E245" s="77">
        <f t="shared" si="51"/>
        <v>-2.3473578139294585E-2</v>
      </c>
      <c r="F245" s="78">
        <f t="shared" si="52"/>
        <v>0.47652642186070543</v>
      </c>
      <c r="G245" s="20">
        <f t="shared" si="66"/>
        <v>3.3779257325649202E-2</v>
      </c>
      <c r="H245" s="79">
        <f t="shared" si="67"/>
        <v>1.6889628662824601E-2</v>
      </c>
      <c r="I245" s="80">
        <f t="shared" si="59"/>
        <v>0.48311037133717538</v>
      </c>
      <c r="J245" s="80">
        <f t="shared" si="60"/>
        <v>0.51688962866282462</v>
      </c>
      <c r="K245" s="80" t="str">
        <f t="shared" si="61"/>
        <v>Yes</v>
      </c>
      <c r="L245" s="78">
        <f t="shared" si="68"/>
        <v>0.499149111302089</v>
      </c>
      <c r="S245" s="20">
        <v>232</v>
      </c>
      <c r="T245" s="93">
        <f t="shared" si="55"/>
        <v>3.5</v>
      </c>
      <c r="U245" s="20">
        <f t="shared" si="56"/>
        <v>0</v>
      </c>
      <c r="V245" s="118">
        <f t="shared" si="57"/>
        <v>-0.19717805637007449</v>
      </c>
      <c r="W245" s="78">
        <f t="shared" si="58"/>
        <v>3.3028219436299255</v>
      </c>
      <c r="X245" s="20">
        <f t="shared" si="69"/>
        <v>0.28374576153545322</v>
      </c>
      <c r="Y245" s="79">
        <f t="shared" si="62"/>
        <v>0.14187288076772661</v>
      </c>
      <c r="Z245" s="80">
        <f t="shared" si="63"/>
        <v>3.3581271192322735</v>
      </c>
      <c r="AA245" s="80">
        <f t="shared" si="64"/>
        <v>3.6418728807677265</v>
      </c>
      <c r="AB245" s="80" t="str">
        <f t="shared" si="65"/>
        <v>Yes</v>
      </c>
      <c r="AC245" s="78">
        <f t="shared" si="70"/>
        <v>3.4928525349375468</v>
      </c>
    </row>
    <row r="246" spans="2:29" x14ac:dyDescent="0.25">
      <c r="B246" s="20">
        <v>233</v>
      </c>
      <c r="C246" s="20">
        <f t="shared" si="53"/>
        <v>0.5</v>
      </c>
      <c r="D246" s="20">
        <f t="shared" si="54"/>
        <v>0</v>
      </c>
      <c r="E246" s="77">
        <f t="shared" si="51"/>
        <v>-2.6495963211660256E-2</v>
      </c>
      <c r="F246" s="78">
        <f t="shared" si="52"/>
        <v>0.47350403678833974</v>
      </c>
      <c r="G246" s="20">
        <f t="shared" si="66"/>
        <v>3.3865810385359137E-2</v>
      </c>
      <c r="H246" s="79">
        <f t="shared" si="67"/>
        <v>1.6932905192679568E-2</v>
      </c>
      <c r="I246" s="80">
        <f t="shared" si="59"/>
        <v>0.48306709480732041</v>
      </c>
      <c r="J246" s="80">
        <f t="shared" si="60"/>
        <v>0.51693290519267954</v>
      </c>
      <c r="K246" s="80" t="str">
        <f t="shared" si="61"/>
        <v>Yes</v>
      </c>
      <c r="L246" s="78">
        <f t="shared" si="68"/>
        <v>0.4988145651194924</v>
      </c>
      <c r="S246" s="20">
        <v>233</v>
      </c>
      <c r="T246" s="93">
        <f t="shared" si="55"/>
        <v>3.5</v>
      </c>
      <c r="U246" s="20">
        <f t="shared" si="56"/>
        <v>0</v>
      </c>
      <c r="V246" s="118">
        <f t="shared" si="57"/>
        <v>-0.22256609097794613</v>
      </c>
      <c r="W246" s="78">
        <f t="shared" si="58"/>
        <v>3.2774339090220539</v>
      </c>
      <c r="X246" s="20">
        <f t="shared" si="69"/>
        <v>0.28447280723701673</v>
      </c>
      <c r="Y246" s="79">
        <f t="shared" si="62"/>
        <v>0.14223640361850837</v>
      </c>
      <c r="Z246" s="80">
        <f t="shared" si="63"/>
        <v>3.3577635963814916</v>
      </c>
      <c r="AA246" s="80">
        <f t="shared" si="64"/>
        <v>3.6422364036185084</v>
      </c>
      <c r="AB246" s="80" t="str">
        <f t="shared" si="65"/>
        <v>Yes</v>
      </c>
      <c r="AC246" s="78">
        <f t="shared" si="70"/>
        <v>3.4900423470037349</v>
      </c>
    </row>
    <row r="247" spans="2:29" x14ac:dyDescent="0.25">
      <c r="B247" s="20">
        <v>234</v>
      </c>
      <c r="C247" s="20">
        <f t="shared" si="53"/>
        <v>0.5</v>
      </c>
      <c r="D247" s="20">
        <f t="shared" si="54"/>
        <v>0</v>
      </c>
      <c r="E247" s="77">
        <f t="shared" si="51"/>
        <v>-2.9389262614623629E-2</v>
      </c>
      <c r="F247" s="78">
        <f t="shared" si="52"/>
        <v>0.4706107373853764</v>
      </c>
      <c r="G247" s="20">
        <f t="shared" si="66"/>
        <v>3.3978245809765981E-2</v>
      </c>
      <c r="H247" s="79">
        <f t="shared" si="67"/>
        <v>1.698912290488299E-2</v>
      </c>
      <c r="I247" s="80">
        <f t="shared" si="59"/>
        <v>0.48301087709511703</v>
      </c>
      <c r="J247" s="80">
        <f t="shared" si="60"/>
        <v>0.51698912290488297</v>
      </c>
      <c r="K247" s="80" t="str">
        <f t="shared" si="61"/>
        <v>Yes</v>
      </c>
      <c r="L247" s="78">
        <f t="shared" si="68"/>
        <v>0.4984857942564741</v>
      </c>
      <c r="S247" s="20">
        <v>234</v>
      </c>
      <c r="T247" s="93">
        <f t="shared" si="55"/>
        <v>3.5</v>
      </c>
      <c r="U247" s="20">
        <f t="shared" si="56"/>
        <v>0</v>
      </c>
      <c r="V247" s="118">
        <f t="shared" si="57"/>
        <v>-0.24686980596283847</v>
      </c>
      <c r="W247" s="78">
        <f t="shared" si="58"/>
        <v>3.2531301940371615</v>
      </c>
      <c r="X247" s="20">
        <f t="shared" si="69"/>
        <v>0.28541726480203411</v>
      </c>
      <c r="Y247" s="79">
        <f t="shared" si="62"/>
        <v>0.14270863240101705</v>
      </c>
      <c r="Z247" s="80">
        <f t="shared" si="63"/>
        <v>3.3572913675989828</v>
      </c>
      <c r="AA247" s="80">
        <f t="shared" si="64"/>
        <v>3.6427086324010172</v>
      </c>
      <c r="AB247" s="80" t="str">
        <f t="shared" si="65"/>
        <v>Yes</v>
      </c>
      <c r="AC247" s="78">
        <f t="shared" si="70"/>
        <v>3.4872806717543812</v>
      </c>
    </row>
    <row r="248" spans="2:29" x14ac:dyDescent="0.25">
      <c r="B248" s="20">
        <v>235</v>
      </c>
      <c r="C248" s="20">
        <f t="shared" si="53"/>
        <v>0.5</v>
      </c>
      <c r="D248" s="20">
        <f t="shared" si="54"/>
        <v>0</v>
      </c>
      <c r="E248" s="77">
        <f t="shared" si="51"/>
        <v>-3.2139380484326914E-2</v>
      </c>
      <c r="F248" s="78">
        <f t="shared" si="52"/>
        <v>0.46786061951567309</v>
      </c>
      <c r="G248" s="20">
        <f t="shared" si="66"/>
        <v>3.41141316673867E-2</v>
      </c>
      <c r="H248" s="79">
        <f t="shared" si="67"/>
        <v>1.705706583369335E-2</v>
      </c>
      <c r="I248" s="80">
        <f t="shared" si="59"/>
        <v>0.48294293416630663</v>
      </c>
      <c r="J248" s="80">
        <f t="shared" si="60"/>
        <v>0.51705706583369337</v>
      </c>
      <c r="K248" s="80" t="str">
        <f t="shared" si="61"/>
        <v>Yes</v>
      </c>
      <c r="L248" s="78">
        <f t="shared" si="68"/>
        <v>0.4981644004516308</v>
      </c>
      <c r="S248" s="20">
        <v>235</v>
      </c>
      <c r="T248" s="93">
        <f t="shared" si="55"/>
        <v>3.5</v>
      </c>
      <c r="U248" s="20">
        <f t="shared" si="56"/>
        <v>0</v>
      </c>
      <c r="V248" s="118">
        <f t="shared" si="57"/>
        <v>-0.26997079606834606</v>
      </c>
      <c r="W248" s="78">
        <f t="shared" si="58"/>
        <v>3.2300292039316538</v>
      </c>
      <c r="X248" s="20">
        <f t="shared" si="69"/>
        <v>0.28655870600604832</v>
      </c>
      <c r="Y248" s="79">
        <f t="shared" si="62"/>
        <v>0.14327935300302416</v>
      </c>
      <c r="Z248" s="80">
        <f t="shared" si="63"/>
        <v>3.3567206469969757</v>
      </c>
      <c r="AA248" s="80">
        <f t="shared" si="64"/>
        <v>3.6432793530030243</v>
      </c>
      <c r="AB248" s="80" t="str">
        <f t="shared" si="65"/>
        <v>Yes</v>
      </c>
      <c r="AC248" s="78">
        <f t="shared" si="70"/>
        <v>3.4845809637936975</v>
      </c>
    </row>
    <row r="249" spans="2:29" x14ac:dyDescent="0.25">
      <c r="B249" s="20">
        <v>236</v>
      </c>
      <c r="C249" s="20">
        <f t="shared" si="53"/>
        <v>0.5</v>
      </c>
      <c r="D249" s="20">
        <f t="shared" si="54"/>
        <v>0</v>
      </c>
      <c r="E249" s="77">
        <f t="shared" si="51"/>
        <v>-3.4732918522949789E-2</v>
      </c>
      <c r="F249" s="78">
        <f t="shared" si="52"/>
        <v>0.4652670814770502</v>
      </c>
      <c r="G249" s="20">
        <f t="shared" si="66"/>
        <v>3.4270561584773762E-2</v>
      </c>
      <c r="H249" s="79">
        <f t="shared" si="67"/>
        <v>1.7135280792386881E-2</v>
      </c>
      <c r="I249" s="80">
        <f t="shared" si="59"/>
        <v>0.48286471920761309</v>
      </c>
      <c r="J249" s="80">
        <f t="shared" si="60"/>
        <v>0.51713528079238691</v>
      </c>
      <c r="K249" s="80" t="str">
        <f t="shared" si="61"/>
        <v>Yes</v>
      </c>
      <c r="L249" s="78">
        <f t="shared" si="68"/>
        <v>0.49785194950327338</v>
      </c>
      <c r="S249" s="20">
        <v>236</v>
      </c>
      <c r="T249" s="93">
        <f t="shared" si="55"/>
        <v>3.5</v>
      </c>
      <c r="U249" s="20">
        <f t="shared" si="56"/>
        <v>0</v>
      </c>
      <c r="V249" s="118">
        <f t="shared" si="57"/>
        <v>-0.29175651559277821</v>
      </c>
      <c r="W249" s="78">
        <f t="shared" si="58"/>
        <v>3.2082434844072218</v>
      </c>
      <c r="X249" s="20">
        <f t="shared" si="69"/>
        <v>0.2878727173120994</v>
      </c>
      <c r="Y249" s="79">
        <f t="shared" si="62"/>
        <v>0.1439363586560497</v>
      </c>
      <c r="Z249" s="80">
        <f t="shared" si="63"/>
        <v>3.3560636413439502</v>
      </c>
      <c r="AA249" s="80">
        <f t="shared" si="64"/>
        <v>3.6439363586560498</v>
      </c>
      <c r="AB249" s="80" t="str">
        <f t="shared" si="65"/>
        <v>Yes</v>
      </c>
      <c r="AC249" s="78">
        <f t="shared" si="70"/>
        <v>3.4819563758274952</v>
      </c>
    </row>
    <row r="250" spans="2:29" x14ac:dyDescent="0.25">
      <c r="B250" s="20">
        <v>237</v>
      </c>
      <c r="C250" s="20">
        <f t="shared" si="53"/>
        <v>0.5</v>
      </c>
      <c r="D250" s="20">
        <f t="shared" si="54"/>
        <v>0</v>
      </c>
      <c r="E250" s="77">
        <f t="shared" si="51"/>
        <v>-3.7157241273869733E-2</v>
      </c>
      <c r="F250" s="78">
        <f t="shared" si="52"/>
        <v>0.46284275872613029</v>
      </c>
      <c r="G250" s="20">
        <f t="shared" si="66"/>
        <v>3.4444233350475112E-2</v>
      </c>
      <c r="H250" s="79">
        <f t="shared" si="67"/>
        <v>1.7222116675237556E-2</v>
      </c>
      <c r="I250" s="80">
        <f t="shared" si="59"/>
        <v>0.48277788332476246</v>
      </c>
      <c r="J250" s="80">
        <f t="shared" si="60"/>
        <v>0.51722211667523754</v>
      </c>
      <c r="K250" s="80" t="str">
        <f t="shared" si="61"/>
        <v>Yes</v>
      </c>
      <c r="L250" s="78">
        <f t="shared" si="68"/>
        <v>0.49754996364101473</v>
      </c>
      <c r="S250" s="20">
        <v>237</v>
      </c>
      <c r="T250" s="93">
        <f t="shared" si="55"/>
        <v>3.5</v>
      </c>
      <c r="U250" s="20">
        <f t="shared" si="56"/>
        <v>0</v>
      </c>
      <c r="V250" s="118">
        <f t="shared" si="57"/>
        <v>-0.31212082670050573</v>
      </c>
      <c r="W250" s="78">
        <f t="shared" si="58"/>
        <v>3.1878791732994944</v>
      </c>
      <c r="X250" s="20">
        <f t="shared" si="69"/>
        <v>0.28933156014399092</v>
      </c>
      <c r="Y250" s="79">
        <f t="shared" si="62"/>
        <v>0.14466578007199546</v>
      </c>
      <c r="Z250" s="80">
        <f t="shared" si="63"/>
        <v>3.3553342199280047</v>
      </c>
      <c r="AA250" s="80">
        <f t="shared" si="64"/>
        <v>3.6446657800719953</v>
      </c>
      <c r="AB250" s="80" t="str">
        <f t="shared" si="65"/>
        <v>Yes</v>
      </c>
      <c r="AC250" s="78">
        <f t="shared" si="70"/>
        <v>3.4794196945845219</v>
      </c>
    </row>
    <row r="251" spans="2:29" x14ac:dyDescent="0.25">
      <c r="B251" s="20">
        <v>238</v>
      </c>
      <c r="C251" s="20">
        <f t="shared" si="53"/>
        <v>0.5</v>
      </c>
      <c r="D251" s="20">
        <f t="shared" si="54"/>
        <v>0</v>
      </c>
      <c r="E251" s="77">
        <f t="shared" si="51"/>
        <v>-3.9400537680336092E-2</v>
      </c>
      <c r="F251" s="78">
        <f t="shared" si="52"/>
        <v>0.46059946231966392</v>
      </c>
      <c r="G251" s="20">
        <f t="shared" si="66"/>
        <v>3.4631534191993316E-2</v>
      </c>
      <c r="H251" s="79">
        <f t="shared" si="67"/>
        <v>1.7315767095996658E-2</v>
      </c>
      <c r="I251" s="80">
        <f t="shared" si="59"/>
        <v>0.48268423290400336</v>
      </c>
      <c r="J251" s="80">
        <f t="shared" si="60"/>
        <v>0.51731576709599669</v>
      </c>
      <c r="K251" s="80" t="str">
        <f t="shared" si="61"/>
        <v>Yes</v>
      </c>
      <c r="L251" s="78">
        <f t="shared" si="68"/>
        <v>0.49725991410962023</v>
      </c>
      <c r="S251" s="20">
        <v>238</v>
      </c>
      <c r="T251" s="93">
        <f t="shared" si="55"/>
        <v>3.5</v>
      </c>
      <c r="U251" s="20">
        <f t="shared" si="56"/>
        <v>0</v>
      </c>
      <c r="V251" s="118">
        <f t="shared" si="57"/>
        <v>-0.33096451651482311</v>
      </c>
      <c r="W251" s="78">
        <f t="shared" si="58"/>
        <v>3.1690354834851768</v>
      </c>
      <c r="X251" s="20">
        <f t="shared" si="69"/>
        <v>0.29090488721274377</v>
      </c>
      <c r="Y251" s="79">
        <f t="shared" si="62"/>
        <v>0.14545244360637188</v>
      </c>
      <c r="Z251" s="80">
        <f t="shared" si="63"/>
        <v>3.3545475563936282</v>
      </c>
      <c r="AA251" s="80">
        <f t="shared" si="64"/>
        <v>3.6454524436063718</v>
      </c>
      <c r="AB251" s="80" t="str">
        <f t="shared" si="65"/>
        <v>Yes</v>
      </c>
      <c r="AC251" s="78">
        <f t="shared" si="70"/>
        <v>3.4769832785208088</v>
      </c>
    </row>
    <row r="252" spans="2:29" x14ac:dyDescent="0.25">
      <c r="B252" s="20">
        <v>239</v>
      </c>
      <c r="C252" s="20">
        <f t="shared" si="53"/>
        <v>0.5</v>
      </c>
      <c r="D252" s="20">
        <f t="shared" si="54"/>
        <v>0</v>
      </c>
      <c r="E252" s="77">
        <f t="shared" si="51"/>
        <v>-4.1451878627752056E-2</v>
      </c>
      <c r="F252" s="78">
        <f t="shared" si="52"/>
        <v>0.45854812137224793</v>
      </c>
      <c r="G252" s="20">
        <f t="shared" si="66"/>
        <v>3.4828629272988451E-2</v>
      </c>
      <c r="H252" s="79">
        <f t="shared" si="67"/>
        <v>1.7414314636494226E-2</v>
      </c>
      <c r="I252" s="80">
        <f t="shared" si="59"/>
        <v>0.48258568536350577</v>
      </c>
      <c r="J252" s="80">
        <f t="shared" si="60"/>
        <v>0.51741431463649423</v>
      </c>
      <c r="K252" s="80" t="str">
        <f t="shared" si="61"/>
        <v>Yes</v>
      </c>
      <c r="L252" s="78">
        <f t="shared" si="68"/>
        <v>0.49698321400125117</v>
      </c>
      <c r="S252" s="20">
        <v>239</v>
      </c>
      <c r="T252" s="93">
        <f t="shared" si="55"/>
        <v>3.5</v>
      </c>
      <c r="U252" s="20">
        <f t="shared" si="56"/>
        <v>0</v>
      </c>
      <c r="V252" s="118">
        <f t="shared" si="57"/>
        <v>-0.34819578047311722</v>
      </c>
      <c r="W252" s="78">
        <f t="shared" si="58"/>
        <v>3.1518042195268827</v>
      </c>
      <c r="X252" s="20">
        <f t="shared" si="69"/>
        <v>0.29256048589310285</v>
      </c>
      <c r="Y252" s="79">
        <f t="shared" si="62"/>
        <v>0.14628024294655143</v>
      </c>
      <c r="Z252" s="80">
        <f t="shared" si="63"/>
        <v>3.3537197570534487</v>
      </c>
      <c r="AA252" s="80">
        <f t="shared" si="64"/>
        <v>3.6462802429465513</v>
      </c>
      <c r="AB252" s="80" t="str">
        <f t="shared" si="65"/>
        <v>Yes</v>
      </c>
      <c r="AC252" s="78">
        <f t="shared" si="70"/>
        <v>3.4746589976105087</v>
      </c>
    </row>
    <row r="253" spans="2:29" x14ac:dyDescent="0.25">
      <c r="B253" s="20">
        <v>240</v>
      </c>
      <c r="C253" s="20">
        <f t="shared" si="53"/>
        <v>0.5</v>
      </c>
      <c r="D253" s="20">
        <f t="shared" si="54"/>
        <v>0</v>
      </c>
      <c r="E253" s="77">
        <f t="shared" si="51"/>
        <v>-4.3301270189221891E-2</v>
      </c>
      <c r="F253" s="78">
        <f t="shared" si="52"/>
        <v>0.45669872981077808</v>
      </c>
      <c r="G253" s="20">
        <f t="shared" si="66"/>
        <v>3.5031550286320261E-2</v>
      </c>
      <c r="H253" s="79">
        <f t="shared" si="67"/>
        <v>1.751577514316013E-2</v>
      </c>
      <c r="I253" s="80">
        <f t="shared" si="59"/>
        <v>0.48248422485683989</v>
      </c>
      <c r="J253" s="80">
        <f t="shared" si="60"/>
        <v>0.51751577514316016</v>
      </c>
      <c r="K253" s="80" t="str">
        <f t="shared" si="61"/>
        <v>Yes</v>
      </c>
      <c r="L253" s="78">
        <f t="shared" si="68"/>
        <v>0.49672121137102165</v>
      </c>
      <c r="S253" s="20">
        <v>240</v>
      </c>
      <c r="T253" s="93">
        <f t="shared" si="55"/>
        <v>3.5</v>
      </c>
      <c r="U253" s="20">
        <f t="shared" si="56"/>
        <v>0</v>
      </c>
      <c r="V253" s="118">
        <f t="shared" si="57"/>
        <v>-0.36373066958946382</v>
      </c>
      <c r="W253" s="78">
        <f t="shared" si="58"/>
        <v>3.1362693304105362</v>
      </c>
      <c r="X253" s="20">
        <f t="shared" si="69"/>
        <v>0.29426502240509017</v>
      </c>
      <c r="Y253" s="79">
        <f t="shared" si="62"/>
        <v>0.14713251120254509</v>
      </c>
      <c r="Z253" s="80">
        <f t="shared" si="63"/>
        <v>3.3528674887974548</v>
      </c>
      <c r="AA253" s="80">
        <f t="shared" si="64"/>
        <v>3.6471325112025452</v>
      </c>
      <c r="AB253" s="80" t="str">
        <f t="shared" si="65"/>
        <v>Yes</v>
      </c>
      <c r="AC253" s="78">
        <f t="shared" si="70"/>
        <v>3.4724581755165813</v>
      </c>
    </row>
    <row r="254" spans="2:29" x14ac:dyDescent="0.25">
      <c r="B254" s="20">
        <v>241</v>
      </c>
      <c r="C254" s="20">
        <f t="shared" si="53"/>
        <v>0.5</v>
      </c>
      <c r="D254" s="20">
        <f t="shared" si="54"/>
        <v>0</v>
      </c>
      <c r="E254" s="77">
        <f t="shared" si="51"/>
        <v>-4.493970231495837E-2</v>
      </c>
      <c r="F254" s="78">
        <f t="shared" si="52"/>
        <v>0.45506029768504164</v>
      </c>
      <c r="G254" s="20">
        <f t="shared" si="66"/>
        <v>3.5236281502785329E-2</v>
      </c>
      <c r="H254" s="79">
        <f t="shared" si="67"/>
        <v>1.7618140751392664E-2</v>
      </c>
      <c r="I254" s="80">
        <f t="shared" si="59"/>
        <v>0.48238185924860733</v>
      </c>
      <c r="J254" s="80">
        <f t="shared" si="60"/>
        <v>0.51761814075139267</v>
      </c>
      <c r="K254" s="80" t="str">
        <f t="shared" si="61"/>
        <v>Yes</v>
      </c>
      <c r="L254" s="78">
        <f t="shared" si="68"/>
        <v>0.49647518266940999</v>
      </c>
      <c r="S254" s="20">
        <v>241</v>
      </c>
      <c r="T254" s="93">
        <f t="shared" si="55"/>
        <v>3.5</v>
      </c>
      <c r="U254" s="20">
        <f t="shared" si="56"/>
        <v>0</v>
      </c>
      <c r="V254" s="118">
        <f t="shared" si="57"/>
        <v>-0.3774934994456503</v>
      </c>
      <c r="W254" s="78">
        <f t="shared" si="58"/>
        <v>3.1225065005543495</v>
      </c>
      <c r="X254" s="20">
        <f t="shared" si="69"/>
        <v>0.29598476462339673</v>
      </c>
      <c r="Y254" s="79">
        <f t="shared" si="62"/>
        <v>0.14799238231169837</v>
      </c>
      <c r="Z254" s="80">
        <f t="shared" si="63"/>
        <v>3.3520076176883018</v>
      </c>
      <c r="AA254" s="80">
        <f t="shared" si="64"/>
        <v>3.6479923823116982</v>
      </c>
      <c r="AB254" s="80" t="str">
        <f t="shared" si="65"/>
        <v>Yes</v>
      </c>
      <c r="AC254" s="78">
        <f t="shared" si="70"/>
        <v>3.4703915344230434</v>
      </c>
    </row>
    <row r="255" spans="2:29" x14ac:dyDescent="0.25">
      <c r="B255" s="20">
        <v>242</v>
      </c>
      <c r="C255" s="20">
        <f t="shared" si="53"/>
        <v>0.5</v>
      </c>
      <c r="D255" s="20">
        <f t="shared" si="54"/>
        <v>0</v>
      </c>
      <c r="E255" s="77">
        <f t="shared" si="51"/>
        <v>-4.6359192728339375E-2</v>
      </c>
      <c r="F255" s="78">
        <f t="shared" si="52"/>
        <v>0.45364080727166062</v>
      </c>
      <c r="G255" s="20">
        <f t="shared" si="66"/>
        <v>3.5438841199835307E-2</v>
      </c>
      <c r="H255" s="79">
        <f t="shared" si="67"/>
        <v>1.7719420599917653E-2</v>
      </c>
      <c r="I255" s="80">
        <f t="shared" si="59"/>
        <v>0.48228057940008234</v>
      </c>
      <c r="J255" s="80">
        <f t="shared" si="60"/>
        <v>0.5177194205999176</v>
      </c>
      <c r="K255" s="80" t="str">
        <f t="shared" si="61"/>
        <v>Yes</v>
      </c>
      <c r="L255" s="78">
        <f t="shared" si="68"/>
        <v>0.49624632652351958</v>
      </c>
      <c r="S255" s="20">
        <v>242</v>
      </c>
      <c r="T255" s="93">
        <f t="shared" si="55"/>
        <v>3.5</v>
      </c>
      <c r="U255" s="20">
        <f t="shared" si="56"/>
        <v>0</v>
      </c>
      <c r="V255" s="118">
        <f t="shared" si="57"/>
        <v>-0.3894172189180507</v>
      </c>
      <c r="W255" s="78">
        <f t="shared" si="58"/>
        <v>3.1105827810819493</v>
      </c>
      <c r="X255" s="20">
        <f t="shared" si="69"/>
        <v>0.29768626607861648</v>
      </c>
      <c r="Y255" s="79">
        <f t="shared" si="62"/>
        <v>0.14884313303930824</v>
      </c>
      <c r="Z255" s="80">
        <f t="shared" si="63"/>
        <v>3.3511568669606917</v>
      </c>
      <c r="AA255" s="80">
        <f t="shared" si="64"/>
        <v>3.6488431330393083</v>
      </c>
      <c r="AB255" s="80" t="str">
        <f t="shared" si="65"/>
        <v>Yes</v>
      </c>
      <c r="AC255" s="78">
        <f t="shared" si="70"/>
        <v>3.4684691427975638</v>
      </c>
    </row>
    <row r="256" spans="2:29" x14ac:dyDescent="0.25">
      <c r="B256" s="20">
        <v>243</v>
      </c>
      <c r="C256" s="20">
        <f t="shared" si="53"/>
        <v>0.5</v>
      </c>
      <c r="D256" s="20">
        <f t="shared" si="54"/>
        <v>0</v>
      </c>
      <c r="E256" s="77">
        <f t="shared" si="51"/>
        <v>-4.7552825814757671E-2</v>
      </c>
      <c r="F256" s="78">
        <f t="shared" si="52"/>
        <v>0.45244717418524233</v>
      </c>
      <c r="G256" s="20">
        <f t="shared" si="66"/>
        <v>3.5635356971305945E-2</v>
      </c>
      <c r="H256" s="79">
        <f t="shared" si="67"/>
        <v>1.7817678485652973E-2</v>
      </c>
      <c r="I256" s="80">
        <f t="shared" si="59"/>
        <v>0.48218232151434703</v>
      </c>
      <c r="J256" s="80">
        <f t="shared" si="60"/>
        <v>0.51781767848565297</v>
      </c>
      <c r="K256" s="80" t="str">
        <f t="shared" si="61"/>
        <v>Yes</v>
      </c>
      <c r="L256" s="78">
        <f t="shared" si="68"/>
        <v>0.49603575789748866</v>
      </c>
      <c r="S256" s="20">
        <v>243</v>
      </c>
      <c r="T256" s="93">
        <f t="shared" si="55"/>
        <v>3.5</v>
      </c>
      <c r="U256" s="20">
        <f t="shared" si="56"/>
        <v>0</v>
      </c>
      <c r="V256" s="118">
        <f t="shared" si="57"/>
        <v>-0.39944373684396445</v>
      </c>
      <c r="W256" s="78">
        <f t="shared" si="58"/>
        <v>3.1005562631560357</v>
      </c>
      <c r="X256" s="20">
        <f t="shared" si="69"/>
        <v>0.29933699855896989</v>
      </c>
      <c r="Y256" s="79">
        <f t="shared" si="62"/>
        <v>0.14966849927948495</v>
      </c>
      <c r="Z256" s="80">
        <f t="shared" si="63"/>
        <v>3.350331500720515</v>
      </c>
      <c r="AA256" s="80">
        <f t="shared" si="64"/>
        <v>3.649668499279485</v>
      </c>
      <c r="AB256" s="80" t="str">
        <f t="shared" si="65"/>
        <v>Yes</v>
      </c>
      <c r="AC256" s="78">
        <f t="shared" si="70"/>
        <v>3.466700366338904</v>
      </c>
    </row>
    <row r="257" spans="2:29" x14ac:dyDescent="0.25">
      <c r="B257" s="20">
        <v>244</v>
      </c>
      <c r="C257" s="20">
        <f t="shared" si="53"/>
        <v>0.5</v>
      </c>
      <c r="D257" s="20">
        <f t="shared" si="54"/>
        <v>0</v>
      </c>
      <c r="E257" s="77">
        <f t="shared" si="51"/>
        <v>-4.851478631379981E-2</v>
      </c>
      <c r="F257" s="78">
        <f t="shared" si="52"/>
        <v>0.4514852136862002</v>
      </c>
      <c r="G257" s="20">
        <f t="shared" si="66"/>
        <v>3.5822133955440635E-2</v>
      </c>
      <c r="H257" s="79">
        <f t="shared" si="67"/>
        <v>1.7911066977720318E-2</v>
      </c>
      <c r="I257" s="80">
        <f t="shared" si="59"/>
        <v>0.48208893302227968</v>
      </c>
      <c r="J257" s="80">
        <f t="shared" si="60"/>
        <v>0.51791106697772027</v>
      </c>
      <c r="K257" s="80" t="str">
        <f t="shared" si="61"/>
        <v>Yes</v>
      </c>
      <c r="L257" s="78">
        <f t="shared" si="68"/>
        <v>0.49584450266049684</v>
      </c>
      <c r="S257" s="20">
        <v>244</v>
      </c>
      <c r="T257" s="93">
        <f t="shared" si="55"/>
        <v>3.5</v>
      </c>
      <c r="U257" s="20">
        <f t="shared" si="56"/>
        <v>0</v>
      </c>
      <c r="V257" s="118">
        <f t="shared" si="57"/>
        <v>-0.40752420503591835</v>
      </c>
      <c r="W257" s="78">
        <f t="shared" si="58"/>
        <v>3.0924757949640815</v>
      </c>
      <c r="X257" s="20">
        <f t="shared" si="69"/>
        <v>0.30090592522570114</v>
      </c>
      <c r="Y257" s="79">
        <f t="shared" si="62"/>
        <v>0.15045296261285057</v>
      </c>
      <c r="Z257" s="80">
        <f t="shared" si="63"/>
        <v>3.3495470373871497</v>
      </c>
      <c r="AA257" s="80">
        <f t="shared" si="64"/>
        <v>3.6504529626128503</v>
      </c>
      <c r="AB257" s="80" t="str">
        <f t="shared" si="65"/>
        <v>Yes</v>
      </c>
      <c r="AC257" s="78">
        <f t="shared" si="70"/>
        <v>3.4650938223481722</v>
      </c>
    </row>
    <row r="258" spans="2:29" x14ac:dyDescent="0.25">
      <c r="B258" s="20">
        <v>245</v>
      </c>
      <c r="C258" s="20">
        <f t="shared" si="53"/>
        <v>0.5</v>
      </c>
      <c r="D258" s="20">
        <f t="shared" si="2"/>
        <v>0</v>
      </c>
      <c r="E258" s="77">
        <f t="shared" si="0"/>
        <v>-4.9240387650610389E-2</v>
      </c>
      <c r="F258" s="78">
        <f t="shared" si="1"/>
        <v>0.4507596123493896</v>
      </c>
      <c r="G258" s="20">
        <f t="shared" si="66"/>
        <v>3.5995715479233595E-2</v>
      </c>
      <c r="H258" s="79">
        <f t="shared" si="67"/>
        <v>1.7997857739616797E-2</v>
      </c>
      <c r="I258" s="80">
        <f t="shared" si="59"/>
        <v>0.48200214226038318</v>
      </c>
      <c r="J258" s="80">
        <f t="shared" si="60"/>
        <v>0.51799785773961682</v>
      </c>
      <c r="K258" s="80" t="str">
        <f t="shared" si="61"/>
        <v>Yes</v>
      </c>
      <c r="L258" s="78">
        <f t="shared" si="68"/>
        <v>0.49567349258883403</v>
      </c>
      <c r="S258" s="20">
        <v>245</v>
      </c>
      <c r="T258" s="93">
        <f t="shared" si="55"/>
        <v>3.5</v>
      </c>
      <c r="U258" s="20">
        <f t="shared" si="56"/>
        <v>0</v>
      </c>
      <c r="V258" s="118">
        <f t="shared" si="57"/>
        <v>-0.41361925626512719</v>
      </c>
      <c r="W258" s="78">
        <f t="shared" si="58"/>
        <v>3.0863807437348729</v>
      </c>
      <c r="X258" s="20">
        <f t="shared" si="69"/>
        <v>0.30236401002556212</v>
      </c>
      <c r="Y258" s="79">
        <f t="shared" si="62"/>
        <v>0.15118200501278106</v>
      </c>
      <c r="Z258" s="80">
        <f t="shared" si="63"/>
        <v>3.3488179949872188</v>
      </c>
      <c r="AA258" s="80">
        <f t="shared" si="64"/>
        <v>3.6511820050127812</v>
      </c>
      <c r="AB258" s="80" t="str">
        <f t="shared" si="65"/>
        <v>Yes</v>
      </c>
      <c r="AC258" s="78">
        <f t="shared" si="70"/>
        <v>3.4636573377462048</v>
      </c>
    </row>
    <row r="259" spans="2:29" x14ac:dyDescent="0.25">
      <c r="B259" s="20">
        <v>246</v>
      </c>
      <c r="C259" s="20">
        <f t="shared" si="53"/>
        <v>0.5</v>
      </c>
      <c r="D259" s="20">
        <f t="shared" si="2"/>
        <v>0</v>
      </c>
      <c r="E259" s="77">
        <f t="shared" si="0"/>
        <v>-4.9726094768413671E-2</v>
      </c>
      <c r="F259" s="78">
        <f t="shared" si="1"/>
        <v>0.45027390523158634</v>
      </c>
      <c r="G259" s="20">
        <f t="shared" si="66"/>
        <v>3.6152935984282653E-2</v>
      </c>
      <c r="H259" s="79">
        <f t="shared" si="67"/>
        <v>1.8076467992141326E-2</v>
      </c>
      <c r="I259" s="80">
        <f t="shared" si="59"/>
        <v>0.48192353200785865</v>
      </c>
      <c r="J259" s="80">
        <f t="shared" si="60"/>
        <v>0.51807646799214135</v>
      </c>
      <c r="K259" s="80" t="str">
        <f t="shared" si="61"/>
        <v>Yes</v>
      </c>
      <c r="L259" s="78">
        <f t="shared" si="68"/>
        <v>0.49552356082637927</v>
      </c>
      <c r="S259" s="20">
        <v>246</v>
      </c>
      <c r="T259" s="93">
        <f t="shared" si="55"/>
        <v>3.5</v>
      </c>
      <c r="U259" s="20">
        <f t="shared" si="56"/>
        <v>0</v>
      </c>
      <c r="V259" s="118">
        <f t="shared" si="57"/>
        <v>-0.41769919605467482</v>
      </c>
      <c r="W259" s="78">
        <f t="shared" si="58"/>
        <v>3.082300803945325</v>
      </c>
      <c r="X259" s="20">
        <f t="shared" si="69"/>
        <v>0.30368466226797419</v>
      </c>
      <c r="Y259" s="79">
        <f t="shared" si="62"/>
        <v>0.1518423311339871</v>
      </c>
      <c r="Z259" s="80">
        <f t="shared" si="63"/>
        <v>3.3481576688660128</v>
      </c>
      <c r="AA259" s="80">
        <f t="shared" si="64"/>
        <v>3.6518423311339872</v>
      </c>
      <c r="AB259" s="80" t="str">
        <f t="shared" si="65"/>
        <v>Yes</v>
      </c>
      <c r="AC259" s="78">
        <f t="shared" si="70"/>
        <v>3.4623979109415859</v>
      </c>
    </row>
    <row r="260" spans="2:29" x14ac:dyDescent="0.25">
      <c r="B260" s="20">
        <v>247</v>
      </c>
      <c r="C260" s="20">
        <f t="shared" si="53"/>
        <v>0.5</v>
      </c>
      <c r="D260" s="20">
        <f t="shared" si="2"/>
        <v>0</v>
      </c>
      <c r="E260" s="77">
        <f t="shared" si="0"/>
        <v>-4.9969541350954792E-2</v>
      </c>
      <c r="F260" s="78">
        <f t="shared" si="1"/>
        <v>0.45003045864904523</v>
      </c>
      <c r="G260" s="20">
        <f t="shared" si="66"/>
        <v>3.6290966368758081E-2</v>
      </c>
      <c r="H260" s="79">
        <f t="shared" si="67"/>
        <v>1.814548318437904E-2</v>
      </c>
      <c r="I260" s="80">
        <f t="shared" si="59"/>
        <v>0.48185451681562097</v>
      </c>
      <c r="J260" s="80">
        <f t="shared" si="60"/>
        <v>0.51814548318437903</v>
      </c>
      <c r="K260" s="80" t="str">
        <f t="shared" si="61"/>
        <v>Yes</v>
      </c>
      <c r="L260" s="78">
        <f t="shared" si="68"/>
        <v>0.49539543782560841</v>
      </c>
      <c r="S260" s="20">
        <v>247</v>
      </c>
      <c r="T260" s="93">
        <f t="shared" si="55"/>
        <v>3.5</v>
      </c>
      <c r="U260" s="20">
        <f t="shared" si="56"/>
        <v>0</v>
      </c>
      <c r="V260" s="118">
        <f t="shared" si="57"/>
        <v>-0.41974414734802018</v>
      </c>
      <c r="W260" s="78">
        <f t="shared" si="58"/>
        <v>3.0802558526519799</v>
      </c>
      <c r="X260" s="20">
        <f t="shared" si="69"/>
        <v>0.30484411749756785</v>
      </c>
      <c r="Y260" s="79">
        <f t="shared" si="62"/>
        <v>0.15242205874878392</v>
      </c>
      <c r="Z260" s="80">
        <f t="shared" si="63"/>
        <v>3.3475779412512159</v>
      </c>
      <c r="AA260" s="80">
        <f t="shared" si="64"/>
        <v>3.6524220587487841</v>
      </c>
      <c r="AB260" s="80" t="str">
        <f t="shared" si="65"/>
        <v>Yes</v>
      </c>
      <c r="AC260" s="78">
        <f t="shared" si="70"/>
        <v>3.4613216777351101</v>
      </c>
    </row>
    <row r="261" spans="2:29" x14ac:dyDescent="0.25">
      <c r="B261" s="20">
        <v>248</v>
      </c>
      <c r="C261" s="20">
        <f t="shared" si="53"/>
        <v>0.5</v>
      </c>
      <c r="D261" s="20">
        <f t="shared" si="2"/>
        <v>0</v>
      </c>
      <c r="E261" s="77">
        <f t="shared" si="0"/>
        <v>-4.9969541350954792E-2</v>
      </c>
      <c r="F261" s="78">
        <f t="shared" si="1"/>
        <v>0.45003045864904523</v>
      </c>
      <c r="G261" s="20">
        <f t="shared" si="66"/>
        <v>3.6407352057479664E-2</v>
      </c>
      <c r="H261" s="79">
        <f t="shared" si="67"/>
        <v>1.8203676028739832E-2</v>
      </c>
      <c r="I261" s="80">
        <f t="shared" si="59"/>
        <v>0.48179632397126015</v>
      </c>
      <c r="J261" s="80">
        <f t="shared" si="60"/>
        <v>0.51820367602873985</v>
      </c>
      <c r="K261" s="80" t="str">
        <f t="shared" si="61"/>
        <v>No</v>
      </c>
      <c r="L261" s="78">
        <f t="shared" si="68"/>
        <v>0.49528974778890222</v>
      </c>
      <c r="S261" s="20">
        <v>248</v>
      </c>
      <c r="T261" s="93">
        <f t="shared" si="55"/>
        <v>3.5</v>
      </c>
      <c r="U261" s="20">
        <f t="shared" si="56"/>
        <v>0</v>
      </c>
      <c r="V261" s="118">
        <f t="shared" si="57"/>
        <v>-0.41974414734802018</v>
      </c>
      <c r="W261" s="78">
        <f t="shared" si="58"/>
        <v>3.0802558526519799</v>
      </c>
      <c r="X261" s="20">
        <f t="shared" si="69"/>
        <v>0.30582175728282907</v>
      </c>
      <c r="Y261" s="79">
        <f t="shared" si="62"/>
        <v>0.15291087864141453</v>
      </c>
      <c r="Z261" s="80">
        <f t="shared" si="63"/>
        <v>3.3470891213585854</v>
      </c>
      <c r="AA261" s="80">
        <f t="shared" si="64"/>
        <v>3.6529108786414146</v>
      </c>
      <c r="AB261" s="80" t="str">
        <f t="shared" si="65"/>
        <v>No</v>
      </c>
      <c r="AC261" s="78">
        <f t="shared" si="70"/>
        <v>3.4604338814267783</v>
      </c>
    </row>
    <row r="262" spans="2:29" x14ac:dyDescent="0.25">
      <c r="B262" s="20">
        <v>249</v>
      </c>
      <c r="C262" s="20">
        <f t="shared" si="53"/>
        <v>0.5</v>
      </c>
      <c r="D262" s="20">
        <f t="shared" si="2"/>
        <v>0</v>
      </c>
      <c r="E262" s="77">
        <f t="shared" si="0"/>
        <v>-4.9726094768413678E-2</v>
      </c>
      <c r="F262" s="78">
        <f t="shared" si="1"/>
        <v>0.45027390523158634</v>
      </c>
      <c r="G262" s="20">
        <f t="shared" si="66"/>
        <v>3.6500044209096992E-2</v>
      </c>
      <c r="H262" s="79">
        <f t="shared" si="67"/>
        <v>1.8250022104548496E-2</v>
      </c>
      <c r="I262" s="80">
        <f t="shared" si="59"/>
        <v>0.48174997789545149</v>
      </c>
      <c r="J262" s="80">
        <f t="shared" si="60"/>
        <v>0.51825002210454851</v>
      </c>
      <c r="K262" s="80" t="str">
        <f t="shared" si="61"/>
        <v>No</v>
      </c>
      <c r="L262" s="78">
        <f t="shared" si="68"/>
        <v>0.49520700562749559</v>
      </c>
      <c r="S262" s="20">
        <v>249</v>
      </c>
      <c r="T262" s="93">
        <f t="shared" si="55"/>
        <v>3.5</v>
      </c>
      <c r="U262" s="20">
        <f t="shared" si="56"/>
        <v>0</v>
      </c>
      <c r="V262" s="118">
        <f t="shared" si="57"/>
        <v>-0.41769919605467487</v>
      </c>
      <c r="W262" s="78">
        <f t="shared" si="58"/>
        <v>3.082300803945325</v>
      </c>
      <c r="X262" s="20">
        <f t="shared" si="69"/>
        <v>0.30660037135641471</v>
      </c>
      <c r="Y262" s="79">
        <f t="shared" si="62"/>
        <v>0.15330018567820736</v>
      </c>
      <c r="Z262" s="80">
        <f t="shared" si="63"/>
        <v>3.3466998143217928</v>
      </c>
      <c r="AA262" s="80">
        <f t="shared" si="64"/>
        <v>3.6533001856782072</v>
      </c>
      <c r="AB262" s="80" t="str">
        <f t="shared" si="65"/>
        <v>No</v>
      </c>
      <c r="AC262" s="78">
        <f t="shared" si="70"/>
        <v>3.4597388472709629</v>
      </c>
    </row>
    <row r="263" spans="2:29" x14ac:dyDescent="0.25">
      <c r="B263" s="20">
        <v>250</v>
      </c>
      <c r="C263" s="20">
        <f t="shared" si="53"/>
        <v>0.5</v>
      </c>
      <c r="D263" s="20">
        <f t="shared" si="2"/>
        <v>0</v>
      </c>
      <c r="E263" s="77">
        <f t="shared" si="0"/>
        <v>-4.924038765061043E-2</v>
      </c>
      <c r="F263" s="78">
        <f t="shared" si="1"/>
        <v>0.45075961234938955</v>
      </c>
      <c r="G263" s="20">
        <f t="shared" si="66"/>
        <v>3.6567424500268474E-2</v>
      </c>
      <c r="H263" s="79">
        <f t="shared" si="67"/>
        <v>1.8283712250134237E-2</v>
      </c>
      <c r="I263" s="80">
        <f t="shared" si="59"/>
        <v>0.48171628774986575</v>
      </c>
      <c r="J263" s="80">
        <f t="shared" si="60"/>
        <v>0.51828371225013425</v>
      </c>
      <c r="K263" s="80" t="str">
        <f t="shared" si="61"/>
        <v>No</v>
      </c>
      <c r="L263" s="78">
        <f t="shared" si="68"/>
        <v>0.49514761445288175</v>
      </c>
      <c r="S263" s="20">
        <v>250</v>
      </c>
      <c r="T263" s="93">
        <f t="shared" si="55"/>
        <v>3.5</v>
      </c>
      <c r="U263" s="20">
        <f t="shared" si="56"/>
        <v>0</v>
      </c>
      <c r="V263" s="118">
        <f t="shared" si="57"/>
        <v>-0.41361925626512758</v>
      </c>
      <c r="W263" s="78">
        <f t="shared" si="58"/>
        <v>3.0863807437348725</v>
      </c>
      <c r="X263" s="20">
        <f t="shared" si="69"/>
        <v>0.3071663658022552</v>
      </c>
      <c r="Y263" s="79">
        <f t="shared" si="62"/>
        <v>0.1535831829011276</v>
      </c>
      <c r="Z263" s="80">
        <f t="shared" si="63"/>
        <v>3.3464168170988726</v>
      </c>
      <c r="AA263" s="80">
        <f t="shared" si="64"/>
        <v>3.6535831829011274</v>
      </c>
      <c r="AB263" s="80" t="str">
        <f t="shared" si="65"/>
        <v>No</v>
      </c>
      <c r="AC263" s="78">
        <f t="shared" si="70"/>
        <v>3.4592399614042062</v>
      </c>
    </row>
    <row r="264" spans="2:29" x14ac:dyDescent="0.25">
      <c r="B264" s="20">
        <v>251</v>
      </c>
      <c r="C264" s="20">
        <f t="shared" si="53"/>
        <v>0.5</v>
      </c>
      <c r="D264" s="20">
        <f t="shared" si="2"/>
        <v>0</v>
      </c>
      <c r="E264" s="77">
        <f t="shared" si="0"/>
        <v>-4.8514786313799824E-2</v>
      </c>
      <c r="F264" s="78">
        <f t="shared" si="1"/>
        <v>0.4514852136862002</v>
      </c>
      <c r="G264" s="20">
        <f t="shared" si="66"/>
        <v>3.6608323906058948E-2</v>
      </c>
      <c r="H264" s="79">
        <f t="shared" si="67"/>
        <v>1.8304161953029474E-2</v>
      </c>
      <c r="I264" s="80">
        <f t="shared" si="59"/>
        <v>0.48169583804697053</v>
      </c>
      <c r="J264" s="80">
        <f t="shared" si="60"/>
        <v>0.51830416195302953</v>
      </c>
      <c r="K264" s="80" t="str">
        <f t="shared" si="61"/>
        <v>No</v>
      </c>
      <c r="L264" s="78">
        <f t="shared" si="68"/>
        <v>0.49511186361289333</v>
      </c>
      <c r="S264" s="20">
        <v>251</v>
      </c>
      <c r="T264" s="93">
        <f t="shared" si="55"/>
        <v>3.5</v>
      </c>
      <c r="U264" s="20">
        <f t="shared" si="56"/>
        <v>0</v>
      </c>
      <c r="V264" s="118">
        <f t="shared" si="57"/>
        <v>-0.40752420503591852</v>
      </c>
      <c r="W264" s="78">
        <f t="shared" si="58"/>
        <v>3.0924757949640815</v>
      </c>
      <c r="X264" s="20">
        <f t="shared" si="69"/>
        <v>0.30750992081089501</v>
      </c>
      <c r="Y264" s="79">
        <f t="shared" si="62"/>
        <v>0.1537549604054475</v>
      </c>
      <c r="Z264" s="80">
        <f t="shared" si="63"/>
        <v>3.3462450395945527</v>
      </c>
      <c r="AA264" s="80">
        <f t="shared" si="64"/>
        <v>3.6537549604054473</v>
      </c>
      <c r="AB264" s="80" t="str">
        <f t="shared" si="65"/>
        <v>No</v>
      </c>
      <c r="AC264" s="78">
        <f t="shared" si="70"/>
        <v>3.4589396543483035</v>
      </c>
    </row>
    <row r="265" spans="2:29" x14ac:dyDescent="0.25">
      <c r="B265" s="20">
        <v>252</v>
      </c>
      <c r="C265" s="20">
        <f t="shared" si="53"/>
        <v>0.5</v>
      </c>
      <c r="D265" s="20">
        <f t="shared" si="2"/>
        <v>0</v>
      </c>
      <c r="E265" s="77">
        <f t="shared" si="0"/>
        <v>-4.7552825814757692E-2</v>
      </c>
      <c r="F265" s="78">
        <f t="shared" si="1"/>
        <v>0.45244717418524233</v>
      </c>
      <c r="G265" s="20">
        <f t="shared" si="66"/>
        <v>3.6622035836828278E-2</v>
      </c>
      <c r="H265" s="79">
        <f t="shared" si="67"/>
        <v>1.8311017918414139E-2</v>
      </c>
      <c r="I265" s="80">
        <f t="shared" si="59"/>
        <v>0.48168898208158584</v>
      </c>
      <c r="J265" s="80">
        <f t="shared" si="60"/>
        <v>0.51831101791841416</v>
      </c>
      <c r="K265" s="80" t="str">
        <f t="shared" si="61"/>
        <v>No</v>
      </c>
      <c r="L265" s="78">
        <f t="shared" si="68"/>
        <v>0.49509992728202917</v>
      </c>
      <c r="S265" s="20">
        <v>252</v>
      </c>
      <c r="T265" s="93">
        <f t="shared" si="55"/>
        <v>3.5</v>
      </c>
      <c r="U265" s="20">
        <f t="shared" si="56"/>
        <v>0</v>
      </c>
      <c r="V265" s="118">
        <f t="shared" si="57"/>
        <v>-0.39944373684396456</v>
      </c>
      <c r="W265" s="78">
        <f t="shared" si="58"/>
        <v>3.1005562631560353</v>
      </c>
      <c r="X265" s="20">
        <f t="shared" si="69"/>
        <v>0.30762510102935747</v>
      </c>
      <c r="Y265" s="79">
        <f t="shared" si="62"/>
        <v>0.15381255051467874</v>
      </c>
      <c r="Z265" s="80">
        <f t="shared" si="63"/>
        <v>3.3461874494853214</v>
      </c>
      <c r="AA265" s="80">
        <f t="shared" si="64"/>
        <v>3.6538125505146786</v>
      </c>
      <c r="AB265" s="80" t="str">
        <f t="shared" si="65"/>
        <v>No</v>
      </c>
      <c r="AC265" s="78">
        <f t="shared" si="70"/>
        <v>3.4588393891690448</v>
      </c>
    </row>
    <row r="266" spans="2:29" x14ac:dyDescent="0.25">
      <c r="B266" s="20">
        <v>253</v>
      </c>
      <c r="C266" s="20">
        <f t="shared" si="53"/>
        <v>0.5</v>
      </c>
      <c r="D266" s="20">
        <f t="shared" si="2"/>
        <v>0</v>
      </c>
      <c r="E266" s="77">
        <f t="shared" si="0"/>
        <v>-4.6359192728339403E-2</v>
      </c>
      <c r="F266" s="78">
        <f t="shared" si="1"/>
        <v>0.45364080727166062</v>
      </c>
      <c r="G266" s="20">
        <f t="shared" si="66"/>
        <v>3.6608323906058955E-2</v>
      </c>
      <c r="H266" s="79">
        <f t="shared" si="67"/>
        <v>1.8304161953029478E-2</v>
      </c>
      <c r="I266" s="80">
        <f t="shared" si="59"/>
        <v>0.48169583804697053</v>
      </c>
      <c r="J266" s="80">
        <f t="shared" si="60"/>
        <v>0.51830416195302953</v>
      </c>
      <c r="K266" s="80" t="str">
        <f t="shared" si="61"/>
        <v>No</v>
      </c>
      <c r="L266" s="78">
        <f t="shared" si="68"/>
        <v>0.49511186361289339</v>
      </c>
      <c r="S266" s="20">
        <v>253</v>
      </c>
      <c r="T266" s="93">
        <f t="shared" si="55"/>
        <v>3.5</v>
      </c>
      <c r="U266" s="20">
        <f t="shared" si="56"/>
        <v>0</v>
      </c>
      <c r="V266" s="118">
        <f t="shared" si="57"/>
        <v>-0.38941721891805092</v>
      </c>
      <c r="W266" s="78">
        <f t="shared" si="58"/>
        <v>3.1105827810819493</v>
      </c>
      <c r="X266" s="20">
        <f t="shared" si="69"/>
        <v>0.30750992081089518</v>
      </c>
      <c r="Y266" s="79">
        <f t="shared" si="62"/>
        <v>0.15375496040544759</v>
      </c>
      <c r="Z266" s="80">
        <f t="shared" si="63"/>
        <v>3.3462450395945522</v>
      </c>
      <c r="AA266" s="80">
        <f t="shared" si="64"/>
        <v>3.6537549604054478</v>
      </c>
      <c r="AB266" s="80" t="str">
        <f t="shared" si="65"/>
        <v>No</v>
      </c>
      <c r="AC266" s="78">
        <f t="shared" si="70"/>
        <v>3.4589396543483044</v>
      </c>
    </row>
    <row r="267" spans="2:29" x14ac:dyDescent="0.25">
      <c r="B267" s="20">
        <v>254</v>
      </c>
      <c r="C267" s="20">
        <f t="shared" si="53"/>
        <v>0.5</v>
      </c>
      <c r="D267" s="20">
        <f t="shared" si="2"/>
        <v>0</v>
      </c>
      <c r="E267" s="77">
        <f t="shared" si="0"/>
        <v>-4.4939702314958328E-2</v>
      </c>
      <c r="F267" s="78">
        <f t="shared" si="1"/>
        <v>0.45506029768504169</v>
      </c>
      <c r="G267" s="20">
        <f t="shared" si="66"/>
        <v>3.6567424500268474E-2</v>
      </c>
      <c r="H267" s="79">
        <f t="shared" si="67"/>
        <v>1.8283712250134237E-2</v>
      </c>
      <c r="I267" s="80">
        <f t="shared" si="59"/>
        <v>0.48171628774986575</v>
      </c>
      <c r="J267" s="80">
        <f t="shared" si="60"/>
        <v>0.51828371225013425</v>
      </c>
      <c r="K267" s="80" t="str">
        <f t="shared" si="61"/>
        <v>No</v>
      </c>
      <c r="L267" s="78">
        <f t="shared" si="68"/>
        <v>0.4951476144528818</v>
      </c>
      <c r="S267" s="20">
        <v>254</v>
      </c>
      <c r="T267" s="93">
        <f t="shared" si="55"/>
        <v>3.5</v>
      </c>
      <c r="U267" s="20">
        <f t="shared" si="56"/>
        <v>0</v>
      </c>
      <c r="V267" s="118">
        <f t="shared" si="57"/>
        <v>-0.37749349944564992</v>
      </c>
      <c r="W267" s="78">
        <f t="shared" si="58"/>
        <v>3.12250650055435</v>
      </c>
      <c r="X267" s="20">
        <f t="shared" si="69"/>
        <v>0.30716636580225515</v>
      </c>
      <c r="Y267" s="79">
        <f t="shared" si="62"/>
        <v>0.15358318290112757</v>
      </c>
      <c r="Z267" s="80">
        <f t="shared" si="63"/>
        <v>3.3464168170988726</v>
      </c>
      <c r="AA267" s="80">
        <f t="shared" si="64"/>
        <v>3.6535831829011274</v>
      </c>
      <c r="AB267" s="80" t="str">
        <f t="shared" si="65"/>
        <v>No</v>
      </c>
      <c r="AC267" s="78">
        <f t="shared" si="70"/>
        <v>3.4592399614042062</v>
      </c>
    </row>
    <row r="268" spans="2:29" x14ac:dyDescent="0.25">
      <c r="B268" s="20">
        <v>255</v>
      </c>
      <c r="C268" s="20">
        <f t="shared" si="53"/>
        <v>0.5</v>
      </c>
      <c r="D268" s="20">
        <f t="shared" si="2"/>
        <v>0</v>
      </c>
      <c r="E268" s="77">
        <f t="shared" si="0"/>
        <v>-4.3301270189221919E-2</v>
      </c>
      <c r="F268" s="78">
        <f t="shared" si="1"/>
        <v>0.45669872981077808</v>
      </c>
      <c r="G268" s="20">
        <f t="shared" si="66"/>
        <v>3.6500044209096992E-2</v>
      </c>
      <c r="H268" s="79">
        <f t="shared" si="67"/>
        <v>1.8250022104548496E-2</v>
      </c>
      <c r="I268" s="80">
        <f t="shared" si="59"/>
        <v>0.48174997789545149</v>
      </c>
      <c r="J268" s="80">
        <f t="shared" si="60"/>
        <v>0.51825002210454851</v>
      </c>
      <c r="K268" s="80" t="str">
        <f t="shared" si="61"/>
        <v>No</v>
      </c>
      <c r="L268" s="78">
        <f t="shared" si="68"/>
        <v>0.4952070056274957</v>
      </c>
      <c r="S268" s="20">
        <v>255</v>
      </c>
      <c r="T268" s="93">
        <f t="shared" si="55"/>
        <v>3.5</v>
      </c>
      <c r="U268" s="20">
        <f t="shared" si="56"/>
        <v>0</v>
      </c>
      <c r="V268" s="118">
        <f t="shared" si="57"/>
        <v>-0.3637306695894641</v>
      </c>
      <c r="W268" s="78">
        <f t="shared" si="58"/>
        <v>3.1362693304105358</v>
      </c>
      <c r="X268" s="20">
        <f t="shared" si="69"/>
        <v>0.30660037135641471</v>
      </c>
      <c r="Y268" s="79">
        <f t="shared" si="62"/>
        <v>0.15330018567820736</v>
      </c>
      <c r="Z268" s="80">
        <f t="shared" si="63"/>
        <v>3.3466998143217928</v>
      </c>
      <c r="AA268" s="80">
        <f t="shared" si="64"/>
        <v>3.6533001856782072</v>
      </c>
      <c r="AB268" s="80" t="str">
        <f t="shared" si="65"/>
        <v>No</v>
      </c>
      <c r="AC268" s="78">
        <f t="shared" si="70"/>
        <v>3.4597388472709629</v>
      </c>
    </row>
    <row r="269" spans="2:29" x14ac:dyDescent="0.25">
      <c r="B269" s="20">
        <v>256</v>
      </c>
      <c r="C269" s="20">
        <f t="shared" si="53"/>
        <v>0.5</v>
      </c>
      <c r="D269" s="20">
        <f t="shared" si="2"/>
        <v>0</v>
      </c>
      <c r="E269" s="77">
        <f t="shared" si="0"/>
        <v>-4.1451878627752098E-2</v>
      </c>
      <c r="F269" s="78">
        <f t="shared" si="1"/>
        <v>0.45854812137224787</v>
      </c>
      <c r="G269" s="20">
        <f t="shared" si="66"/>
        <v>3.6407352057479657E-2</v>
      </c>
      <c r="H269" s="79">
        <f t="shared" si="67"/>
        <v>1.8203676028739828E-2</v>
      </c>
      <c r="I269" s="80">
        <f t="shared" si="59"/>
        <v>0.48179632397126015</v>
      </c>
      <c r="J269" s="80">
        <f t="shared" si="60"/>
        <v>0.51820367602873985</v>
      </c>
      <c r="K269" s="80" t="str">
        <f t="shared" si="61"/>
        <v>No</v>
      </c>
      <c r="L269" s="78">
        <f t="shared" si="68"/>
        <v>0.49528974778890222</v>
      </c>
      <c r="S269" s="20">
        <v>256</v>
      </c>
      <c r="T269" s="93">
        <f t="shared" si="55"/>
        <v>3.5</v>
      </c>
      <c r="U269" s="20">
        <f t="shared" si="56"/>
        <v>0</v>
      </c>
      <c r="V269" s="118">
        <f t="shared" si="57"/>
        <v>-0.34819578047311756</v>
      </c>
      <c r="W269" s="78">
        <f t="shared" si="58"/>
        <v>3.1518042195268823</v>
      </c>
      <c r="X269" s="20">
        <f t="shared" si="69"/>
        <v>0.30582175728282901</v>
      </c>
      <c r="Y269" s="79">
        <f t="shared" si="62"/>
        <v>0.1529108786414145</v>
      </c>
      <c r="Z269" s="80">
        <f t="shared" si="63"/>
        <v>3.3470891213585854</v>
      </c>
      <c r="AA269" s="80">
        <f t="shared" si="64"/>
        <v>3.6529108786414146</v>
      </c>
      <c r="AB269" s="80" t="str">
        <f t="shared" si="65"/>
        <v>No</v>
      </c>
      <c r="AC269" s="78">
        <f t="shared" si="70"/>
        <v>3.4604338814267783</v>
      </c>
    </row>
    <row r="270" spans="2:29" x14ac:dyDescent="0.25">
      <c r="B270" s="20">
        <v>257</v>
      </c>
      <c r="C270" s="20">
        <f t="shared" si="53"/>
        <v>0.5</v>
      </c>
      <c r="D270" s="20">
        <f t="shared" si="2"/>
        <v>0</v>
      </c>
      <c r="E270" s="77">
        <f t="shared" si="0"/>
        <v>-3.9400537680336134E-2</v>
      </c>
      <c r="F270" s="78">
        <f t="shared" si="1"/>
        <v>0.46059946231966387</v>
      </c>
      <c r="G270" s="20">
        <f t="shared" si="66"/>
        <v>3.6290966368758081E-2</v>
      </c>
      <c r="H270" s="79">
        <f t="shared" si="67"/>
        <v>1.814548318437904E-2</v>
      </c>
      <c r="I270" s="80">
        <f t="shared" si="59"/>
        <v>0.48185451681562097</v>
      </c>
      <c r="J270" s="80">
        <f t="shared" si="60"/>
        <v>0.51814548318437903</v>
      </c>
      <c r="K270" s="80" t="str">
        <f t="shared" si="61"/>
        <v>No</v>
      </c>
      <c r="L270" s="78">
        <f t="shared" si="68"/>
        <v>0.49539543782560846</v>
      </c>
      <c r="S270" s="20">
        <v>257</v>
      </c>
      <c r="T270" s="93">
        <f t="shared" si="55"/>
        <v>3.5</v>
      </c>
      <c r="U270" s="20">
        <f t="shared" si="56"/>
        <v>0</v>
      </c>
      <c r="V270" s="118">
        <f t="shared" si="57"/>
        <v>-0.3309645165148235</v>
      </c>
      <c r="W270" s="78">
        <f t="shared" si="58"/>
        <v>3.1690354834851764</v>
      </c>
      <c r="X270" s="20">
        <f t="shared" si="69"/>
        <v>0.3048441174975679</v>
      </c>
      <c r="Y270" s="79">
        <f t="shared" si="62"/>
        <v>0.15242205874878395</v>
      </c>
      <c r="Z270" s="80">
        <f t="shared" si="63"/>
        <v>3.3475779412512159</v>
      </c>
      <c r="AA270" s="80">
        <f t="shared" si="64"/>
        <v>3.6524220587487841</v>
      </c>
      <c r="AB270" s="80" t="str">
        <f t="shared" si="65"/>
        <v>No</v>
      </c>
      <c r="AC270" s="78">
        <f t="shared" si="70"/>
        <v>3.4613216777351106</v>
      </c>
    </row>
    <row r="271" spans="2:29" x14ac:dyDescent="0.25">
      <c r="B271" s="20">
        <v>258</v>
      </c>
      <c r="C271" s="20">
        <f t="shared" si="53"/>
        <v>0.5</v>
      </c>
      <c r="D271" s="20">
        <f t="shared" si="2"/>
        <v>0</v>
      </c>
      <c r="E271" s="77">
        <f t="shared" si="0"/>
        <v>-3.7157241273869775E-2</v>
      </c>
      <c r="F271" s="78">
        <f t="shared" si="1"/>
        <v>0.46284275872613023</v>
      </c>
      <c r="G271" s="20">
        <f t="shared" si="66"/>
        <v>3.6152935984282653E-2</v>
      </c>
      <c r="H271" s="79">
        <f t="shared" si="67"/>
        <v>1.8076467992141326E-2</v>
      </c>
      <c r="I271" s="80">
        <f t="shared" si="59"/>
        <v>0.48192353200785865</v>
      </c>
      <c r="J271" s="80">
        <f t="shared" si="60"/>
        <v>0.51807646799214135</v>
      </c>
      <c r="K271" s="80" t="str">
        <f t="shared" si="61"/>
        <v>No</v>
      </c>
      <c r="L271" s="78">
        <f t="shared" si="68"/>
        <v>0.49552356082637933</v>
      </c>
      <c r="S271" s="20">
        <v>258</v>
      </c>
      <c r="T271" s="93">
        <f t="shared" si="55"/>
        <v>3.5</v>
      </c>
      <c r="U271" s="20">
        <f t="shared" si="56"/>
        <v>0</v>
      </c>
      <c r="V271" s="118">
        <f t="shared" si="57"/>
        <v>-0.31212082670050606</v>
      </c>
      <c r="W271" s="78">
        <f t="shared" si="58"/>
        <v>3.187879173299494</v>
      </c>
      <c r="X271" s="20">
        <f t="shared" si="69"/>
        <v>0.30368466226797425</v>
      </c>
      <c r="Y271" s="79">
        <f t="shared" si="62"/>
        <v>0.15184233113398712</v>
      </c>
      <c r="Z271" s="80">
        <f t="shared" si="63"/>
        <v>3.3481576688660128</v>
      </c>
      <c r="AA271" s="80">
        <f t="shared" si="64"/>
        <v>3.6518423311339872</v>
      </c>
      <c r="AB271" s="80" t="str">
        <f t="shared" si="65"/>
        <v>No</v>
      </c>
      <c r="AC271" s="78">
        <f t="shared" si="70"/>
        <v>3.4623979109415859</v>
      </c>
    </row>
    <row r="272" spans="2:29" x14ac:dyDescent="0.25">
      <c r="B272" s="20">
        <v>259</v>
      </c>
      <c r="C272" s="20">
        <f t="shared" ref="C272:C335" si="71">C271+D271</f>
        <v>0.5</v>
      </c>
      <c r="D272" s="20">
        <f t="shared" si="2"/>
        <v>0</v>
      </c>
      <c r="E272" s="77">
        <f t="shared" si="0"/>
        <v>-3.4732918522949963E-2</v>
      </c>
      <c r="F272" s="78">
        <f t="shared" si="1"/>
        <v>0.46526708147705004</v>
      </c>
      <c r="G272" s="20">
        <f t="shared" si="66"/>
        <v>3.5995715479233588E-2</v>
      </c>
      <c r="H272" s="79">
        <f t="shared" si="67"/>
        <v>1.7997857739616794E-2</v>
      </c>
      <c r="I272" s="80">
        <f t="shared" si="59"/>
        <v>0.48200214226038318</v>
      </c>
      <c r="J272" s="80">
        <f t="shared" si="60"/>
        <v>0.51799785773961682</v>
      </c>
      <c r="K272" s="80" t="str">
        <f t="shared" si="61"/>
        <v>No</v>
      </c>
      <c r="L272" s="78">
        <f t="shared" si="68"/>
        <v>0.49567349258883409</v>
      </c>
      <c r="S272" s="20">
        <v>259</v>
      </c>
      <c r="T272" s="93">
        <f t="shared" ref="T272:T335" si="72">T271+U271</f>
        <v>3.5</v>
      </c>
      <c r="U272" s="20">
        <f t="shared" ref="U272:U335" si="73">$U$6/4</f>
        <v>0</v>
      </c>
      <c r="V272" s="118">
        <f t="shared" ref="V272:V335" si="74">$U$8*SIN(S272*4*PI()/180)</f>
        <v>-0.29175651559277965</v>
      </c>
      <c r="W272" s="78">
        <f t="shared" ref="W272:W335" si="75">SUM(T272:V272)</f>
        <v>3.2082434844072205</v>
      </c>
      <c r="X272" s="20">
        <f t="shared" si="69"/>
        <v>0.30236401002556212</v>
      </c>
      <c r="Y272" s="79">
        <f t="shared" si="62"/>
        <v>0.15118200501278106</v>
      </c>
      <c r="Z272" s="80">
        <f t="shared" si="63"/>
        <v>3.3488179949872188</v>
      </c>
      <c r="AA272" s="80">
        <f t="shared" si="64"/>
        <v>3.6511820050127812</v>
      </c>
      <c r="AB272" s="80" t="str">
        <f t="shared" si="65"/>
        <v>No</v>
      </c>
      <c r="AC272" s="78">
        <f t="shared" si="70"/>
        <v>3.4636573377462048</v>
      </c>
    </row>
    <row r="273" spans="2:29" x14ac:dyDescent="0.25">
      <c r="B273" s="20">
        <v>260</v>
      </c>
      <c r="C273" s="20">
        <f t="shared" si="71"/>
        <v>0.5</v>
      </c>
      <c r="D273" s="20">
        <f t="shared" si="2"/>
        <v>0</v>
      </c>
      <c r="E273" s="77">
        <f t="shared" si="0"/>
        <v>-3.2139380484326963E-2</v>
      </c>
      <c r="F273" s="78">
        <f t="shared" si="1"/>
        <v>0.46786061951567304</v>
      </c>
      <c r="G273" s="20">
        <f t="shared" si="66"/>
        <v>3.5822133955440635E-2</v>
      </c>
      <c r="H273" s="79">
        <f t="shared" si="67"/>
        <v>1.7911066977720318E-2</v>
      </c>
      <c r="I273" s="80">
        <f t="shared" si="59"/>
        <v>0.48208893302227968</v>
      </c>
      <c r="J273" s="80">
        <f t="shared" si="60"/>
        <v>0.51791106697772027</v>
      </c>
      <c r="K273" s="80" t="str">
        <f t="shared" si="61"/>
        <v>No</v>
      </c>
      <c r="L273" s="78">
        <f t="shared" si="68"/>
        <v>0.49584450266049696</v>
      </c>
      <c r="S273" s="20">
        <v>260</v>
      </c>
      <c r="T273" s="93">
        <f t="shared" si="72"/>
        <v>3.5</v>
      </c>
      <c r="U273" s="20">
        <f t="shared" si="73"/>
        <v>0</v>
      </c>
      <c r="V273" s="118">
        <f t="shared" si="74"/>
        <v>-0.26997079606834645</v>
      </c>
      <c r="W273" s="78">
        <f t="shared" si="75"/>
        <v>3.2300292039316534</v>
      </c>
      <c r="X273" s="20">
        <f t="shared" si="69"/>
        <v>0.30090592522570131</v>
      </c>
      <c r="Y273" s="79">
        <f t="shared" si="62"/>
        <v>0.15045296261285065</v>
      </c>
      <c r="Z273" s="80">
        <f t="shared" si="63"/>
        <v>3.3495470373871492</v>
      </c>
      <c r="AA273" s="80">
        <f t="shared" si="64"/>
        <v>3.6504529626128508</v>
      </c>
      <c r="AB273" s="80" t="str">
        <f t="shared" si="65"/>
        <v>No</v>
      </c>
      <c r="AC273" s="78">
        <f t="shared" si="70"/>
        <v>3.4650938223481735</v>
      </c>
    </row>
    <row r="274" spans="2:29" x14ac:dyDescent="0.25">
      <c r="B274" s="20">
        <v>261</v>
      </c>
      <c r="C274" s="20">
        <f t="shared" si="71"/>
        <v>0.5</v>
      </c>
      <c r="D274" s="20">
        <f t="shared" si="2"/>
        <v>0</v>
      </c>
      <c r="E274" s="77">
        <f t="shared" si="0"/>
        <v>-2.9389262614623685E-2</v>
      </c>
      <c r="F274" s="78">
        <f t="shared" si="1"/>
        <v>0.47061073738537629</v>
      </c>
      <c r="G274" s="20">
        <f t="shared" si="66"/>
        <v>3.5635356971305945E-2</v>
      </c>
      <c r="H274" s="79">
        <f t="shared" si="67"/>
        <v>1.7817678485652973E-2</v>
      </c>
      <c r="I274" s="80">
        <f t="shared" si="59"/>
        <v>0.48218232151434703</v>
      </c>
      <c r="J274" s="80">
        <f t="shared" si="60"/>
        <v>0.51781767848565297</v>
      </c>
      <c r="K274" s="80" t="str">
        <f t="shared" si="61"/>
        <v>No</v>
      </c>
      <c r="L274" s="78">
        <f t="shared" si="68"/>
        <v>0.49603575789748866</v>
      </c>
      <c r="S274" s="20">
        <v>261</v>
      </c>
      <c r="T274" s="93">
        <f t="shared" si="72"/>
        <v>3.5</v>
      </c>
      <c r="U274" s="20">
        <f t="shared" si="73"/>
        <v>0</v>
      </c>
      <c r="V274" s="118">
        <f t="shared" si="74"/>
        <v>-0.24686980596283895</v>
      </c>
      <c r="W274" s="78">
        <f t="shared" si="75"/>
        <v>3.2531301940371611</v>
      </c>
      <c r="X274" s="20">
        <f t="shared" si="69"/>
        <v>0.29933699855896995</v>
      </c>
      <c r="Y274" s="79">
        <f t="shared" si="62"/>
        <v>0.14966849927948497</v>
      </c>
      <c r="Z274" s="80">
        <f t="shared" si="63"/>
        <v>3.350331500720515</v>
      </c>
      <c r="AA274" s="80">
        <f t="shared" si="64"/>
        <v>3.649668499279485</v>
      </c>
      <c r="AB274" s="80" t="str">
        <f t="shared" si="65"/>
        <v>No</v>
      </c>
      <c r="AC274" s="78">
        <f t="shared" si="70"/>
        <v>3.466700366338904</v>
      </c>
    </row>
    <row r="275" spans="2:29" x14ac:dyDescent="0.25">
      <c r="B275" s="20">
        <v>262</v>
      </c>
      <c r="C275" s="20">
        <f t="shared" si="71"/>
        <v>0.5</v>
      </c>
      <c r="D275" s="20">
        <f t="shared" si="2"/>
        <v>0</v>
      </c>
      <c r="E275" s="77">
        <f t="shared" si="0"/>
        <v>-2.6495963211660162E-2</v>
      </c>
      <c r="F275" s="78">
        <f t="shared" si="1"/>
        <v>0.47350403678833985</v>
      </c>
      <c r="G275" s="20">
        <f t="shared" si="66"/>
        <v>3.54388411998353E-2</v>
      </c>
      <c r="H275" s="79">
        <f t="shared" si="67"/>
        <v>1.771942059991765E-2</v>
      </c>
      <c r="I275" s="80">
        <f t="shared" si="59"/>
        <v>0.48228057940008234</v>
      </c>
      <c r="J275" s="80">
        <f t="shared" si="60"/>
        <v>0.5177194205999176</v>
      </c>
      <c r="K275" s="80" t="str">
        <f t="shared" si="61"/>
        <v>No</v>
      </c>
      <c r="L275" s="78">
        <f t="shared" si="68"/>
        <v>0.49624632652351963</v>
      </c>
      <c r="S275" s="20">
        <v>262</v>
      </c>
      <c r="T275" s="93">
        <f t="shared" si="72"/>
        <v>3.5</v>
      </c>
      <c r="U275" s="20">
        <f t="shared" si="73"/>
        <v>0</v>
      </c>
      <c r="V275" s="118">
        <f t="shared" si="74"/>
        <v>-0.22256609097794536</v>
      </c>
      <c r="W275" s="78">
        <f t="shared" si="75"/>
        <v>3.2774339090220548</v>
      </c>
      <c r="X275" s="20">
        <f t="shared" si="69"/>
        <v>0.29768626607861653</v>
      </c>
      <c r="Y275" s="79">
        <f t="shared" si="62"/>
        <v>0.14884313303930827</v>
      </c>
      <c r="Z275" s="80">
        <f t="shared" si="63"/>
        <v>3.3511568669606917</v>
      </c>
      <c r="AA275" s="80">
        <f t="shared" si="64"/>
        <v>3.6488431330393083</v>
      </c>
      <c r="AB275" s="80" t="str">
        <f t="shared" si="65"/>
        <v>No</v>
      </c>
      <c r="AC275" s="78">
        <f t="shared" si="70"/>
        <v>3.4684691427975647</v>
      </c>
    </row>
    <row r="276" spans="2:29" x14ac:dyDescent="0.25">
      <c r="B276" s="20">
        <v>263</v>
      </c>
      <c r="C276" s="20">
        <f t="shared" si="71"/>
        <v>0.5</v>
      </c>
      <c r="D276" s="20">
        <f t="shared" si="2"/>
        <v>0</v>
      </c>
      <c r="E276" s="77">
        <f t="shared" si="0"/>
        <v>-2.3473578139294484E-2</v>
      </c>
      <c r="F276" s="78">
        <f t="shared" si="1"/>
        <v>0.47652642186070554</v>
      </c>
      <c r="G276" s="20">
        <f t="shared" si="66"/>
        <v>3.5236281502785342E-2</v>
      </c>
      <c r="H276" s="79">
        <f t="shared" si="67"/>
        <v>1.7618140751392671E-2</v>
      </c>
      <c r="I276" s="80">
        <f t="shared" si="59"/>
        <v>0.48238185924860733</v>
      </c>
      <c r="J276" s="80">
        <f t="shared" si="60"/>
        <v>0.51761814075139267</v>
      </c>
      <c r="K276" s="80" t="str">
        <f t="shared" si="61"/>
        <v>No</v>
      </c>
      <c r="L276" s="78">
        <f t="shared" si="68"/>
        <v>0.49647518266941015</v>
      </c>
      <c r="S276" s="20">
        <v>263</v>
      </c>
      <c r="T276" s="93">
        <f t="shared" si="72"/>
        <v>3.5</v>
      </c>
      <c r="U276" s="20">
        <f t="shared" si="73"/>
        <v>0</v>
      </c>
      <c r="V276" s="118">
        <f t="shared" si="74"/>
        <v>-0.19717805637007363</v>
      </c>
      <c r="W276" s="78">
        <f t="shared" si="75"/>
        <v>3.3028219436299264</v>
      </c>
      <c r="X276" s="20">
        <f t="shared" si="69"/>
        <v>0.29598476462339673</v>
      </c>
      <c r="Y276" s="79">
        <f t="shared" si="62"/>
        <v>0.14799238231169837</v>
      </c>
      <c r="Z276" s="80">
        <f t="shared" si="63"/>
        <v>3.3520076176883018</v>
      </c>
      <c r="AA276" s="80">
        <f t="shared" si="64"/>
        <v>3.6479923823116982</v>
      </c>
      <c r="AB276" s="80" t="str">
        <f t="shared" si="65"/>
        <v>No</v>
      </c>
      <c r="AC276" s="78">
        <f t="shared" si="70"/>
        <v>3.4703915344230438</v>
      </c>
    </row>
    <row r="277" spans="2:29" x14ac:dyDescent="0.25">
      <c r="B277" s="20">
        <v>264</v>
      </c>
      <c r="C277" s="20">
        <f t="shared" si="71"/>
        <v>0.5</v>
      </c>
      <c r="D277" s="20">
        <f t="shared" si="2"/>
        <v>0</v>
      </c>
      <c r="E277" s="77">
        <f t="shared" si="0"/>
        <v>-2.033683215378999E-2</v>
      </c>
      <c r="F277" s="78">
        <f t="shared" si="1"/>
        <v>0.47966316784620999</v>
      </c>
      <c r="G277" s="20">
        <f t="shared" si="66"/>
        <v>3.5031550286320261E-2</v>
      </c>
      <c r="H277" s="79">
        <f t="shared" si="67"/>
        <v>1.751577514316013E-2</v>
      </c>
      <c r="I277" s="80">
        <f t="shared" si="59"/>
        <v>0.48248422485683989</v>
      </c>
      <c r="J277" s="80">
        <f t="shared" si="60"/>
        <v>0.51751577514316016</v>
      </c>
      <c r="K277" s="80" t="str">
        <f t="shared" si="61"/>
        <v>No</v>
      </c>
      <c r="L277" s="78">
        <f t="shared" si="68"/>
        <v>0.49672121137102182</v>
      </c>
      <c r="S277" s="20">
        <v>264</v>
      </c>
      <c r="T277" s="93">
        <f t="shared" si="72"/>
        <v>3.5</v>
      </c>
      <c r="U277" s="20">
        <f t="shared" si="73"/>
        <v>0</v>
      </c>
      <c r="V277" s="118">
        <f t="shared" si="74"/>
        <v>-0.1708293900918359</v>
      </c>
      <c r="W277" s="78">
        <f t="shared" si="75"/>
        <v>3.3291706099081639</v>
      </c>
      <c r="X277" s="20">
        <f t="shared" si="69"/>
        <v>0.29426502240509012</v>
      </c>
      <c r="Y277" s="79">
        <f t="shared" si="62"/>
        <v>0.14713251120254506</v>
      </c>
      <c r="Z277" s="80">
        <f t="shared" si="63"/>
        <v>3.3528674887974548</v>
      </c>
      <c r="AA277" s="80">
        <f t="shared" si="64"/>
        <v>3.6471325112025452</v>
      </c>
      <c r="AB277" s="80" t="str">
        <f t="shared" si="65"/>
        <v>No</v>
      </c>
      <c r="AC277" s="78">
        <f t="shared" si="70"/>
        <v>3.4724581755165813</v>
      </c>
    </row>
    <row r="278" spans="2:29" x14ac:dyDescent="0.25">
      <c r="B278" s="20">
        <v>265</v>
      </c>
      <c r="C278" s="20">
        <f t="shared" si="71"/>
        <v>0.5</v>
      </c>
      <c r="D278" s="20">
        <f t="shared" si="2"/>
        <v>0</v>
      </c>
      <c r="E278" s="77">
        <f t="shared" si="0"/>
        <v>-1.7101007166283454E-2</v>
      </c>
      <c r="F278" s="78">
        <f t="shared" si="1"/>
        <v>0.48289899283371657</v>
      </c>
      <c r="G278" s="20">
        <f t="shared" si="66"/>
        <v>3.4828629272988451E-2</v>
      </c>
      <c r="H278" s="79">
        <f t="shared" si="67"/>
        <v>1.7414314636494226E-2</v>
      </c>
      <c r="I278" s="80">
        <f t="shared" si="59"/>
        <v>0.48258568536350577</v>
      </c>
      <c r="J278" s="80">
        <f t="shared" si="60"/>
        <v>0.51741431463649423</v>
      </c>
      <c r="K278" s="80" t="str">
        <f t="shared" si="61"/>
        <v>No</v>
      </c>
      <c r="L278" s="78">
        <f t="shared" si="68"/>
        <v>0.49698321400125123</v>
      </c>
      <c r="S278" s="20">
        <v>265</v>
      </c>
      <c r="T278" s="93">
        <f t="shared" si="72"/>
        <v>3.5</v>
      </c>
      <c r="U278" s="20">
        <f t="shared" si="73"/>
        <v>0</v>
      </c>
      <c r="V278" s="118">
        <f t="shared" si="74"/>
        <v>-0.14364846019678099</v>
      </c>
      <c r="W278" s="78">
        <f t="shared" si="75"/>
        <v>3.3563515398032191</v>
      </c>
      <c r="X278" s="20">
        <f t="shared" si="69"/>
        <v>0.29256048589310296</v>
      </c>
      <c r="Y278" s="79">
        <f t="shared" si="62"/>
        <v>0.14628024294655148</v>
      </c>
      <c r="Z278" s="80">
        <f t="shared" si="63"/>
        <v>3.3537197570534487</v>
      </c>
      <c r="AA278" s="80">
        <f t="shared" si="64"/>
        <v>3.6462802429465513</v>
      </c>
      <c r="AB278" s="80" t="str">
        <f t="shared" si="65"/>
        <v>No</v>
      </c>
      <c r="AC278" s="78">
        <f t="shared" si="70"/>
        <v>3.4746589976105082</v>
      </c>
    </row>
    <row r="279" spans="2:29" x14ac:dyDescent="0.25">
      <c r="B279" s="20">
        <v>266</v>
      </c>
      <c r="C279" s="20">
        <f t="shared" si="71"/>
        <v>0.5</v>
      </c>
      <c r="D279" s="20">
        <f t="shared" si="2"/>
        <v>0</v>
      </c>
      <c r="E279" s="77">
        <f t="shared" si="0"/>
        <v>-1.3781867790850014E-2</v>
      </c>
      <c r="F279" s="78">
        <f t="shared" si="1"/>
        <v>0.48621813220915</v>
      </c>
      <c r="G279" s="20">
        <f t="shared" si="66"/>
        <v>3.4631534191993309E-2</v>
      </c>
      <c r="H279" s="79">
        <f t="shared" si="67"/>
        <v>1.7315767095996654E-2</v>
      </c>
      <c r="I279" s="80">
        <f t="shared" si="59"/>
        <v>0.48268423290400336</v>
      </c>
      <c r="J279" s="80">
        <f t="shared" si="60"/>
        <v>0.51731576709599669</v>
      </c>
      <c r="K279" s="80" t="str">
        <f t="shared" si="61"/>
        <v>No</v>
      </c>
      <c r="L279" s="78">
        <f t="shared" si="68"/>
        <v>0.49725991410962023</v>
      </c>
      <c r="S279" s="20">
        <v>266</v>
      </c>
      <c r="T279" s="93">
        <f t="shared" si="72"/>
        <v>3.5</v>
      </c>
      <c r="U279" s="20">
        <f t="shared" si="73"/>
        <v>0</v>
      </c>
      <c r="V279" s="118">
        <f t="shared" si="74"/>
        <v>-0.11576768944314011</v>
      </c>
      <c r="W279" s="78">
        <f t="shared" si="75"/>
        <v>3.3842323105568597</v>
      </c>
      <c r="X279" s="20">
        <f t="shared" si="69"/>
        <v>0.29090488721274382</v>
      </c>
      <c r="Y279" s="79">
        <f t="shared" si="62"/>
        <v>0.14545244360637191</v>
      </c>
      <c r="Z279" s="80">
        <f t="shared" si="63"/>
        <v>3.3545475563936282</v>
      </c>
      <c r="AA279" s="80">
        <f t="shared" si="64"/>
        <v>3.6454524436063718</v>
      </c>
      <c r="AB279" s="80" t="str">
        <f t="shared" si="65"/>
        <v>No</v>
      </c>
      <c r="AC279" s="78">
        <f t="shared" si="70"/>
        <v>3.4769832785208079</v>
      </c>
    </row>
    <row r="280" spans="2:29" x14ac:dyDescent="0.25">
      <c r="B280" s="20">
        <v>267</v>
      </c>
      <c r="C280" s="20">
        <f t="shared" si="71"/>
        <v>0.5</v>
      </c>
      <c r="D280" s="20">
        <f t="shared" si="2"/>
        <v>0</v>
      </c>
      <c r="E280" s="77">
        <f t="shared" si="0"/>
        <v>-1.0395584540888061E-2</v>
      </c>
      <c r="F280" s="78">
        <f t="shared" si="1"/>
        <v>0.48960441545911193</v>
      </c>
      <c r="G280" s="20">
        <f t="shared" si="66"/>
        <v>3.4444233350475112E-2</v>
      </c>
      <c r="H280" s="79">
        <f t="shared" si="67"/>
        <v>1.7222116675237556E-2</v>
      </c>
      <c r="I280" s="80">
        <f t="shared" si="59"/>
        <v>0.48277788332476246</v>
      </c>
      <c r="J280" s="80">
        <f t="shared" si="60"/>
        <v>0.51722211667523754</v>
      </c>
      <c r="K280" s="80" t="str">
        <f t="shared" si="61"/>
        <v>No</v>
      </c>
      <c r="L280" s="78">
        <f t="shared" si="68"/>
        <v>0.49754996364101473</v>
      </c>
      <c r="S280" s="20">
        <v>267</v>
      </c>
      <c r="T280" s="93">
        <f t="shared" si="72"/>
        <v>3.5</v>
      </c>
      <c r="U280" s="20">
        <f t="shared" si="73"/>
        <v>0</v>
      </c>
      <c r="V280" s="118">
        <f t="shared" si="74"/>
        <v>-8.7322910143459706E-2</v>
      </c>
      <c r="W280" s="78">
        <f t="shared" si="75"/>
        <v>3.4126770898565404</v>
      </c>
      <c r="X280" s="20">
        <f t="shared" si="69"/>
        <v>0.28933156014399086</v>
      </c>
      <c r="Y280" s="79">
        <f t="shared" si="62"/>
        <v>0.14466578007199543</v>
      </c>
      <c r="Z280" s="80">
        <f t="shared" si="63"/>
        <v>3.3553342199280047</v>
      </c>
      <c r="AA280" s="80">
        <f t="shared" si="64"/>
        <v>3.6446657800719953</v>
      </c>
      <c r="AB280" s="80" t="str">
        <f t="shared" si="65"/>
        <v>No</v>
      </c>
      <c r="AC280" s="78">
        <f t="shared" si="70"/>
        <v>3.4794196945845215</v>
      </c>
    </row>
    <row r="281" spans="2:29" x14ac:dyDescent="0.25">
      <c r="B281" s="20">
        <v>268</v>
      </c>
      <c r="C281" s="20">
        <f t="shared" si="71"/>
        <v>0.5</v>
      </c>
      <c r="D281" s="20">
        <f t="shared" si="2"/>
        <v>0</v>
      </c>
      <c r="E281" s="77">
        <f t="shared" si="0"/>
        <v>-6.958655048003407E-3</v>
      </c>
      <c r="F281" s="78">
        <f t="shared" si="1"/>
        <v>0.49304134495199659</v>
      </c>
      <c r="G281" s="20">
        <f t="shared" si="66"/>
        <v>3.4270561584773755E-2</v>
      </c>
      <c r="H281" s="79">
        <f t="shared" si="67"/>
        <v>1.7135280792386878E-2</v>
      </c>
      <c r="I281" s="80">
        <f t="shared" si="59"/>
        <v>0.48286471920761315</v>
      </c>
      <c r="J281" s="80">
        <f t="shared" si="60"/>
        <v>0.51713528079238691</v>
      </c>
      <c r="K281" s="80" t="str">
        <f t="shared" si="61"/>
        <v>No</v>
      </c>
      <c r="L281" s="78">
        <f t="shared" si="68"/>
        <v>0.49785194950327338</v>
      </c>
      <c r="S281" s="20">
        <v>268</v>
      </c>
      <c r="T281" s="93">
        <f t="shared" si="72"/>
        <v>3.5</v>
      </c>
      <c r="U281" s="20">
        <f t="shared" si="73"/>
        <v>0</v>
      </c>
      <c r="V281" s="118">
        <f t="shared" si="74"/>
        <v>-5.8452702403228612E-2</v>
      </c>
      <c r="W281" s="78">
        <f t="shared" si="75"/>
        <v>3.4415472975967716</v>
      </c>
      <c r="X281" s="20">
        <f t="shared" si="69"/>
        <v>0.28787271731209946</v>
      </c>
      <c r="Y281" s="79">
        <f t="shared" si="62"/>
        <v>0.14393635865604973</v>
      </c>
      <c r="Z281" s="80">
        <f t="shared" si="63"/>
        <v>3.3560636413439502</v>
      </c>
      <c r="AA281" s="80">
        <f t="shared" si="64"/>
        <v>3.6439363586560498</v>
      </c>
      <c r="AB281" s="80" t="str">
        <f t="shared" si="65"/>
        <v>No</v>
      </c>
      <c r="AC281" s="78">
        <f t="shared" si="70"/>
        <v>3.4819563758274952</v>
      </c>
    </row>
    <row r="282" spans="2:29" x14ac:dyDescent="0.25">
      <c r="B282" s="20">
        <v>269</v>
      </c>
      <c r="C282" s="20">
        <f t="shared" si="71"/>
        <v>0.5</v>
      </c>
      <c r="D282" s="20">
        <f t="shared" si="2"/>
        <v>0</v>
      </c>
      <c r="E282" s="77">
        <f t="shared" si="0"/>
        <v>-3.4878236872062625E-3</v>
      </c>
      <c r="F282" s="78">
        <f t="shared" si="1"/>
        <v>0.49651217631279376</v>
      </c>
      <c r="G282" s="20">
        <f t="shared" si="66"/>
        <v>3.4114131667386707E-2</v>
      </c>
      <c r="H282" s="79">
        <f t="shared" si="67"/>
        <v>1.7057065833693354E-2</v>
      </c>
      <c r="I282" s="80">
        <f t="shared" si="59"/>
        <v>0.48294293416630663</v>
      </c>
      <c r="J282" s="80">
        <f t="shared" si="60"/>
        <v>0.51705706583369337</v>
      </c>
      <c r="K282" s="80" t="str">
        <f t="shared" si="61"/>
        <v>No</v>
      </c>
      <c r="L282" s="78">
        <f t="shared" si="68"/>
        <v>0.4981644004516308</v>
      </c>
      <c r="S282" s="20">
        <v>269</v>
      </c>
      <c r="T282" s="93">
        <f t="shared" si="72"/>
        <v>3.5</v>
      </c>
      <c r="U282" s="20">
        <f t="shared" si="73"/>
        <v>0</v>
      </c>
      <c r="V282" s="118">
        <f t="shared" si="74"/>
        <v>-2.9297718972532603E-2</v>
      </c>
      <c r="W282" s="78">
        <f t="shared" si="75"/>
        <v>3.4707022810274673</v>
      </c>
      <c r="X282" s="20">
        <f t="shared" si="69"/>
        <v>0.28655870600604832</v>
      </c>
      <c r="Y282" s="79">
        <f t="shared" si="62"/>
        <v>0.14327935300302416</v>
      </c>
      <c r="Z282" s="80">
        <f t="shared" si="63"/>
        <v>3.3567206469969757</v>
      </c>
      <c r="AA282" s="80">
        <f t="shared" si="64"/>
        <v>3.6432793530030243</v>
      </c>
      <c r="AB282" s="80" t="str">
        <f t="shared" si="65"/>
        <v>No</v>
      </c>
      <c r="AC282" s="78">
        <f t="shared" si="70"/>
        <v>3.4845809637936975</v>
      </c>
    </row>
    <row r="283" spans="2:29" x14ac:dyDescent="0.25">
      <c r="B283" s="20">
        <v>270</v>
      </c>
      <c r="C283" s="20">
        <f t="shared" si="71"/>
        <v>0.5</v>
      </c>
      <c r="D283" s="20">
        <f t="shared" si="2"/>
        <v>0</v>
      </c>
      <c r="E283" s="77">
        <f t="shared" si="0"/>
        <v>-3.67544536472586E-17</v>
      </c>
      <c r="F283" s="78">
        <f t="shared" si="1"/>
        <v>0.49999999999999994</v>
      </c>
      <c r="G283" s="20">
        <f t="shared" si="66"/>
        <v>3.3978245809765988E-2</v>
      </c>
      <c r="H283" s="79">
        <f t="shared" si="67"/>
        <v>1.6989122904882994E-2</v>
      </c>
      <c r="I283" s="80">
        <f t="shared" si="59"/>
        <v>0.48301087709511703</v>
      </c>
      <c r="J283" s="80">
        <f t="shared" si="60"/>
        <v>0.51698912290488297</v>
      </c>
      <c r="K283" s="80" t="str">
        <f t="shared" si="61"/>
        <v>No</v>
      </c>
      <c r="L283" s="78">
        <f t="shared" si="68"/>
        <v>0.4984857942564741</v>
      </c>
      <c r="S283" s="20">
        <v>270</v>
      </c>
      <c r="T283" s="93">
        <f t="shared" si="72"/>
        <v>3.5</v>
      </c>
      <c r="U283" s="20">
        <f t="shared" si="73"/>
        <v>0</v>
      </c>
      <c r="V283" s="118">
        <f t="shared" si="74"/>
        <v>-3.0873741063697223E-16</v>
      </c>
      <c r="W283" s="78">
        <f t="shared" si="75"/>
        <v>3.4999999999999996</v>
      </c>
      <c r="X283" s="20">
        <f t="shared" si="69"/>
        <v>0.28541726480203411</v>
      </c>
      <c r="Y283" s="79">
        <f t="shared" si="62"/>
        <v>0.14270863240101705</v>
      </c>
      <c r="Z283" s="80">
        <f t="shared" si="63"/>
        <v>3.3572913675989828</v>
      </c>
      <c r="AA283" s="80">
        <f t="shared" si="64"/>
        <v>3.6427086324010172</v>
      </c>
      <c r="AB283" s="80" t="str">
        <f t="shared" si="65"/>
        <v>No</v>
      </c>
      <c r="AC283" s="78">
        <f t="shared" si="70"/>
        <v>3.4872806717543807</v>
      </c>
    </row>
    <row r="284" spans="2:29" x14ac:dyDescent="0.25">
      <c r="B284" s="20">
        <v>271</v>
      </c>
      <c r="C284" s="20">
        <f t="shared" si="71"/>
        <v>0.5</v>
      </c>
      <c r="D284" s="20">
        <f t="shared" si="2"/>
        <v>0</v>
      </c>
      <c r="E284" s="77">
        <f t="shared" si="0"/>
        <v>3.4878236872061888E-3</v>
      </c>
      <c r="F284" s="78">
        <f t="shared" si="1"/>
        <v>0.50348782368720624</v>
      </c>
      <c r="G284" s="20">
        <f t="shared" si="66"/>
        <v>3.3865810385359144E-2</v>
      </c>
      <c r="H284" s="79">
        <f t="shared" si="67"/>
        <v>1.6932905192679572E-2</v>
      </c>
      <c r="I284" s="80">
        <f t="shared" si="59"/>
        <v>0.48306709480732041</v>
      </c>
      <c r="J284" s="80">
        <f t="shared" si="60"/>
        <v>0.51693290519267954</v>
      </c>
      <c r="K284" s="80" t="str">
        <f t="shared" si="61"/>
        <v>No</v>
      </c>
      <c r="L284" s="78">
        <f t="shared" si="68"/>
        <v>0.49881456511949229</v>
      </c>
      <c r="S284" s="20">
        <v>271</v>
      </c>
      <c r="T284" s="93">
        <f t="shared" si="72"/>
        <v>3.5</v>
      </c>
      <c r="U284" s="20">
        <f t="shared" si="73"/>
        <v>0</v>
      </c>
      <c r="V284" s="118">
        <f t="shared" si="74"/>
        <v>2.9297718972531986E-2</v>
      </c>
      <c r="W284" s="78">
        <f t="shared" si="75"/>
        <v>3.5292977189725319</v>
      </c>
      <c r="X284" s="20">
        <f t="shared" si="69"/>
        <v>0.28447280723701673</v>
      </c>
      <c r="Y284" s="79">
        <f t="shared" si="62"/>
        <v>0.14223640361850837</v>
      </c>
      <c r="Z284" s="80">
        <f t="shared" si="63"/>
        <v>3.3577635963814916</v>
      </c>
      <c r="AA284" s="80">
        <f t="shared" si="64"/>
        <v>3.6422364036185084</v>
      </c>
      <c r="AB284" s="80" t="str">
        <f t="shared" si="65"/>
        <v>No</v>
      </c>
      <c r="AC284" s="78">
        <f t="shared" si="70"/>
        <v>3.4900423470037345</v>
      </c>
    </row>
    <row r="285" spans="2:29" x14ac:dyDescent="0.25">
      <c r="B285" s="20">
        <v>272</v>
      </c>
      <c r="C285" s="20">
        <f t="shared" si="71"/>
        <v>0.5</v>
      </c>
      <c r="D285" s="20">
        <f t="shared" si="2"/>
        <v>0</v>
      </c>
      <c r="E285" s="77">
        <f t="shared" si="0"/>
        <v>6.9586550480033333E-3</v>
      </c>
      <c r="F285" s="78">
        <f t="shared" si="1"/>
        <v>0.5069586550480033</v>
      </c>
      <c r="G285" s="20">
        <f t="shared" si="66"/>
        <v>3.3779257325649202E-2</v>
      </c>
      <c r="H285" s="79">
        <f t="shared" si="67"/>
        <v>1.6889628662824601E-2</v>
      </c>
      <c r="I285" s="80">
        <f t="shared" si="59"/>
        <v>0.48311037133717538</v>
      </c>
      <c r="J285" s="80">
        <f t="shared" si="60"/>
        <v>0.51688962866282462</v>
      </c>
      <c r="K285" s="80" t="str">
        <f t="shared" si="61"/>
        <v>No</v>
      </c>
      <c r="L285" s="78">
        <f t="shared" si="68"/>
        <v>0.499149111302089</v>
      </c>
      <c r="S285" s="20">
        <v>272</v>
      </c>
      <c r="T285" s="93">
        <f t="shared" si="72"/>
        <v>3.5</v>
      </c>
      <c r="U285" s="20">
        <f t="shared" si="73"/>
        <v>0</v>
      </c>
      <c r="V285" s="118">
        <f t="shared" si="74"/>
        <v>5.8452702403227995E-2</v>
      </c>
      <c r="W285" s="78">
        <f t="shared" si="75"/>
        <v>3.558452702403228</v>
      </c>
      <c r="X285" s="20">
        <f t="shared" si="69"/>
        <v>0.28374576153545317</v>
      </c>
      <c r="Y285" s="79">
        <f t="shared" si="62"/>
        <v>0.14187288076772658</v>
      </c>
      <c r="Z285" s="80">
        <f t="shared" si="63"/>
        <v>3.3581271192322735</v>
      </c>
      <c r="AA285" s="80">
        <f t="shared" si="64"/>
        <v>3.6418728807677265</v>
      </c>
      <c r="AB285" s="80" t="str">
        <f t="shared" si="65"/>
        <v>No</v>
      </c>
      <c r="AC285" s="78">
        <f t="shared" si="70"/>
        <v>3.4928525349375459</v>
      </c>
    </row>
    <row r="286" spans="2:29" x14ac:dyDescent="0.25">
      <c r="B286" s="20">
        <v>273</v>
      </c>
      <c r="C286" s="20">
        <f t="shared" si="71"/>
        <v>0.5</v>
      </c>
      <c r="D286" s="20">
        <f t="shared" si="2"/>
        <v>0</v>
      </c>
      <c r="E286" s="77">
        <f t="shared" si="0"/>
        <v>1.0395584540887988E-2</v>
      </c>
      <c r="F286" s="78">
        <f t="shared" si="1"/>
        <v>0.51039558454088796</v>
      </c>
      <c r="G286" s="20">
        <f t="shared" si="66"/>
        <v>3.3720475742223102E-2</v>
      </c>
      <c r="H286" s="79">
        <f t="shared" si="67"/>
        <v>1.6860237871111551E-2</v>
      </c>
      <c r="I286" s="80">
        <f t="shared" si="59"/>
        <v>0.48313976212888843</v>
      </c>
      <c r="J286" s="80">
        <f t="shared" si="60"/>
        <v>0.51686023787111157</v>
      </c>
      <c r="K286" s="80" t="str">
        <f t="shared" si="61"/>
        <v>No</v>
      </c>
      <c r="L286" s="78">
        <f t="shared" si="68"/>
        <v>0.49948780292889078</v>
      </c>
      <c r="S286" s="20">
        <v>273</v>
      </c>
      <c r="T286" s="93">
        <f t="shared" si="72"/>
        <v>3.5</v>
      </c>
      <c r="U286" s="20">
        <f t="shared" si="73"/>
        <v>0</v>
      </c>
      <c r="V286" s="118">
        <f t="shared" si="74"/>
        <v>8.7322910143459095E-2</v>
      </c>
      <c r="W286" s="78">
        <f t="shared" si="75"/>
        <v>3.5873229101434592</v>
      </c>
      <c r="X286" s="20">
        <f t="shared" si="69"/>
        <v>0.28325199623467406</v>
      </c>
      <c r="Y286" s="79">
        <f t="shared" si="62"/>
        <v>0.14162599811733703</v>
      </c>
      <c r="Z286" s="80">
        <f t="shared" si="63"/>
        <v>3.3583740018826629</v>
      </c>
      <c r="AA286" s="80">
        <f t="shared" si="64"/>
        <v>3.6416259981173371</v>
      </c>
      <c r="AB286" s="80" t="str">
        <f t="shared" si="65"/>
        <v>No</v>
      </c>
      <c r="AC286" s="78">
        <f t="shared" si="70"/>
        <v>3.4956975446026815</v>
      </c>
    </row>
    <row r="287" spans="2:29" x14ac:dyDescent="0.25">
      <c r="B287" s="20">
        <v>274</v>
      </c>
      <c r="C287" s="20">
        <f t="shared" si="71"/>
        <v>0.5</v>
      </c>
      <c r="D287" s="20">
        <f t="shared" si="2"/>
        <v>0</v>
      </c>
      <c r="E287" s="77">
        <f t="shared" si="0"/>
        <v>1.3781867790849943E-2</v>
      </c>
      <c r="F287" s="78">
        <f t="shared" si="1"/>
        <v>0.51378186779084989</v>
      </c>
      <c r="G287" s="20">
        <f t="shared" si="66"/>
        <v>3.3690757145757796E-2</v>
      </c>
      <c r="H287" s="79">
        <f t="shared" si="67"/>
        <v>1.6845378572878898E-2</v>
      </c>
      <c r="I287" s="80">
        <f t="shared" si="59"/>
        <v>0.48315462142712112</v>
      </c>
      <c r="J287" s="80">
        <f t="shared" si="60"/>
        <v>0.51684537857287893</v>
      </c>
      <c r="K287" s="80" t="str">
        <f t="shared" si="61"/>
        <v>No</v>
      </c>
      <c r="L287" s="78">
        <f t="shared" si="68"/>
        <v>0.49982898992833713</v>
      </c>
      <c r="S287" s="20">
        <v>274</v>
      </c>
      <c r="T287" s="93">
        <f t="shared" si="72"/>
        <v>3.5</v>
      </c>
      <c r="U287" s="20">
        <f t="shared" si="73"/>
        <v>0</v>
      </c>
      <c r="V287" s="118">
        <f t="shared" si="74"/>
        <v>0.1157676894431395</v>
      </c>
      <c r="W287" s="78">
        <f t="shared" si="75"/>
        <v>3.6157676894431394</v>
      </c>
      <c r="X287" s="20">
        <f t="shared" si="69"/>
        <v>0.28300236002436541</v>
      </c>
      <c r="Y287" s="79">
        <f t="shared" si="62"/>
        <v>0.1415011800121827</v>
      </c>
      <c r="Z287" s="80">
        <f t="shared" si="63"/>
        <v>3.3584988199878172</v>
      </c>
      <c r="AA287" s="80">
        <f t="shared" si="64"/>
        <v>3.6415011800121828</v>
      </c>
      <c r="AB287" s="80" t="str">
        <f t="shared" si="65"/>
        <v>No</v>
      </c>
      <c r="AC287" s="78">
        <f t="shared" si="70"/>
        <v>3.4985635153980312</v>
      </c>
    </row>
    <row r="288" spans="2:29" x14ac:dyDescent="0.25">
      <c r="B288" s="20">
        <v>275</v>
      </c>
      <c r="C288" s="20">
        <f t="shared" si="71"/>
        <v>0.5</v>
      </c>
      <c r="D288" s="20">
        <f t="shared" si="2"/>
        <v>0</v>
      </c>
      <c r="E288" s="77">
        <f t="shared" si="0"/>
        <v>1.7101007166283384E-2</v>
      </c>
      <c r="F288" s="78">
        <f t="shared" si="1"/>
        <v>0.51710100716628338</v>
      </c>
      <c r="G288" s="20">
        <f t="shared" si="66"/>
        <v>3.3690757145757796E-2</v>
      </c>
      <c r="H288" s="79">
        <f t="shared" si="67"/>
        <v>1.6845378572878898E-2</v>
      </c>
      <c r="I288" s="80">
        <f t="shared" si="59"/>
        <v>0.48315462142712112</v>
      </c>
      <c r="J288" s="80">
        <f t="shared" si="60"/>
        <v>0.51684537857287893</v>
      </c>
      <c r="K288" s="80" t="str">
        <f t="shared" si="61"/>
        <v>Yes</v>
      </c>
      <c r="L288" s="78">
        <f t="shared" si="68"/>
        <v>0.50017101007166276</v>
      </c>
      <c r="S288" s="20">
        <v>275</v>
      </c>
      <c r="T288" s="93">
        <f t="shared" si="72"/>
        <v>3.5</v>
      </c>
      <c r="U288" s="20">
        <f t="shared" si="73"/>
        <v>0</v>
      </c>
      <c r="V288" s="118">
        <f t="shared" si="74"/>
        <v>0.1436484601967804</v>
      </c>
      <c r="W288" s="78">
        <f t="shared" si="75"/>
        <v>3.6436484601967805</v>
      </c>
      <c r="X288" s="20">
        <f t="shared" si="69"/>
        <v>0.28300236002436541</v>
      </c>
      <c r="Y288" s="79">
        <f t="shared" si="62"/>
        <v>0.1415011800121827</v>
      </c>
      <c r="Z288" s="80">
        <f t="shared" si="63"/>
        <v>3.3584988199878172</v>
      </c>
      <c r="AA288" s="80">
        <f t="shared" si="64"/>
        <v>3.6415011800121828</v>
      </c>
      <c r="AB288" s="80" t="str">
        <f t="shared" si="65"/>
        <v>Yes</v>
      </c>
      <c r="AC288" s="78">
        <f t="shared" si="70"/>
        <v>3.501436484601967</v>
      </c>
    </row>
    <row r="289" spans="2:29" x14ac:dyDescent="0.25">
      <c r="B289" s="20">
        <v>276</v>
      </c>
      <c r="C289" s="20">
        <f t="shared" si="71"/>
        <v>0.5</v>
      </c>
      <c r="D289" s="20">
        <f t="shared" si="2"/>
        <v>0</v>
      </c>
      <c r="E289" s="77">
        <f t="shared" si="0"/>
        <v>2.0336832153789924E-2</v>
      </c>
      <c r="F289" s="78">
        <f t="shared" si="1"/>
        <v>0.5203368321537899</v>
      </c>
      <c r="G289" s="20">
        <f t="shared" si="66"/>
        <v>3.3720475742223102E-2</v>
      </c>
      <c r="H289" s="79">
        <f t="shared" si="67"/>
        <v>1.6860237871111551E-2</v>
      </c>
      <c r="I289" s="80">
        <f t="shared" si="59"/>
        <v>0.48313976212888843</v>
      </c>
      <c r="J289" s="80">
        <f t="shared" si="60"/>
        <v>0.51686023787111157</v>
      </c>
      <c r="K289" s="80" t="str">
        <f t="shared" si="61"/>
        <v>Yes</v>
      </c>
      <c r="L289" s="78">
        <f t="shared" si="68"/>
        <v>0.50051219707110917</v>
      </c>
      <c r="S289" s="20">
        <v>276</v>
      </c>
      <c r="T289" s="93">
        <f t="shared" si="72"/>
        <v>3.5</v>
      </c>
      <c r="U289" s="20">
        <f t="shared" si="73"/>
        <v>0</v>
      </c>
      <c r="V289" s="118">
        <f t="shared" si="74"/>
        <v>0.17082939009183534</v>
      </c>
      <c r="W289" s="78">
        <f t="shared" si="75"/>
        <v>3.6708293900918352</v>
      </c>
      <c r="X289" s="20">
        <f t="shared" si="69"/>
        <v>0.28325199623467401</v>
      </c>
      <c r="Y289" s="79">
        <f t="shared" si="62"/>
        <v>0.141625998117337</v>
      </c>
      <c r="Z289" s="80">
        <f t="shared" si="63"/>
        <v>3.3583740018826629</v>
      </c>
      <c r="AA289" s="80">
        <f t="shared" si="64"/>
        <v>3.6416259981173371</v>
      </c>
      <c r="AB289" s="80" t="str">
        <f t="shared" si="65"/>
        <v>Yes</v>
      </c>
      <c r="AC289" s="78">
        <f t="shared" si="70"/>
        <v>3.5043024553973168</v>
      </c>
    </row>
    <row r="290" spans="2:29" x14ac:dyDescent="0.25">
      <c r="B290" s="20">
        <v>277</v>
      </c>
      <c r="C290" s="20">
        <f t="shared" si="71"/>
        <v>0.5</v>
      </c>
      <c r="D290" s="20">
        <f t="shared" si="2"/>
        <v>0</v>
      </c>
      <c r="E290" s="77">
        <f t="shared" si="0"/>
        <v>2.3473578139294578E-2</v>
      </c>
      <c r="F290" s="78">
        <f t="shared" si="1"/>
        <v>0.52347357813929463</v>
      </c>
      <c r="G290" s="20">
        <f t="shared" si="66"/>
        <v>3.3779257325649202E-2</v>
      </c>
      <c r="H290" s="79">
        <f t="shared" si="67"/>
        <v>1.6889628662824601E-2</v>
      </c>
      <c r="I290" s="80">
        <f t="shared" si="59"/>
        <v>0.48311037133717538</v>
      </c>
      <c r="J290" s="80">
        <f t="shared" si="60"/>
        <v>0.51688962866282462</v>
      </c>
      <c r="K290" s="80" t="str">
        <f t="shared" si="61"/>
        <v>Yes</v>
      </c>
      <c r="L290" s="78">
        <f t="shared" si="68"/>
        <v>0.50085088869791106</v>
      </c>
      <c r="S290" s="20">
        <v>277</v>
      </c>
      <c r="T290" s="93">
        <f t="shared" si="72"/>
        <v>3.5</v>
      </c>
      <c r="U290" s="20">
        <f t="shared" si="73"/>
        <v>0</v>
      </c>
      <c r="V290" s="118">
        <f t="shared" si="74"/>
        <v>0.19717805637007443</v>
      </c>
      <c r="W290" s="78">
        <f t="shared" si="75"/>
        <v>3.6971780563700745</v>
      </c>
      <c r="X290" s="20">
        <f t="shared" si="69"/>
        <v>0.28374576153545322</v>
      </c>
      <c r="Y290" s="79">
        <f t="shared" si="62"/>
        <v>0.14187288076772661</v>
      </c>
      <c r="Z290" s="80">
        <f t="shared" si="63"/>
        <v>3.3581271192322735</v>
      </c>
      <c r="AA290" s="80">
        <f t="shared" si="64"/>
        <v>3.6418728807677265</v>
      </c>
      <c r="AB290" s="80" t="str">
        <f t="shared" si="65"/>
        <v>Yes</v>
      </c>
      <c r="AC290" s="78">
        <f t="shared" si="70"/>
        <v>3.5071474650624528</v>
      </c>
    </row>
    <row r="291" spans="2:29" x14ac:dyDescent="0.25">
      <c r="B291" s="20">
        <v>278</v>
      </c>
      <c r="C291" s="20">
        <f t="shared" si="71"/>
        <v>0.5</v>
      </c>
      <c r="D291" s="20">
        <f t="shared" si="2"/>
        <v>0</v>
      </c>
      <c r="E291" s="77">
        <f t="shared" si="0"/>
        <v>2.6495963211660253E-2</v>
      </c>
      <c r="F291" s="78">
        <f t="shared" si="1"/>
        <v>0.52649596321166026</v>
      </c>
      <c r="G291" s="20">
        <f t="shared" si="66"/>
        <v>3.3865810385359144E-2</v>
      </c>
      <c r="H291" s="79">
        <f t="shared" si="67"/>
        <v>1.6932905192679572E-2</v>
      </c>
      <c r="I291" s="80">
        <f t="shared" si="59"/>
        <v>0.48306709480732041</v>
      </c>
      <c r="J291" s="80">
        <f t="shared" si="60"/>
        <v>0.51693290519267954</v>
      </c>
      <c r="K291" s="80" t="str">
        <f t="shared" si="61"/>
        <v>Yes</v>
      </c>
      <c r="L291" s="78">
        <f t="shared" si="68"/>
        <v>0.5011854348805076</v>
      </c>
      <c r="S291" s="20">
        <v>278</v>
      </c>
      <c r="T291" s="93">
        <f t="shared" si="72"/>
        <v>3.5</v>
      </c>
      <c r="U291" s="20">
        <f t="shared" si="73"/>
        <v>0</v>
      </c>
      <c r="V291" s="118">
        <f t="shared" si="74"/>
        <v>0.22256609097794611</v>
      </c>
      <c r="W291" s="78">
        <f t="shared" si="75"/>
        <v>3.7225660909779461</v>
      </c>
      <c r="X291" s="20">
        <f t="shared" si="69"/>
        <v>0.28447280723701679</v>
      </c>
      <c r="Y291" s="79">
        <f t="shared" si="62"/>
        <v>0.14223640361850839</v>
      </c>
      <c r="Z291" s="80">
        <f t="shared" si="63"/>
        <v>3.3577635963814916</v>
      </c>
      <c r="AA291" s="80">
        <f t="shared" si="64"/>
        <v>3.6422364036185084</v>
      </c>
      <c r="AB291" s="80" t="str">
        <f t="shared" si="65"/>
        <v>Yes</v>
      </c>
      <c r="AC291" s="78">
        <f t="shared" si="70"/>
        <v>3.5099576529962637</v>
      </c>
    </row>
    <row r="292" spans="2:29" x14ac:dyDescent="0.25">
      <c r="B292" s="20">
        <v>279</v>
      </c>
      <c r="C292" s="20">
        <f t="shared" si="71"/>
        <v>0.5</v>
      </c>
      <c r="D292" s="20">
        <f t="shared" si="2"/>
        <v>0</v>
      </c>
      <c r="E292" s="77">
        <f t="shared" si="0"/>
        <v>2.9389262614623626E-2</v>
      </c>
      <c r="F292" s="78">
        <f t="shared" si="1"/>
        <v>0.5293892626146236</v>
      </c>
      <c r="G292" s="20">
        <f t="shared" si="66"/>
        <v>3.3978245809765974E-2</v>
      </c>
      <c r="H292" s="79">
        <f t="shared" si="67"/>
        <v>1.6989122904882987E-2</v>
      </c>
      <c r="I292" s="80">
        <f t="shared" si="59"/>
        <v>0.48301087709511703</v>
      </c>
      <c r="J292" s="80">
        <f t="shared" si="60"/>
        <v>0.51698912290488297</v>
      </c>
      <c r="K292" s="80" t="str">
        <f t="shared" si="61"/>
        <v>Yes</v>
      </c>
      <c r="L292" s="78">
        <f t="shared" si="68"/>
        <v>0.5015142057435259</v>
      </c>
      <c r="S292" s="20">
        <v>279</v>
      </c>
      <c r="T292" s="93">
        <f t="shared" si="72"/>
        <v>3.5</v>
      </c>
      <c r="U292" s="20">
        <f t="shared" si="73"/>
        <v>0</v>
      </c>
      <c r="V292" s="118">
        <f t="shared" si="74"/>
        <v>0.24686980596283842</v>
      </c>
      <c r="W292" s="78">
        <f t="shared" si="75"/>
        <v>3.7468698059628385</v>
      </c>
      <c r="X292" s="20">
        <f t="shared" si="69"/>
        <v>0.28541726480203411</v>
      </c>
      <c r="Y292" s="79">
        <f t="shared" si="62"/>
        <v>0.14270863240101705</v>
      </c>
      <c r="Z292" s="80">
        <f t="shared" si="63"/>
        <v>3.3572913675989828</v>
      </c>
      <c r="AA292" s="80">
        <f t="shared" si="64"/>
        <v>3.6427086324010172</v>
      </c>
      <c r="AB292" s="80" t="str">
        <f t="shared" si="65"/>
        <v>Yes</v>
      </c>
      <c r="AC292" s="78">
        <f t="shared" si="70"/>
        <v>3.5127193282456179</v>
      </c>
    </row>
    <row r="293" spans="2:29" x14ac:dyDescent="0.25">
      <c r="B293" s="20">
        <v>280</v>
      </c>
      <c r="C293" s="20">
        <f t="shared" si="71"/>
        <v>0.5</v>
      </c>
      <c r="D293" s="20">
        <f t="shared" si="2"/>
        <v>0</v>
      </c>
      <c r="E293" s="77">
        <f t="shared" si="0"/>
        <v>3.2139380484326907E-2</v>
      </c>
      <c r="F293" s="78">
        <f t="shared" si="1"/>
        <v>0.53213938048432685</v>
      </c>
      <c r="G293" s="20">
        <f t="shared" si="66"/>
        <v>3.41141316673867E-2</v>
      </c>
      <c r="H293" s="79">
        <f t="shared" si="67"/>
        <v>1.705706583369335E-2</v>
      </c>
      <c r="I293" s="80">
        <f t="shared" si="59"/>
        <v>0.48294293416630663</v>
      </c>
      <c r="J293" s="80">
        <f t="shared" si="60"/>
        <v>0.51705706583369337</v>
      </c>
      <c r="K293" s="80" t="str">
        <f t="shared" si="61"/>
        <v>Yes</v>
      </c>
      <c r="L293" s="78">
        <f t="shared" si="68"/>
        <v>0.50183559954836909</v>
      </c>
      <c r="S293" s="20">
        <v>280</v>
      </c>
      <c r="T293" s="93">
        <f t="shared" si="72"/>
        <v>3.5</v>
      </c>
      <c r="U293" s="20">
        <f t="shared" si="73"/>
        <v>0</v>
      </c>
      <c r="V293" s="118">
        <f t="shared" si="74"/>
        <v>0.26997079606834601</v>
      </c>
      <c r="W293" s="78">
        <f t="shared" si="75"/>
        <v>3.7699707960683462</v>
      </c>
      <c r="X293" s="20">
        <f t="shared" si="69"/>
        <v>0.28655870600604827</v>
      </c>
      <c r="Y293" s="79">
        <f t="shared" si="62"/>
        <v>0.14327935300302413</v>
      </c>
      <c r="Z293" s="80">
        <f t="shared" si="63"/>
        <v>3.3567206469969757</v>
      </c>
      <c r="AA293" s="80">
        <f t="shared" si="64"/>
        <v>3.6432793530030243</v>
      </c>
      <c r="AB293" s="80" t="str">
        <f t="shared" si="65"/>
        <v>Yes</v>
      </c>
      <c r="AC293" s="78">
        <f t="shared" si="70"/>
        <v>3.5154190362063016</v>
      </c>
    </row>
    <row r="294" spans="2:29" x14ac:dyDescent="0.25">
      <c r="B294" s="20">
        <v>281</v>
      </c>
      <c r="C294" s="20">
        <f t="shared" si="71"/>
        <v>0.5</v>
      </c>
      <c r="D294" s="20">
        <f t="shared" si="2"/>
        <v>0</v>
      </c>
      <c r="E294" s="77">
        <f t="shared" si="0"/>
        <v>3.4732918522949782E-2</v>
      </c>
      <c r="F294" s="78">
        <f t="shared" si="1"/>
        <v>0.5347329185229498</v>
      </c>
      <c r="G294" s="20">
        <f t="shared" si="66"/>
        <v>3.4270561584773734E-2</v>
      </c>
      <c r="H294" s="79">
        <f t="shared" si="67"/>
        <v>1.7135280792386867E-2</v>
      </c>
      <c r="I294" s="80">
        <f t="shared" si="59"/>
        <v>0.48286471920761315</v>
      </c>
      <c r="J294" s="80">
        <f t="shared" si="60"/>
        <v>0.51713528079238691</v>
      </c>
      <c r="K294" s="80" t="str">
        <f t="shared" si="61"/>
        <v>Yes</v>
      </c>
      <c r="L294" s="78">
        <f t="shared" si="68"/>
        <v>0.50214805049672651</v>
      </c>
      <c r="S294" s="20">
        <v>281</v>
      </c>
      <c r="T294" s="93">
        <f t="shared" si="72"/>
        <v>3.5</v>
      </c>
      <c r="U294" s="20">
        <f t="shared" si="73"/>
        <v>0</v>
      </c>
      <c r="V294" s="118">
        <f t="shared" si="74"/>
        <v>0.29175651559277815</v>
      </c>
      <c r="W294" s="78">
        <f t="shared" si="75"/>
        <v>3.7917565155927782</v>
      </c>
      <c r="X294" s="20">
        <f t="shared" si="69"/>
        <v>0.28787271731209946</v>
      </c>
      <c r="Y294" s="79">
        <f t="shared" si="62"/>
        <v>0.14393635865604973</v>
      </c>
      <c r="Z294" s="80">
        <f t="shared" si="63"/>
        <v>3.3560636413439502</v>
      </c>
      <c r="AA294" s="80">
        <f t="shared" si="64"/>
        <v>3.6439363586560498</v>
      </c>
      <c r="AB294" s="80" t="str">
        <f t="shared" si="65"/>
        <v>Yes</v>
      </c>
      <c r="AC294" s="78">
        <f t="shared" si="70"/>
        <v>3.5180436241725039</v>
      </c>
    </row>
    <row r="295" spans="2:29" x14ac:dyDescent="0.25">
      <c r="B295" s="20">
        <v>282</v>
      </c>
      <c r="C295" s="20">
        <f t="shared" si="71"/>
        <v>0.5</v>
      </c>
      <c r="D295" s="20">
        <f t="shared" si="2"/>
        <v>0</v>
      </c>
      <c r="E295" s="77">
        <f t="shared" si="0"/>
        <v>3.7157241273869608E-2</v>
      </c>
      <c r="F295" s="78">
        <f t="shared" si="1"/>
        <v>0.53715724127386966</v>
      </c>
      <c r="G295" s="20">
        <f t="shared" si="66"/>
        <v>3.4444233350475112E-2</v>
      </c>
      <c r="H295" s="79">
        <f t="shared" si="67"/>
        <v>1.7222116675237556E-2</v>
      </c>
      <c r="I295" s="80">
        <f t="shared" si="59"/>
        <v>0.48277788332476246</v>
      </c>
      <c r="J295" s="80">
        <f t="shared" si="60"/>
        <v>0.51722211667523754</v>
      </c>
      <c r="K295" s="80" t="str">
        <f t="shared" si="61"/>
        <v>Yes</v>
      </c>
      <c r="L295" s="78">
        <f t="shared" si="68"/>
        <v>0.50245003635898522</v>
      </c>
      <c r="S295" s="20">
        <v>282</v>
      </c>
      <c r="T295" s="93">
        <f t="shared" si="72"/>
        <v>3.5</v>
      </c>
      <c r="U295" s="20">
        <f t="shared" si="73"/>
        <v>0</v>
      </c>
      <c r="V295" s="118">
        <f t="shared" si="74"/>
        <v>0.31212082670050467</v>
      </c>
      <c r="W295" s="78">
        <f t="shared" si="75"/>
        <v>3.8121208267005047</v>
      </c>
      <c r="X295" s="20">
        <f t="shared" si="69"/>
        <v>0.28933156014399097</v>
      </c>
      <c r="Y295" s="79">
        <f t="shared" si="62"/>
        <v>0.14466578007199549</v>
      </c>
      <c r="Z295" s="80">
        <f t="shared" si="63"/>
        <v>3.3553342199280047</v>
      </c>
      <c r="AA295" s="80">
        <f t="shared" si="64"/>
        <v>3.6446657800719953</v>
      </c>
      <c r="AB295" s="80" t="str">
        <f t="shared" si="65"/>
        <v>Yes</v>
      </c>
      <c r="AC295" s="78">
        <f t="shared" si="70"/>
        <v>3.5205803054154767</v>
      </c>
    </row>
    <row r="296" spans="2:29" x14ac:dyDescent="0.25">
      <c r="B296" s="20">
        <v>283</v>
      </c>
      <c r="C296" s="20">
        <f t="shared" si="71"/>
        <v>0.5</v>
      </c>
      <c r="D296" s="20">
        <f t="shared" si="2"/>
        <v>0</v>
      </c>
      <c r="E296" s="77">
        <f t="shared" si="0"/>
        <v>3.9400537680336085E-2</v>
      </c>
      <c r="F296" s="78">
        <f t="shared" si="1"/>
        <v>0.53940053768033613</v>
      </c>
      <c r="G296" s="20">
        <f t="shared" si="66"/>
        <v>3.4631534191993309E-2</v>
      </c>
      <c r="H296" s="79">
        <f t="shared" si="67"/>
        <v>1.7315767095996654E-2</v>
      </c>
      <c r="I296" s="80">
        <f t="shared" si="59"/>
        <v>0.48268423290400336</v>
      </c>
      <c r="J296" s="80">
        <f t="shared" si="60"/>
        <v>0.51731576709599669</v>
      </c>
      <c r="K296" s="80" t="str">
        <f t="shared" si="61"/>
        <v>Yes</v>
      </c>
      <c r="L296" s="78">
        <f t="shared" si="68"/>
        <v>0.50274008589037977</v>
      </c>
      <c r="S296" s="20">
        <v>283</v>
      </c>
      <c r="T296" s="93">
        <f t="shared" si="72"/>
        <v>3.5</v>
      </c>
      <c r="U296" s="20">
        <f t="shared" si="73"/>
        <v>0</v>
      </c>
      <c r="V296" s="118">
        <f t="shared" si="74"/>
        <v>0.33096451651482311</v>
      </c>
      <c r="W296" s="78">
        <f t="shared" si="75"/>
        <v>3.8309645165148232</v>
      </c>
      <c r="X296" s="20">
        <f t="shared" si="69"/>
        <v>0.29090488721274377</v>
      </c>
      <c r="Y296" s="79">
        <f t="shared" si="62"/>
        <v>0.14545244360637188</v>
      </c>
      <c r="Z296" s="80">
        <f t="shared" si="63"/>
        <v>3.3545475563936282</v>
      </c>
      <c r="AA296" s="80">
        <f t="shared" si="64"/>
        <v>3.6454524436063718</v>
      </c>
      <c r="AB296" s="80" t="str">
        <f t="shared" si="65"/>
        <v>Yes</v>
      </c>
      <c r="AC296" s="78">
        <f t="shared" si="70"/>
        <v>3.5230167214791908</v>
      </c>
    </row>
    <row r="297" spans="2:29" x14ac:dyDescent="0.25">
      <c r="B297" s="20">
        <v>284</v>
      </c>
      <c r="C297" s="20">
        <f t="shared" si="71"/>
        <v>0.5</v>
      </c>
      <c r="D297" s="20">
        <f t="shared" si="2"/>
        <v>0</v>
      </c>
      <c r="E297" s="77">
        <f t="shared" si="0"/>
        <v>4.1451878627752056E-2</v>
      </c>
      <c r="F297" s="78">
        <f t="shared" si="1"/>
        <v>0.54145187862775201</v>
      </c>
      <c r="G297" s="20">
        <f t="shared" si="66"/>
        <v>3.4828629272988444E-2</v>
      </c>
      <c r="H297" s="79">
        <f t="shared" si="67"/>
        <v>1.7414314636494222E-2</v>
      </c>
      <c r="I297" s="80">
        <f t="shared" si="59"/>
        <v>0.48258568536350577</v>
      </c>
      <c r="J297" s="80">
        <f t="shared" si="60"/>
        <v>0.51741431463649423</v>
      </c>
      <c r="K297" s="80" t="str">
        <f t="shared" si="61"/>
        <v>Yes</v>
      </c>
      <c r="L297" s="78">
        <f t="shared" si="68"/>
        <v>0.50301678599874877</v>
      </c>
      <c r="S297" s="20">
        <v>284</v>
      </c>
      <c r="T297" s="93">
        <f t="shared" si="72"/>
        <v>3.5</v>
      </c>
      <c r="U297" s="20">
        <f t="shared" si="73"/>
        <v>0</v>
      </c>
      <c r="V297" s="118">
        <f t="shared" si="74"/>
        <v>0.34819578047311722</v>
      </c>
      <c r="W297" s="78">
        <f t="shared" si="75"/>
        <v>3.8481957804731173</v>
      </c>
      <c r="X297" s="20">
        <f t="shared" si="69"/>
        <v>0.29256048589310296</v>
      </c>
      <c r="Y297" s="79">
        <f t="shared" si="62"/>
        <v>0.14628024294655148</v>
      </c>
      <c r="Z297" s="80">
        <f t="shared" si="63"/>
        <v>3.3537197570534487</v>
      </c>
      <c r="AA297" s="80">
        <f t="shared" si="64"/>
        <v>3.6462802429465513</v>
      </c>
      <c r="AB297" s="80" t="str">
        <f t="shared" si="65"/>
        <v>Yes</v>
      </c>
      <c r="AC297" s="78">
        <f t="shared" si="70"/>
        <v>3.5253410023894913</v>
      </c>
    </row>
    <row r="298" spans="2:29" x14ac:dyDescent="0.25">
      <c r="B298" s="20">
        <v>285</v>
      </c>
      <c r="C298" s="20">
        <f t="shared" si="71"/>
        <v>0.5</v>
      </c>
      <c r="D298" s="20">
        <f t="shared" si="2"/>
        <v>0</v>
      </c>
      <c r="E298" s="77">
        <f t="shared" si="0"/>
        <v>4.3301270189221974E-2</v>
      </c>
      <c r="F298" s="78">
        <f t="shared" si="1"/>
        <v>0.54330127018922192</v>
      </c>
      <c r="G298" s="20">
        <f t="shared" si="66"/>
        <v>3.5031550286320254E-2</v>
      </c>
      <c r="H298" s="79">
        <f t="shared" si="67"/>
        <v>1.7515775143160127E-2</v>
      </c>
      <c r="I298" s="80">
        <f t="shared" si="59"/>
        <v>0.48248422485683989</v>
      </c>
      <c r="J298" s="80">
        <f t="shared" si="60"/>
        <v>0.51751577514316016</v>
      </c>
      <c r="K298" s="80" t="str">
        <f t="shared" si="61"/>
        <v>Yes</v>
      </c>
      <c r="L298" s="78">
        <f t="shared" si="68"/>
        <v>0.50327878862897824</v>
      </c>
      <c r="S298" s="20">
        <v>285</v>
      </c>
      <c r="T298" s="93">
        <f t="shared" si="72"/>
        <v>3.5</v>
      </c>
      <c r="U298" s="20">
        <f t="shared" si="73"/>
        <v>0</v>
      </c>
      <c r="V298" s="118">
        <f t="shared" si="74"/>
        <v>0.36373066958946459</v>
      </c>
      <c r="W298" s="78">
        <f t="shared" si="75"/>
        <v>3.8637306695894647</v>
      </c>
      <c r="X298" s="20">
        <f t="shared" si="69"/>
        <v>0.29426502240509017</v>
      </c>
      <c r="Y298" s="79">
        <f t="shared" si="62"/>
        <v>0.14713251120254509</v>
      </c>
      <c r="Z298" s="80">
        <f t="shared" si="63"/>
        <v>3.3528674887974548</v>
      </c>
      <c r="AA298" s="80">
        <f t="shared" si="64"/>
        <v>3.6471325112025452</v>
      </c>
      <c r="AB298" s="80" t="str">
        <f t="shared" si="65"/>
        <v>Yes</v>
      </c>
      <c r="AC298" s="78">
        <f t="shared" si="70"/>
        <v>3.5275418244834178</v>
      </c>
    </row>
    <row r="299" spans="2:29" x14ac:dyDescent="0.25">
      <c r="B299" s="20">
        <v>286</v>
      </c>
      <c r="C299" s="20">
        <f t="shared" si="71"/>
        <v>0.5</v>
      </c>
      <c r="D299" s="20">
        <f t="shared" si="2"/>
        <v>0</v>
      </c>
      <c r="E299" s="77">
        <f t="shared" si="0"/>
        <v>4.493970231495837E-2</v>
      </c>
      <c r="F299" s="78">
        <f t="shared" si="1"/>
        <v>0.54493970231495836</v>
      </c>
      <c r="G299" s="20">
        <f t="shared" si="66"/>
        <v>3.5236281502785329E-2</v>
      </c>
      <c r="H299" s="79">
        <f t="shared" si="67"/>
        <v>1.7618140751392664E-2</v>
      </c>
      <c r="I299" s="80">
        <f t="shared" si="59"/>
        <v>0.48238185924860733</v>
      </c>
      <c r="J299" s="80">
        <f t="shared" si="60"/>
        <v>0.51761814075139267</v>
      </c>
      <c r="K299" s="80" t="str">
        <f t="shared" si="61"/>
        <v>Yes</v>
      </c>
      <c r="L299" s="78">
        <f t="shared" si="68"/>
        <v>0.50352481733058996</v>
      </c>
      <c r="S299" s="20">
        <v>286</v>
      </c>
      <c r="T299" s="93">
        <f t="shared" si="72"/>
        <v>3.5</v>
      </c>
      <c r="U299" s="20">
        <f t="shared" si="73"/>
        <v>0</v>
      </c>
      <c r="V299" s="118">
        <f t="shared" si="74"/>
        <v>0.3774934994456503</v>
      </c>
      <c r="W299" s="78">
        <f t="shared" si="75"/>
        <v>3.8774934994456505</v>
      </c>
      <c r="X299" s="20">
        <f t="shared" si="69"/>
        <v>0.29598476462339673</v>
      </c>
      <c r="Y299" s="79">
        <f t="shared" si="62"/>
        <v>0.14799238231169837</v>
      </c>
      <c r="Z299" s="80">
        <f t="shared" si="63"/>
        <v>3.3520076176883018</v>
      </c>
      <c r="AA299" s="80">
        <f t="shared" si="64"/>
        <v>3.6479923823116982</v>
      </c>
      <c r="AB299" s="80" t="str">
        <f t="shared" si="65"/>
        <v>Yes</v>
      </c>
      <c r="AC299" s="78">
        <f t="shared" si="70"/>
        <v>3.5296084655769566</v>
      </c>
    </row>
    <row r="300" spans="2:29" x14ac:dyDescent="0.25">
      <c r="B300" s="20">
        <v>287</v>
      </c>
      <c r="C300" s="20">
        <f t="shared" si="71"/>
        <v>0.5</v>
      </c>
      <c r="D300" s="20">
        <f t="shared" si="2"/>
        <v>0</v>
      </c>
      <c r="E300" s="77">
        <f t="shared" si="0"/>
        <v>4.6359192728339375E-2</v>
      </c>
      <c r="F300" s="78">
        <f t="shared" si="1"/>
        <v>0.54635919272833933</v>
      </c>
      <c r="G300" s="20">
        <f t="shared" si="66"/>
        <v>3.54388411998353E-2</v>
      </c>
      <c r="H300" s="79">
        <f t="shared" si="67"/>
        <v>1.771942059991765E-2</v>
      </c>
      <c r="I300" s="80">
        <f t="shared" si="59"/>
        <v>0.48228057940008234</v>
      </c>
      <c r="J300" s="80">
        <f t="shared" si="60"/>
        <v>0.5177194205999176</v>
      </c>
      <c r="K300" s="80" t="str">
        <f t="shared" si="61"/>
        <v>Yes</v>
      </c>
      <c r="L300" s="78">
        <f t="shared" si="68"/>
        <v>0.50375367347648048</v>
      </c>
      <c r="S300" s="20">
        <v>287</v>
      </c>
      <c r="T300" s="93">
        <f t="shared" si="72"/>
        <v>3.5</v>
      </c>
      <c r="U300" s="20">
        <f t="shared" si="73"/>
        <v>0</v>
      </c>
      <c r="V300" s="118">
        <f t="shared" si="74"/>
        <v>0.3894172189180507</v>
      </c>
      <c r="W300" s="78">
        <f t="shared" si="75"/>
        <v>3.8894172189180507</v>
      </c>
      <c r="X300" s="20">
        <f t="shared" si="69"/>
        <v>0.29768626607861648</v>
      </c>
      <c r="Y300" s="79">
        <f t="shared" si="62"/>
        <v>0.14884313303930824</v>
      </c>
      <c r="Z300" s="80">
        <f t="shared" si="63"/>
        <v>3.3511568669606917</v>
      </c>
      <c r="AA300" s="80">
        <f t="shared" si="64"/>
        <v>3.6488431330393083</v>
      </c>
      <c r="AB300" s="80" t="str">
        <f t="shared" si="65"/>
        <v>Yes</v>
      </c>
      <c r="AC300" s="78">
        <f t="shared" si="70"/>
        <v>3.5315308572024362</v>
      </c>
    </row>
    <row r="301" spans="2:29" x14ac:dyDescent="0.25">
      <c r="B301" s="20">
        <v>288</v>
      </c>
      <c r="C301" s="20">
        <f t="shared" si="71"/>
        <v>0.5</v>
      </c>
      <c r="D301" s="20">
        <f t="shared" si="2"/>
        <v>0</v>
      </c>
      <c r="E301" s="77">
        <f t="shared" si="0"/>
        <v>4.7552825814757671E-2</v>
      </c>
      <c r="F301" s="78">
        <f t="shared" si="1"/>
        <v>0.54755282581475773</v>
      </c>
      <c r="G301" s="20">
        <f t="shared" si="66"/>
        <v>3.5635356971305938E-2</v>
      </c>
      <c r="H301" s="79">
        <f t="shared" si="67"/>
        <v>1.7817678485652969E-2</v>
      </c>
      <c r="I301" s="80">
        <f t="shared" si="59"/>
        <v>0.48218232151434703</v>
      </c>
      <c r="J301" s="80">
        <f t="shared" si="60"/>
        <v>0.51781767848565297</v>
      </c>
      <c r="K301" s="80" t="str">
        <f t="shared" si="61"/>
        <v>Yes</v>
      </c>
      <c r="L301" s="78">
        <f t="shared" si="68"/>
        <v>0.50396424210251145</v>
      </c>
      <c r="S301" s="20">
        <v>288</v>
      </c>
      <c r="T301" s="93">
        <f t="shared" si="72"/>
        <v>3.5</v>
      </c>
      <c r="U301" s="20">
        <f t="shared" si="73"/>
        <v>0</v>
      </c>
      <c r="V301" s="118">
        <f t="shared" si="74"/>
        <v>0.39944373684396439</v>
      </c>
      <c r="W301" s="78">
        <f t="shared" si="75"/>
        <v>3.8994437368439643</v>
      </c>
      <c r="X301" s="20">
        <f t="shared" si="69"/>
        <v>0.29933699855896984</v>
      </c>
      <c r="Y301" s="79">
        <f t="shared" si="62"/>
        <v>0.14966849927948492</v>
      </c>
      <c r="Z301" s="80">
        <f t="shared" si="63"/>
        <v>3.350331500720515</v>
      </c>
      <c r="AA301" s="80">
        <f t="shared" si="64"/>
        <v>3.649668499279485</v>
      </c>
      <c r="AB301" s="80" t="str">
        <f t="shared" si="65"/>
        <v>Yes</v>
      </c>
      <c r="AC301" s="78">
        <f t="shared" si="70"/>
        <v>3.5332996336610965</v>
      </c>
    </row>
    <row r="302" spans="2:29" x14ac:dyDescent="0.25">
      <c r="B302" s="20">
        <v>289</v>
      </c>
      <c r="C302" s="20">
        <f t="shared" si="71"/>
        <v>0.5</v>
      </c>
      <c r="D302" s="20">
        <f t="shared" si="2"/>
        <v>0</v>
      </c>
      <c r="E302" s="77">
        <f t="shared" si="0"/>
        <v>4.851478631379981E-2</v>
      </c>
      <c r="F302" s="78">
        <f t="shared" si="1"/>
        <v>0.5485147863137998</v>
      </c>
      <c r="G302" s="20">
        <f t="shared" si="66"/>
        <v>3.5822133955440635E-2</v>
      </c>
      <c r="H302" s="79">
        <f t="shared" si="67"/>
        <v>1.7911066977720318E-2</v>
      </c>
      <c r="I302" s="80">
        <f t="shared" si="59"/>
        <v>0.48208893302227968</v>
      </c>
      <c r="J302" s="80">
        <f t="shared" si="60"/>
        <v>0.51791106697772027</v>
      </c>
      <c r="K302" s="80" t="str">
        <f t="shared" si="61"/>
        <v>Yes</v>
      </c>
      <c r="L302" s="78">
        <f t="shared" si="68"/>
        <v>0.50415549733950304</v>
      </c>
      <c r="S302" s="20">
        <v>289</v>
      </c>
      <c r="T302" s="93">
        <f t="shared" si="72"/>
        <v>3.5</v>
      </c>
      <c r="U302" s="20">
        <f t="shared" si="73"/>
        <v>0</v>
      </c>
      <c r="V302" s="118">
        <f t="shared" si="74"/>
        <v>0.40752420503591835</v>
      </c>
      <c r="W302" s="78">
        <f t="shared" si="75"/>
        <v>3.9075242050359185</v>
      </c>
      <c r="X302" s="20">
        <f t="shared" si="69"/>
        <v>0.30090592522570114</v>
      </c>
      <c r="Y302" s="79">
        <f t="shared" si="62"/>
        <v>0.15045296261285057</v>
      </c>
      <c r="Z302" s="80">
        <f t="shared" si="63"/>
        <v>3.3495470373871497</v>
      </c>
      <c r="AA302" s="80">
        <f t="shared" si="64"/>
        <v>3.6504529626128503</v>
      </c>
      <c r="AB302" s="80" t="str">
        <f t="shared" si="65"/>
        <v>Yes</v>
      </c>
      <c r="AC302" s="78">
        <f t="shared" si="70"/>
        <v>3.5349061776518274</v>
      </c>
    </row>
    <row r="303" spans="2:29" x14ac:dyDescent="0.25">
      <c r="B303" s="20">
        <v>290</v>
      </c>
      <c r="C303" s="20">
        <f t="shared" si="71"/>
        <v>0.5</v>
      </c>
      <c r="D303" s="20">
        <f t="shared" si="2"/>
        <v>0</v>
      </c>
      <c r="E303" s="77">
        <f t="shared" si="0"/>
        <v>4.9240387650610389E-2</v>
      </c>
      <c r="F303" s="78">
        <f t="shared" si="1"/>
        <v>0.54924038765061034</v>
      </c>
      <c r="G303" s="20">
        <f t="shared" si="66"/>
        <v>3.5995715479233581E-2</v>
      </c>
      <c r="H303" s="79">
        <f t="shared" si="67"/>
        <v>1.799785773961679E-2</v>
      </c>
      <c r="I303" s="80">
        <f t="shared" si="59"/>
        <v>0.48200214226038318</v>
      </c>
      <c r="J303" s="80">
        <f t="shared" si="60"/>
        <v>0.51799785773961682</v>
      </c>
      <c r="K303" s="80" t="str">
        <f t="shared" si="61"/>
        <v>Yes</v>
      </c>
      <c r="L303" s="78">
        <f t="shared" si="68"/>
        <v>0.50432650741116591</v>
      </c>
      <c r="S303" s="20">
        <v>290</v>
      </c>
      <c r="T303" s="93">
        <f t="shared" si="72"/>
        <v>3.5</v>
      </c>
      <c r="U303" s="20">
        <f t="shared" si="73"/>
        <v>0</v>
      </c>
      <c r="V303" s="118">
        <f t="shared" si="74"/>
        <v>0.41361925626512719</v>
      </c>
      <c r="W303" s="78">
        <f t="shared" si="75"/>
        <v>3.9136192562651271</v>
      </c>
      <c r="X303" s="20">
        <f t="shared" si="69"/>
        <v>0.30236401002556212</v>
      </c>
      <c r="Y303" s="79">
        <f t="shared" si="62"/>
        <v>0.15118200501278106</v>
      </c>
      <c r="Z303" s="80">
        <f t="shared" si="63"/>
        <v>3.3488179949872188</v>
      </c>
      <c r="AA303" s="80">
        <f t="shared" si="64"/>
        <v>3.6511820050127812</v>
      </c>
      <c r="AB303" s="80" t="str">
        <f t="shared" si="65"/>
        <v>Yes</v>
      </c>
      <c r="AC303" s="78">
        <f t="shared" si="70"/>
        <v>3.5363426622537957</v>
      </c>
    </row>
    <row r="304" spans="2:29" x14ac:dyDescent="0.25">
      <c r="B304" s="20">
        <v>291</v>
      </c>
      <c r="C304" s="20">
        <f t="shared" si="71"/>
        <v>0.5</v>
      </c>
      <c r="D304" s="20">
        <f t="shared" si="2"/>
        <v>0</v>
      </c>
      <c r="E304" s="77">
        <f t="shared" si="0"/>
        <v>4.9726094768413651E-2</v>
      </c>
      <c r="F304" s="78">
        <f t="shared" si="1"/>
        <v>0.54972609476841361</v>
      </c>
      <c r="G304" s="20">
        <f t="shared" si="66"/>
        <v>3.6152935984282646E-2</v>
      </c>
      <c r="H304" s="79">
        <f t="shared" si="67"/>
        <v>1.8076467992141323E-2</v>
      </c>
      <c r="I304" s="80">
        <f t="shared" si="59"/>
        <v>0.4819235320078587</v>
      </c>
      <c r="J304" s="80">
        <f t="shared" si="60"/>
        <v>0.51807646799214135</v>
      </c>
      <c r="K304" s="80" t="str">
        <f t="shared" si="61"/>
        <v>Yes</v>
      </c>
      <c r="L304" s="78">
        <f t="shared" si="68"/>
        <v>0.50447643917362062</v>
      </c>
      <c r="S304" s="20">
        <v>291</v>
      </c>
      <c r="T304" s="93">
        <f t="shared" si="72"/>
        <v>3.5</v>
      </c>
      <c r="U304" s="20">
        <f t="shared" si="73"/>
        <v>0</v>
      </c>
      <c r="V304" s="118">
        <f t="shared" si="74"/>
        <v>0.41769919605467465</v>
      </c>
      <c r="W304" s="78">
        <f t="shared" si="75"/>
        <v>3.9176991960546745</v>
      </c>
      <c r="X304" s="20">
        <f t="shared" si="69"/>
        <v>0.3036846622679743</v>
      </c>
      <c r="Y304" s="79">
        <f t="shared" si="62"/>
        <v>0.15184233113398715</v>
      </c>
      <c r="Z304" s="80">
        <f t="shared" si="63"/>
        <v>3.3481576688660128</v>
      </c>
      <c r="AA304" s="80">
        <f t="shared" si="64"/>
        <v>3.6518423311339872</v>
      </c>
      <c r="AB304" s="80" t="str">
        <f t="shared" si="65"/>
        <v>Yes</v>
      </c>
      <c r="AC304" s="78">
        <f t="shared" si="70"/>
        <v>3.5376020890584146</v>
      </c>
    </row>
    <row r="305" spans="2:29" x14ac:dyDescent="0.25">
      <c r="B305" s="20">
        <v>292</v>
      </c>
      <c r="C305" s="20">
        <f t="shared" si="71"/>
        <v>0.5</v>
      </c>
      <c r="D305" s="20">
        <f t="shared" si="2"/>
        <v>0</v>
      </c>
      <c r="E305" s="77">
        <f t="shared" si="0"/>
        <v>4.9969541350954792E-2</v>
      </c>
      <c r="F305" s="78">
        <f t="shared" si="1"/>
        <v>0.54996954135095477</v>
      </c>
      <c r="G305" s="20">
        <f t="shared" si="66"/>
        <v>3.6290966368758081E-2</v>
      </c>
      <c r="H305" s="79">
        <f t="shared" si="67"/>
        <v>1.814548318437904E-2</v>
      </c>
      <c r="I305" s="80">
        <f t="shared" ref="I305:I368" si="76">C305-H305</f>
        <v>0.48185451681562097</v>
      </c>
      <c r="J305" s="80">
        <f t="shared" ref="J305:J368" si="77">C305+H305</f>
        <v>0.51814548318437903</v>
      </c>
      <c r="K305" s="80" t="str">
        <f t="shared" ref="K305:K316" si="78">IF(OR(AND(F305&lt;F304,F305&lt;I305),AND(F305&gt;F304,F305&gt;J305)),"Yes","No")</f>
        <v>Yes</v>
      </c>
      <c r="L305" s="78">
        <f t="shared" si="68"/>
        <v>0.50460456217439154</v>
      </c>
      <c r="S305" s="20">
        <v>292</v>
      </c>
      <c r="T305" s="93">
        <f t="shared" si="72"/>
        <v>3.5</v>
      </c>
      <c r="U305" s="20">
        <f t="shared" si="73"/>
        <v>0</v>
      </c>
      <c r="V305" s="118">
        <f t="shared" si="74"/>
        <v>0.41974414734802018</v>
      </c>
      <c r="W305" s="78">
        <f t="shared" si="75"/>
        <v>3.9197441473480201</v>
      </c>
      <c r="X305" s="20">
        <f t="shared" si="69"/>
        <v>0.30484411749756779</v>
      </c>
      <c r="Y305" s="79">
        <f t="shared" ref="Y305:Y368" si="79">$C$10*X305</f>
        <v>0.1524220587487839</v>
      </c>
      <c r="Z305" s="80">
        <f t="shared" ref="Z305:Z368" si="80">T305-Y305</f>
        <v>3.3475779412512159</v>
      </c>
      <c r="AA305" s="80">
        <f t="shared" ref="AA305:AA368" si="81">T305+Y305</f>
        <v>3.6524220587487841</v>
      </c>
      <c r="AB305" s="80" t="str">
        <f t="shared" ref="AB305:AB368" si="82">IF(OR(AND(W305&lt;W304,W305&lt;Z305),AND(W305&gt;W304,W305&gt;AA305)),"Yes","No")</f>
        <v>Yes</v>
      </c>
      <c r="AC305" s="78">
        <f t="shared" si="70"/>
        <v>3.5386783222648903</v>
      </c>
    </row>
    <row r="306" spans="2:29" x14ac:dyDescent="0.25">
      <c r="B306" s="20">
        <v>293</v>
      </c>
      <c r="C306" s="20">
        <f t="shared" si="71"/>
        <v>0.5</v>
      </c>
      <c r="D306" s="20">
        <f t="shared" si="2"/>
        <v>0</v>
      </c>
      <c r="E306" s="77">
        <f t="shared" si="0"/>
        <v>4.9969541350954792E-2</v>
      </c>
      <c r="F306" s="78">
        <f t="shared" si="1"/>
        <v>0.54996954135095477</v>
      </c>
      <c r="G306" s="20">
        <f t="shared" ref="G306:G369" si="83">_xlfn.STDEV.P(F207:F306)</f>
        <v>3.6407352057479657E-2</v>
      </c>
      <c r="H306" s="79">
        <f t="shared" ref="H306:H369" si="84">$C$10*G306</f>
        <v>1.8203676028739828E-2</v>
      </c>
      <c r="I306" s="80">
        <f t="shared" si="76"/>
        <v>0.48179632397126015</v>
      </c>
      <c r="J306" s="80">
        <f t="shared" si="77"/>
        <v>0.51820367602873985</v>
      </c>
      <c r="K306" s="80" t="str">
        <f t="shared" si="78"/>
        <v>No</v>
      </c>
      <c r="L306" s="78">
        <f t="shared" ref="L306:L369" si="85">AVERAGE(F207:F306)</f>
        <v>0.50471025221109778</v>
      </c>
      <c r="S306" s="20">
        <v>293</v>
      </c>
      <c r="T306" s="93">
        <f t="shared" si="72"/>
        <v>3.5</v>
      </c>
      <c r="U306" s="20">
        <f t="shared" si="73"/>
        <v>0</v>
      </c>
      <c r="V306" s="118">
        <f t="shared" si="74"/>
        <v>0.41974414734802018</v>
      </c>
      <c r="W306" s="78">
        <f t="shared" si="75"/>
        <v>3.9197441473480201</v>
      </c>
      <c r="X306" s="20">
        <f t="shared" ref="X306:X369" si="86">_xlfn.STDEV.P(W207:W306)</f>
        <v>0.30582175728282912</v>
      </c>
      <c r="Y306" s="79">
        <f t="shared" si="79"/>
        <v>0.15291087864141456</v>
      </c>
      <c r="Z306" s="80">
        <f t="shared" si="80"/>
        <v>3.3470891213585854</v>
      </c>
      <c r="AA306" s="80">
        <f t="shared" si="81"/>
        <v>3.6529108786414146</v>
      </c>
      <c r="AB306" s="80" t="str">
        <f t="shared" si="82"/>
        <v>No</v>
      </c>
      <c r="AC306" s="78">
        <f t="shared" ref="AC306:AC369" si="87">AVERAGE(W207:W306)</f>
        <v>3.5395661185732221</v>
      </c>
    </row>
    <row r="307" spans="2:29" x14ac:dyDescent="0.25">
      <c r="B307" s="20">
        <v>294</v>
      </c>
      <c r="C307" s="20">
        <f t="shared" si="71"/>
        <v>0.5</v>
      </c>
      <c r="D307" s="20">
        <f t="shared" si="2"/>
        <v>0</v>
      </c>
      <c r="E307" s="77">
        <f t="shared" si="0"/>
        <v>4.9726094768413664E-2</v>
      </c>
      <c r="F307" s="78">
        <f t="shared" si="1"/>
        <v>0.54972609476841372</v>
      </c>
      <c r="G307" s="20">
        <f t="shared" si="83"/>
        <v>3.6500044209096985E-2</v>
      </c>
      <c r="H307" s="79">
        <f t="shared" si="84"/>
        <v>1.8250022104548493E-2</v>
      </c>
      <c r="I307" s="80">
        <f t="shared" si="76"/>
        <v>0.48174997789545149</v>
      </c>
      <c r="J307" s="80">
        <f t="shared" si="77"/>
        <v>0.51825002210454851</v>
      </c>
      <c r="K307" s="80" t="str">
        <f t="shared" si="78"/>
        <v>No</v>
      </c>
      <c r="L307" s="78">
        <f t="shared" si="85"/>
        <v>0.50479299437250436</v>
      </c>
      <c r="S307" s="20">
        <v>294</v>
      </c>
      <c r="T307" s="93">
        <f t="shared" si="72"/>
        <v>3.5</v>
      </c>
      <c r="U307" s="20">
        <f t="shared" si="73"/>
        <v>0</v>
      </c>
      <c r="V307" s="118">
        <f t="shared" si="74"/>
        <v>0.4176991960546747</v>
      </c>
      <c r="W307" s="78">
        <f t="shared" si="75"/>
        <v>3.9176991960546745</v>
      </c>
      <c r="X307" s="20">
        <f t="shared" si="86"/>
        <v>0.3066003713564146</v>
      </c>
      <c r="Y307" s="79">
        <f t="shared" si="79"/>
        <v>0.1533001856782073</v>
      </c>
      <c r="Z307" s="80">
        <f t="shared" si="80"/>
        <v>3.3466998143217928</v>
      </c>
      <c r="AA307" s="80">
        <f t="shared" si="81"/>
        <v>3.6533001856782072</v>
      </c>
      <c r="AB307" s="80" t="str">
        <f t="shared" si="82"/>
        <v>No</v>
      </c>
      <c r="AC307" s="78">
        <f t="shared" si="87"/>
        <v>3.540261152729038</v>
      </c>
    </row>
    <row r="308" spans="2:29" x14ac:dyDescent="0.25">
      <c r="B308" s="20">
        <v>295</v>
      </c>
      <c r="C308" s="20">
        <f t="shared" si="71"/>
        <v>0.5</v>
      </c>
      <c r="D308" s="20">
        <f t="shared" si="2"/>
        <v>0</v>
      </c>
      <c r="E308" s="77">
        <f t="shared" si="0"/>
        <v>4.9240387650610395E-2</v>
      </c>
      <c r="F308" s="78">
        <f t="shared" si="1"/>
        <v>0.54924038765061045</v>
      </c>
      <c r="G308" s="20">
        <f t="shared" si="83"/>
        <v>3.6567424500268467E-2</v>
      </c>
      <c r="H308" s="79">
        <f t="shared" si="84"/>
        <v>1.8283712250134233E-2</v>
      </c>
      <c r="I308" s="80">
        <f t="shared" si="76"/>
        <v>0.48171628774986575</v>
      </c>
      <c r="J308" s="80">
        <f t="shared" si="77"/>
        <v>0.51828371225013425</v>
      </c>
      <c r="K308" s="80" t="str">
        <f t="shared" si="78"/>
        <v>No</v>
      </c>
      <c r="L308" s="78">
        <f t="shared" si="85"/>
        <v>0.50485238554711831</v>
      </c>
      <c r="S308" s="20">
        <v>295</v>
      </c>
      <c r="T308" s="93">
        <f t="shared" si="72"/>
        <v>3.5</v>
      </c>
      <c r="U308" s="20">
        <f t="shared" si="73"/>
        <v>0</v>
      </c>
      <c r="V308" s="118">
        <f t="shared" si="74"/>
        <v>0.4136192562651273</v>
      </c>
      <c r="W308" s="78">
        <f t="shared" si="75"/>
        <v>3.9136192562651271</v>
      </c>
      <c r="X308" s="20">
        <f t="shared" si="86"/>
        <v>0.30716636580225509</v>
      </c>
      <c r="Y308" s="79">
        <f t="shared" si="79"/>
        <v>0.15358318290112755</v>
      </c>
      <c r="Z308" s="80">
        <f t="shared" si="80"/>
        <v>3.3464168170988726</v>
      </c>
      <c r="AA308" s="80">
        <f t="shared" si="81"/>
        <v>3.6535831829011274</v>
      </c>
      <c r="AB308" s="80" t="str">
        <f t="shared" si="82"/>
        <v>No</v>
      </c>
      <c r="AC308" s="78">
        <f t="shared" si="87"/>
        <v>3.5407600385957942</v>
      </c>
    </row>
    <row r="309" spans="2:29" x14ac:dyDescent="0.25">
      <c r="B309" s="20">
        <v>296</v>
      </c>
      <c r="C309" s="20">
        <f t="shared" si="71"/>
        <v>0.5</v>
      </c>
      <c r="D309" s="20">
        <f t="shared" si="2"/>
        <v>0</v>
      </c>
      <c r="E309" s="77">
        <f t="shared" si="0"/>
        <v>4.8514786313799824E-2</v>
      </c>
      <c r="F309" s="78">
        <f t="shared" si="1"/>
        <v>0.5485147863137998</v>
      </c>
      <c r="G309" s="20">
        <f t="shared" si="83"/>
        <v>3.6608323906058934E-2</v>
      </c>
      <c r="H309" s="79">
        <f t="shared" si="84"/>
        <v>1.8304161953029467E-2</v>
      </c>
      <c r="I309" s="80">
        <f t="shared" si="76"/>
        <v>0.48169583804697053</v>
      </c>
      <c r="J309" s="80">
        <f t="shared" si="77"/>
        <v>0.51830416195302942</v>
      </c>
      <c r="K309" s="80" t="str">
        <f t="shared" si="78"/>
        <v>No</v>
      </c>
      <c r="L309" s="78">
        <f t="shared" si="85"/>
        <v>0.50488813638710672</v>
      </c>
      <c r="S309" s="20">
        <v>296</v>
      </c>
      <c r="T309" s="93">
        <f t="shared" si="72"/>
        <v>3.5</v>
      </c>
      <c r="U309" s="20">
        <f t="shared" si="73"/>
        <v>0</v>
      </c>
      <c r="V309" s="118">
        <f t="shared" si="74"/>
        <v>0.40752420503591852</v>
      </c>
      <c r="W309" s="78">
        <f t="shared" si="75"/>
        <v>3.9075242050359185</v>
      </c>
      <c r="X309" s="20">
        <f t="shared" si="86"/>
        <v>0.30750992081089512</v>
      </c>
      <c r="Y309" s="79">
        <f t="shared" si="79"/>
        <v>0.15375496040544756</v>
      </c>
      <c r="Z309" s="80">
        <f t="shared" si="80"/>
        <v>3.3462450395945522</v>
      </c>
      <c r="AA309" s="80">
        <f t="shared" si="81"/>
        <v>3.6537549604054478</v>
      </c>
      <c r="AB309" s="80" t="str">
        <f t="shared" si="82"/>
        <v>No</v>
      </c>
      <c r="AC309" s="78">
        <f t="shared" si="87"/>
        <v>3.5410603456516969</v>
      </c>
    </row>
    <row r="310" spans="2:29" x14ac:dyDescent="0.25">
      <c r="B310" s="20">
        <v>297</v>
      </c>
      <c r="C310" s="20">
        <f t="shared" si="71"/>
        <v>0.5</v>
      </c>
      <c r="D310" s="20">
        <f t="shared" si="2"/>
        <v>0</v>
      </c>
      <c r="E310" s="77">
        <f t="shared" si="0"/>
        <v>4.7552825814757699E-2</v>
      </c>
      <c r="F310" s="78">
        <f t="shared" si="1"/>
        <v>0.54755282581475773</v>
      </c>
      <c r="G310" s="20">
        <f t="shared" si="83"/>
        <v>3.6622035836828264E-2</v>
      </c>
      <c r="H310" s="79">
        <f t="shared" si="84"/>
        <v>1.8311017918414132E-2</v>
      </c>
      <c r="I310" s="80">
        <f t="shared" si="76"/>
        <v>0.48168898208158589</v>
      </c>
      <c r="J310" s="80">
        <f t="shared" si="77"/>
        <v>0.51831101791841416</v>
      </c>
      <c r="K310" s="80" t="str">
        <f t="shared" si="78"/>
        <v>No</v>
      </c>
      <c r="L310" s="78">
        <f t="shared" si="85"/>
        <v>0.50490007271797077</v>
      </c>
      <c r="S310" s="20">
        <v>297</v>
      </c>
      <c r="T310" s="93">
        <f t="shared" si="72"/>
        <v>3.5</v>
      </c>
      <c r="U310" s="20">
        <f t="shared" si="73"/>
        <v>0</v>
      </c>
      <c r="V310" s="118">
        <f t="shared" si="74"/>
        <v>0.39944373684396461</v>
      </c>
      <c r="W310" s="78">
        <f t="shared" si="75"/>
        <v>3.8994437368439647</v>
      </c>
      <c r="X310" s="20">
        <f t="shared" si="86"/>
        <v>0.30762510102935742</v>
      </c>
      <c r="Y310" s="79">
        <f t="shared" si="79"/>
        <v>0.15381255051467871</v>
      </c>
      <c r="Z310" s="80">
        <f t="shared" si="80"/>
        <v>3.3461874494853214</v>
      </c>
      <c r="AA310" s="80">
        <f t="shared" si="81"/>
        <v>3.6538125505146786</v>
      </c>
      <c r="AB310" s="80" t="str">
        <f t="shared" si="82"/>
        <v>No</v>
      </c>
      <c r="AC310" s="78">
        <f t="shared" si="87"/>
        <v>3.5411606108309566</v>
      </c>
    </row>
    <row r="311" spans="2:29" x14ac:dyDescent="0.25">
      <c r="B311" s="20">
        <v>298</v>
      </c>
      <c r="C311" s="20">
        <f t="shared" si="71"/>
        <v>0.5</v>
      </c>
      <c r="D311" s="20">
        <f t="shared" si="2"/>
        <v>0</v>
      </c>
      <c r="E311" s="77">
        <f t="shared" si="0"/>
        <v>4.6359192728339403E-2</v>
      </c>
      <c r="F311" s="78">
        <f t="shared" si="1"/>
        <v>0.54635919272833944</v>
      </c>
      <c r="G311" s="20">
        <f t="shared" si="83"/>
        <v>3.6608323906058941E-2</v>
      </c>
      <c r="H311" s="79">
        <f t="shared" si="84"/>
        <v>1.8304161953029471E-2</v>
      </c>
      <c r="I311" s="80">
        <f t="shared" si="76"/>
        <v>0.48169583804697053</v>
      </c>
      <c r="J311" s="80">
        <f t="shared" si="77"/>
        <v>0.51830416195302942</v>
      </c>
      <c r="K311" s="80" t="str">
        <f t="shared" si="78"/>
        <v>No</v>
      </c>
      <c r="L311" s="78">
        <f t="shared" si="85"/>
        <v>0.50488813638710672</v>
      </c>
      <c r="S311" s="20">
        <v>298</v>
      </c>
      <c r="T311" s="93">
        <f t="shared" si="72"/>
        <v>3.5</v>
      </c>
      <c r="U311" s="20">
        <f t="shared" si="73"/>
        <v>0</v>
      </c>
      <c r="V311" s="118">
        <f t="shared" si="74"/>
        <v>0.38941721891805092</v>
      </c>
      <c r="W311" s="78">
        <f t="shared" si="75"/>
        <v>3.8894172189180507</v>
      </c>
      <c r="X311" s="20">
        <f t="shared" si="86"/>
        <v>0.30750992081089507</v>
      </c>
      <c r="Y311" s="79">
        <f t="shared" si="79"/>
        <v>0.15375496040544753</v>
      </c>
      <c r="Z311" s="80">
        <f t="shared" si="80"/>
        <v>3.3462450395945527</v>
      </c>
      <c r="AA311" s="80">
        <f t="shared" si="81"/>
        <v>3.6537549604054473</v>
      </c>
      <c r="AB311" s="80" t="str">
        <f t="shared" si="82"/>
        <v>No</v>
      </c>
      <c r="AC311" s="78">
        <f t="shared" si="87"/>
        <v>3.5410603456516969</v>
      </c>
    </row>
    <row r="312" spans="2:29" x14ac:dyDescent="0.25">
      <c r="B312" s="20">
        <v>299</v>
      </c>
      <c r="C312" s="20">
        <f t="shared" si="71"/>
        <v>0.5</v>
      </c>
      <c r="D312" s="20">
        <f t="shared" si="2"/>
        <v>0</v>
      </c>
      <c r="E312" s="77">
        <f t="shared" si="0"/>
        <v>4.4939702314958405E-2</v>
      </c>
      <c r="F312" s="78">
        <f t="shared" si="1"/>
        <v>0.54493970231495836</v>
      </c>
      <c r="G312" s="20">
        <f t="shared" si="83"/>
        <v>3.6567424500268474E-2</v>
      </c>
      <c r="H312" s="79">
        <f t="shared" si="84"/>
        <v>1.8283712250134237E-2</v>
      </c>
      <c r="I312" s="80">
        <f t="shared" si="76"/>
        <v>0.48171628774986575</v>
      </c>
      <c r="J312" s="80">
        <f t="shared" si="77"/>
        <v>0.51828371225013425</v>
      </c>
      <c r="K312" s="80" t="str">
        <f t="shared" si="78"/>
        <v>No</v>
      </c>
      <c r="L312" s="78">
        <f t="shared" si="85"/>
        <v>0.50485238554711809</v>
      </c>
      <c r="S312" s="20">
        <v>299</v>
      </c>
      <c r="T312" s="93">
        <f t="shared" si="72"/>
        <v>3.5</v>
      </c>
      <c r="U312" s="20">
        <f t="shared" si="73"/>
        <v>0</v>
      </c>
      <c r="V312" s="118">
        <f t="shared" si="74"/>
        <v>0.37749349944565058</v>
      </c>
      <c r="W312" s="78">
        <f t="shared" si="75"/>
        <v>3.8774934994456505</v>
      </c>
      <c r="X312" s="20">
        <f t="shared" si="86"/>
        <v>0.3071663658022552</v>
      </c>
      <c r="Y312" s="79">
        <f t="shared" si="79"/>
        <v>0.1535831829011276</v>
      </c>
      <c r="Z312" s="80">
        <f t="shared" si="80"/>
        <v>3.3464168170988726</v>
      </c>
      <c r="AA312" s="80">
        <f t="shared" si="81"/>
        <v>3.6535831829011274</v>
      </c>
      <c r="AB312" s="80" t="str">
        <f t="shared" si="82"/>
        <v>No</v>
      </c>
      <c r="AC312" s="78">
        <f t="shared" si="87"/>
        <v>3.5407600385957938</v>
      </c>
    </row>
    <row r="313" spans="2:29" x14ac:dyDescent="0.25">
      <c r="B313" s="20">
        <v>300</v>
      </c>
      <c r="C313" s="20">
        <f t="shared" si="71"/>
        <v>0.5</v>
      </c>
      <c r="D313" s="20">
        <f t="shared" ref="D313:D333" si="88">$D$6/4</f>
        <v>0</v>
      </c>
      <c r="E313" s="77">
        <f t="shared" si="0"/>
        <v>4.3301270189221926E-2</v>
      </c>
      <c r="F313" s="78">
        <f t="shared" ref="F313:F333" si="89">SUM(C313:E313)</f>
        <v>0.54330127018922192</v>
      </c>
      <c r="G313" s="20">
        <f t="shared" si="83"/>
        <v>3.6500044209096992E-2</v>
      </c>
      <c r="H313" s="79">
        <f t="shared" si="84"/>
        <v>1.8250022104548496E-2</v>
      </c>
      <c r="I313" s="80">
        <f t="shared" si="76"/>
        <v>0.48174997789545149</v>
      </c>
      <c r="J313" s="80">
        <f t="shared" si="77"/>
        <v>0.51825002210454851</v>
      </c>
      <c r="K313" s="80" t="str">
        <f t="shared" si="78"/>
        <v>No</v>
      </c>
      <c r="L313" s="78">
        <f t="shared" si="85"/>
        <v>0.50479299437250424</v>
      </c>
      <c r="S313" s="20">
        <v>300</v>
      </c>
      <c r="T313" s="93">
        <f t="shared" si="72"/>
        <v>3.5</v>
      </c>
      <c r="U313" s="20">
        <f t="shared" si="73"/>
        <v>0</v>
      </c>
      <c r="V313" s="118">
        <f t="shared" si="74"/>
        <v>0.36373066958946415</v>
      </c>
      <c r="W313" s="78">
        <f t="shared" si="75"/>
        <v>3.8637306695894642</v>
      </c>
      <c r="X313" s="20">
        <f t="shared" si="86"/>
        <v>0.30660037135641471</v>
      </c>
      <c r="Y313" s="79">
        <f t="shared" si="79"/>
        <v>0.15330018567820736</v>
      </c>
      <c r="Z313" s="80">
        <f t="shared" si="80"/>
        <v>3.3466998143217928</v>
      </c>
      <c r="AA313" s="80">
        <f t="shared" si="81"/>
        <v>3.6533001856782072</v>
      </c>
      <c r="AB313" s="80" t="str">
        <f t="shared" si="82"/>
        <v>No</v>
      </c>
      <c r="AC313" s="78">
        <f t="shared" si="87"/>
        <v>3.5402611527290371</v>
      </c>
    </row>
    <row r="314" spans="2:29" x14ac:dyDescent="0.25">
      <c r="B314" s="20">
        <v>301</v>
      </c>
      <c r="C314" s="20">
        <f t="shared" si="71"/>
        <v>0.5</v>
      </c>
      <c r="D314" s="20">
        <f t="shared" si="88"/>
        <v>0</v>
      </c>
      <c r="E314" s="77">
        <f t="shared" ref="E314:E377" si="90">$D$8*SIN(B314*4*PI()/180)</f>
        <v>4.1451878627752098E-2</v>
      </c>
      <c r="F314" s="78">
        <f t="shared" si="89"/>
        <v>0.54145187862775213</v>
      </c>
      <c r="G314" s="20">
        <f t="shared" si="83"/>
        <v>3.640735205747965E-2</v>
      </c>
      <c r="H314" s="79">
        <f t="shared" si="84"/>
        <v>1.8203676028739825E-2</v>
      </c>
      <c r="I314" s="80">
        <f t="shared" si="76"/>
        <v>0.48179632397126015</v>
      </c>
      <c r="J314" s="80">
        <f t="shared" si="77"/>
        <v>0.51820367602873985</v>
      </c>
      <c r="K314" s="80" t="str">
        <f t="shared" si="78"/>
        <v>No</v>
      </c>
      <c r="L314" s="78">
        <f t="shared" si="85"/>
        <v>0.50471025221109767</v>
      </c>
      <c r="S314" s="20">
        <v>301</v>
      </c>
      <c r="T314" s="93">
        <f t="shared" si="72"/>
        <v>3.5</v>
      </c>
      <c r="U314" s="20">
        <f t="shared" si="73"/>
        <v>0</v>
      </c>
      <c r="V314" s="118">
        <f t="shared" si="74"/>
        <v>0.34819578047311761</v>
      </c>
      <c r="W314" s="78">
        <f t="shared" si="75"/>
        <v>3.8481957804731177</v>
      </c>
      <c r="X314" s="20">
        <f t="shared" si="86"/>
        <v>0.30582175728282901</v>
      </c>
      <c r="Y314" s="79">
        <f t="shared" si="79"/>
        <v>0.1529108786414145</v>
      </c>
      <c r="Z314" s="80">
        <f t="shared" si="80"/>
        <v>3.3470891213585854</v>
      </c>
      <c r="AA314" s="80">
        <f t="shared" si="81"/>
        <v>3.6529108786414146</v>
      </c>
      <c r="AB314" s="80" t="str">
        <f t="shared" si="82"/>
        <v>No</v>
      </c>
      <c r="AC314" s="78">
        <f t="shared" si="87"/>
        <v>3.5395661185732212</v>
      </c>
    </row>
    <row r="315" spans="2:29" x14ac:dyDescent="0.25">
      <c r="B315" s="20">
        <v>302</v>
      </c>
      <c r="C315" s="20">
        <f t="shared" si="71"/>
        <v>0.5</v>
      </c>
      <c r="D315" s="20">
        <f t="shared" si="88"/>
        <v>0</v>
      </c>
      <c r="E315" s="77">
        <f t="shared" si="90"/>
        <v>3.9400537680336134E-2</v>
      </c>
      <c r="F315" s="78">
        <f t="shared" si="89"/>
        <v>0.53940053768033613</v>
      </c>
      <c r="G315" s="20">
        <f t="shared" si="83"/>
        <v>3.6290966368758081E-2</v>
      </c>
      <c r="H315" s="79">
        <f t="shared" si="84"/>
        <v>1.814548318437904E-2</v>
      </c>
      <c r="I315" s="80">
        <f t="shared" si="76"/>
        <v>0.48185451681562097</v>
      </c>
      <c r="J315" s="80">
        <f t="shared" si="77"/>
        <v>0.51814548318437903</v>
      </c>
      <c r="K315" s="80" t="str">
        <f t="shared" si="78"/>
        <v>No</v>
      </c>
      <c r="L315" s="78">
        <f t="shared" si="85"/>
        <v>0.50460456217439142</v>
      </c>
      <c r="S315" s="20">
        <v>302</v>
      </c>
      <c r="T315" s="93">
        <f t="shared" si="72"/>
        <v>3.5</v>
      </c>
      <c r="U315" s="20">
        <f t="shared" si="73"/>
        <v>0</v>
      </c>
      <c r="V315" s="118">
        <f t="shared" si="74"/>
        <v>0.3309645165148235</v>
      </c>
      <c r="W315" s="78">
        <f t="shared" si="75"/>
        <v>3.8309645165148236</v>
      </c>
      <c r="X315" s="20">
        <f t="shared" si="86"/>
        <v>0.3048441174975679</v>
      </c>
      <c r="Y315" s="79">
        <f t="shared" si="79"/>
        <v>0.15242205874878395</v>
      </c>
      <c r="Z315" s="80">
        <f t="shared" si="80"/>
        <v>3.3475779412512159</v>
      </c>
      <c r="AA315" s="80">
        <f t="shared" si="81"/>
        <v>3.6524220587487841</v>
      </c>
      <c r="AB315" s="80" t="str">
        <f t="shared" si="82"/>
        <v>No</v>
      </c>
      <c r="AC315" s="78">
        <f t="shared" si="87"/>
        <v>3.5386783222648894</v>
      </c>
    </row>
    <row r="316" spans="2:29" x14ac:dyDescent="0.25">
      <c r="B316" s="20">
        <v>303</v>
      </c>
      <c r="C316" s="20">
        <f t="shared" si="71"/>
        <v>0.5</v>
      </c>
      <c r="D316" s="20">
        <f t="shared" si="88"/>
        <v>0</v>
      </c>
      <c r="E316" s="77">
        <f t="shared" si="90"/>
        <v>3.7157241273869782E-2</v>
      </c>
      <c r="F316" s="78">
        <f t="shared" si="89"/>
        <v>0.53715724127386977</v>
      </c>
      <c r="G316" s="20">
        <f t="shared" si="83"/>
        <v>3.6152935984282632E-2</v>
      </c>
      <c r="H316" s="79">
        <f t="shared" si="84"/>
        <v>1.8076467992141316E-2</v>
      </c>
      <c r="I316" s="80">
        <f t="shared" si="76"/>
        <v>0.4819235320078587</v>
      </c>
      <c r="J316" s="80">
        <f t="shared" si="77"/>
        <v>0.51807646799214135</v>
      </c>
      <c r="K316" s="80" t="str">
        <f t="shared" si="78"/>
        <v>No</v>
      </c>
      <c r="L316" s="78">
        <f t="shared" si="85"/>
        <v>0.50447643917362062</v>
      </c>
      <c r="S316" s="20">
        <v>303</v>
      </c>
      <c r="T316" s="93">
        <f t="shared" si="72"/>
        <v>3.5</v>
      </c>
      <c r="U316" s="20">
        <f t="shared" si="73"/>
        <v>0</v>
      </c>
      <c r="V316" s="118">
        <f t="shared" si="74"/>
        <v>0.31212082670050612</v>
      </c>
      <c r="W316" s="78">
        <f t="shared" si="75"/>
        <v>3.812120826700506</v>
      </c>
      <c r="X316" s="20">
        <f t="shared" si="86"/>
        <v>0.30368466226797425</v>
      </c>
      <c r="Y316" s="79">
        <f t="shared" si="79"/>
        <v>0.15184233113398712</v>
      </c>
      <c r="Z316" s="80">
        <f t="shared" si="80"/>
        <v>3.3481576688660128</v>
      </c>
      <c r="AA316" s="80">
        <f t="shared" si="81"/>
        <v>3.6518423311339872</v>
      </c>
      <c r="AB316" s="80" t="str">
        <f t="shared" si="82"/>
        <v>No</v>
      </c>
      <c r="AC316" s="78">
        <f t="shared" si="87"/>
        <v>3.5376020890584141</v>
      </c>
    </row>
    <row r="317" spans="2:29" x14ac:dyDescent="0.25">
      <c r="B317" s="20">
        <v>304</v>
      </c>
      <c r="C317" s="20">
        <f t="shared" si="71"/>
        <v>0.5</v>
      </c>
      <c r="D317" s="20">
        <f t="shared" si="88"/>
        <v>0</v>
      </c>
      <c r="E317" s="77">
        <f t="shared" si="90"/>
        <v>3.4732918522949963E-2</v>
      </c>
      <c r="F317" s="78">
        <f t="shared" si="89"/>
        <v>0.53473291852294991</v>
      </c>
      <c r="G317" s="20">
        <f t="shared" si="83"/>
        <v>3.5995715479233581E-2</v>
      </c>
      <c r="H317" s="79">
        <f t="shared" si="84"/>
        <v>1.799785773961679E-2</v>
      </c>
      <c r="I317" s="80">
        <f t="shared" si="76"/>
        <v>0.48200214226038318</v>
      </c>
      <c r="J317" s="80">
        <f t="shared" si="77"/>
        <v>0.51799785773961682</v>
      </c>
      <c r="K317" s="80" t="str">
        <f t="shared" ref="K317:K380" si="91">IF(OR(AND(F317&lt;F316,F317&lt;I317),AND(F317&gt;F316,F317&gt;J317)),"Yes","No")</f>
        <v>No</v>
      </c>
      <c r="L317" s="78">
        <f t="shared" si="85"/>
        <v>0.50432650741116591</v>
      </c>
      <c r="S317" s="20">
        <v>304</v>
      </c>
      <c r="T317" s="93">
        <f t="shared" si="72"/>
        <v>3.5</v>
      </c>
      <c r="U317" s="20">
        <f t="shared" si="73"/>
        <v>0</v>
      </c>
      <c r="V317" s="118">
        <f t="shared" si="74"/>
        <v>0.29175651559277965</v>
      </c>
      <c r="W317" s="78">
        <f t="shared" si="75"/>
        <v>3.7917565155927795</v>
      </c>
      <c r="X317" s="20">
        <f t="shared" si="86"/>
        <v>0.30236401002556212</v>
      </c>
      <c r="Y317" s="79">
        <f t="shared" si="79"/>
        <v>0.15118200501278106</v>
      </c>
      <c r="Z317" s="80">
        <f t="shared" si="80"/>
        <v>3.3488179949872188</v>
      </c>
      <c r="AA317" s="80">
        <f t="shared" si="81"/>
        <v>3.6511820050127812</v>
      </c>
      <c r="AB317" s="80" t="str">
        <f t="shared" si="82"/>
        <v>No</v>
      </c>
      <c r="AC317" s="78">
        <f t="shared" si="87"/>
        <v>3.5363426622537952</v>
      </c>
    </row>
    <row r="318" spans="2:29" x14ac:dyDescent="0.25">
      <c r="B318" s="20">
        <v>305</v>
      </c>
      <c r="C318" s="20">
        <f t="shared" si="71"/>
        <v>0.5</v>
      </c>
      <c r="D318" s="20">
        <f t="shared" si="88"/>
        <v>0</v>
      </c>
      <c r="E318" s="77">
        <f t="shared" si="90"/>
        <v>3.213938048432697E-2</v>
      </c>
      <c r="F318" s="78">
        <f t="shared" si="89"/>
        <v>0.53213938048432696</v>
      </c>
      <c r="G318" s="20">
        <f t="shared" si="83"/>
        <v>3.5822133955440622E-2</v>
      </c>
      <c r="H318" s="79">
        <f t="shared" si="84"/>
        <v>1.7911066977720311E-2</v>
      </c>
      <c r="I318" s="80">
        <f t="shared" si="76"/>
        <v>0.48208893302227968</v>
      </c>
      <c r="J318" s="80">
        <f t="shared" si="77"/>
        <v>0.51791106697772027</v>
      </c>
      <c r="K318" s="80" t="str">
        <f t="shared" si="91"/>
        <v>No</v>
      </c>
      <c r="L318" s="78">
        <f t="shared" si="85"/>
        <v>0.50415549733950304</v>
      </c>
      <c r="S318" s="20">
        <v>305</v>
      </c>
      <c r="T318" s="93">
        <f t="shared" si="72"/>
        <v>3.5</v>
      </c>
      <c r="U318" s="20">
        <f t="shared" si="73"/>
        <v>0</v>
      </c>
      <c r="V318" s="118">
        <f t="shared" si="74"/>
        <v>0.26997079606834651</v>
      </c>
      <c r="W318" s="78">
        <f t="shared" si="75"/>
        <v>3.7699707960683466</v>
      </c>
      <c r="X318" s="20">
        <f t="shared" si="86"/>
        <v>0.30090592522570131</v>
      </c>
      <c r="Y318" s="79">
        <f t="shared" si="79"/>
        <v>0.15045296261285065</v>
      </c>
      <c r="Z318" s="80">
        <f t="shared" si="80"/>
        <v>3.3495470373871492</v>
      </c>
      <c r="AA318" s="80">
        <f t="shared" si="81"/>
        <v>3.6504529626128508</v>
      </c>
      <c r="AB318" s="80" t="str">
        <f t="shared" si="82"/>
        <v>No</v>
      </c>
      <c r="AC318" s="78">
        <f t="shared" si="87"/>
        <v>3.5349061776518274</v>
      </c>
    </row>
    <row r="319" spans="2:29" x14ac:dyDescent="0.25">
      <c r="B319" s="20">
        <v>306</v>
      </c>
      <c r="C319" s="20">
        <f t="shared" si="71"/>
        <v>0.5</v>
      </c>
      <c r="D319" s="20">
        <f t="shared" si="88"/>
        <v>0</v>
      </c>
      <c r="E319" s="77">
        <f t="shared" si="90"/>
        <v>2.9389262614623692E-2</v>
      </c>
      <c r="F319" s="78">
        <f t="shared" si="89"/>
        <v>0.52938926261462371</v>
      </c>
      <c r="G319" s="20">
        <f t="shared" si="83"/>
        <v>3.5635356971305938E-2</v>
      </c>
      <c r="H319" s="79">
        <f t="shared" si="84"/>
        <v>1.7817678485652969E-2</v>
      </c>
      <c r="I319" s="80">
        <f t="shared" si="76"/>
        <v>0.48218232151434703</v>
      </c>
      <c r="J319" s="80">
        <f t="shared" si="77"/>
        <v>0.51781767848565297</v>
      </c>
      <c r="K319" s="80" t="str">
        <f t="shared" si="91"/>
        <v>No</v>
      </c>
      <c r="L319" s="78">
        <f t="shared" si="85"/>
        <v>0.50396424210251134</v>
      </c>
      <c r="S319" s="20">
        <v>306</v>
      </c>
      <c r="T319" s="93">
        <f t="shared" si="72"/>
        <v>3.5</v>
      </c>
      <c r="U319" s="20">
        <f t="shared" si="73"/>
        <v>0</v>
      </c>
      <c r="V319" s="118">
        <f t="shared" si="74"/>
        <v>0.246869805962839</v>
      </c>
      <c r="W319" s="78">
        <f t="shared" si="75"/>
        <v>3.7468698059628389</v>
      </c>
      <c r="X319" s="20">
        <f t="shared" si="86"/>
        <v>0.29933699855896995</v>
      </c>
      <c r="Y319" s="79">
        <f t="shared" si="79"/>
        <v>0.14966849927948497</v>
      </c>
      <c r="Z319" s="80">
        <f t="shared" si="80"/>
        <v>3.350331500720515</v>
      </c>
      <c r="AA319" s="80">
        <f t="shared" si="81"/>
        <v>3.649668499279485</v>
      </c>
      <c r="AB319" s="80" t="str">
        <f t="shared" si="82"/>
        <v>No</v>
      </c>
      <c r="AC319" s="78">
        <f t="shared" si="87"/>
        <v>3.533299633661096</v>
      </c>
    </row>
    <row r="320" spans="2:29" x14ac:dyDescent="0.25">
      <c r="B320" s="20">
        <v>307</v>
      </c>
      <c r="C320" s="20">
        <f t="shared" si="71"/>
        <v>0.5</v>
      </c>
      <c r="D320" s="20">
        <f t="shared" si="88"/>
        <v>0</v>
      </c>
      <c r="E320" s="77">
        <f t="shared" si="90"/>
        <v>2.6495963211660319E-2</v>
      </c>
      <c r="F320" s="78">
        <f t="shared" si="89"/>
        <v>0.52649596321166037</v>
      </c>
      <c r="G320" s="20">
        <f t="shared" si="83"/>
        <v>3.54388411998353E-2</v>
      </c>
      <c r="H320" s="79">
        <f t="shared" si="84"/>
        <v>1.771942059991765E-2</v>
      </c>
      <c r="I320" s="80">
        <f t="shared" si="76"/>
        <v>0.48228057940008234</v>
      </c>
      <c r="J320" s="80">
        <f t="shared" si="77"/>
        <v>0.5177194205999176</v>
      </c>
      <c r="K320" s="80" t="str">
        <f t="shared" si="91"/>
        <v>No</v>
      </c>
      <c r="L320" s="78">
        <f t="shared" si="85"/>
        <v>0.50375367347648026</v>
      </c>
      <c r="S320" s="20">
        <v>307</v>
      </c>
      <c r="T320" s="93">
        <f t="shared" si="72"/>
        <v>3.5</v>
      </c>
      <c r="U320" s="20">
        <f t="shared" si="73"/>
        <v>0</v>
      </c>
      <c r="V320" s="118">
        <f t="shared" si="74"/>
        <v>0.22256609097794666</v>
      </c>
      <c r="W320" s="78">
        <f t="shared" si="75"/>
        <v>3.7225660909779466</v>
      </c>
      <c r="X320" s="20">
        <f t="shared" si="86"/>
        <v>0.29768626607861653</v>
      </c>
      <c r="Y320" s="79">
        <f t="shared" si="79"/>
        <v>0.14884313303930827</v>
      </c>
      <c r="Z320" s="80">
        <f t="shared" si="80"/>
        <v>3.3511568669606917</v>
      </c>
      <c r="AA320" s="80">
        <f t="shared" si="81"/>
        <v>3.6488431330393083</v>
      </c>
      <c r="AB320" s="80" t="str">
        <f t="shared" si="82"/>
        <v>No</v>
      </c>
      <c r="AC320" s="78">
        <f t="shared" si="87"/>
        <v>3.5315308572024353</v>
      </c>
    </row>
    <row r="321" spans="2:29" x14ac:dyDescent="0.25">
      <c r="B321" s="20">
        <v>308</v>
      </c>
      <c r="C321" s="20">
        <f t="shared" si="71"/>
        <v>0.5</v>
      </c>
      <c r="D321" s="20">
        <f t="shared" si="88"/>
        <v>0</v>
      </c>
      <c r="E321" s="77">
        <f t="shared" si="90"/>
        <v>2.3473578139294488E-2</v>
      </c>
      <c r="F321" s="78">
        <f t="shared" si="89"/>
        <v>0.52347357813929452</v>
      </c>
      <c r="G321" s="20">
        <f t="shared" si="83"/>
        <v>3.5236281502785335E-2</v>
      </c>
      <c r="H321" s="79">
        <f t="shared" si="84"/>
        <v>1.7618140751392668E-2</v>
      </c>
      <c r="I321" s="80">
        <f t="shared" si="76"/>
        <v>0.48238185924860733</v>
      </c>
      <c r="J321" s="80">
        <f t="shared" si="77"/>
        <v>0.51761814075139267</v>
      </c>
      <c r="K321" s="80" t="str">
        <f t="shared" si="91"/>
        <v>No</v>
      </c>
      <c r="L321" s="78">
        <f t="shared" si="85"/>
        <v>0.50352481733058985</v>
      </c>
      <c r="S321" s="20">
        <v>308</v>
      </c>
      <c r="T321" s="93">
        <f t="shared" si="72"/>
        <v>3.5</v>
      </c>
      <c r="U321" s="20">
        <f t="shared" si="73"/>
        <v>0</v>
      </c>
      <c r="V321" s="118">
        <f t="shared" si="74"/>
        <v>0.19717805637007368</v>
      </c>
      <c r="W321" s="78">
        <f t="shared" si="75"/>
        <v>3.6971780563700736</v>
      </c>
      <c r="X321" s="20">
        <f t="shared" si="86"/>
        <v>0.29598476462339679</v>
      </c>
      <c r="Y321" s="79">
        <f t="shared" si="79"/>
        <v>0.14799238231169839</v>
      </c>
      <c r="Z321" s="80">
        <f t="shared" si="80"/>
        <v>3.3520076176883018</v>
      </c>
      <c r="AA321" s="80">
        <f t="shared" si="81"/>
        <v>3.6479923823116982</v>
      </c>
      <c r="AB321" s="80" t="str">
        <f t="shared" si="82"/>
        <v>No</v>
      </c>
      <c r="AC321" s="78">
        <f t="shared" si="87"/>
        <v>3.5296084655769562</v>
      </c>
    </row>
    <row r="322" spans="2:29" x14ac:dyDescent="0.25">
      <c r="B322" s="20">
        <v>309</v>
      </c>
      <c r="C322" s="20">
        <f t="shared" si="71"/>
        <v>0.5</v>
      </c>
      <c r="D322" s="20">
        <f t="shared" si="88"/>
        <v>0</v>
      </c>
      <c r="E322" s="77">
        <f t="shared" si="90"/>
        <v>2.0336832153789994E-2</v>
      </c>
      <c r="F322" s="78">
        <f t="shared" si="89"/>
        <v>0.52033683215379001</v>
      </c>
      <c r="G322" s="20">
        <f t="shared" si="83"/>
        <v>3.5031550286320261E-2</v>
      </c>
      <c r="H322" s="79">
        <f t="shared" si="84"/>
        <v>1.751577514316013E-2</v>
      </c>
      <c r="I322" s="80">
        <f t="shared" si="76"/>
        <v>0.48248422485683989</v>
      </c>
      <c r="J322" s="80">
        <f t="shared" si="77"/>
        <v>0.51751577514316016</v>
      </c>
      <c r="K322" s="80" t="str">
        <f t="shared" si="91"/>
        <v>No</v>
      </c>
      <c r="L322" s="78">
        <f t="shared" si="85"/>
        <v>0.50327878862897824</v>
      </c>
      <c r="S322" s="20">
        <v>309</v>
      </c>
      <c r="T322" s="93">
        <f t="shared" si="72"/>
        <v>3.5</v>
      </c>
      <c r="U322" s="20">
        <f t="shared" si="73"/>
        <v>0</v>
      </c>
      <c r="V322" s="118">
        <f t="shared" si="74"/>
        <v>0.17082939009183595</v>
      </c>
      <c r="W322" s="78">
        <f t="shared" si="75"/>
        <v>3.6708293900918361</v>
      </c>
      <c r="X322" s="20">
        <f t="shared" si="86"/>
        <v>0.29426502240509023</v>
      </c>
      <c r="Y322" s="79">
        <f t="shared" si="79"/>
        <v>0.14713251120254511</v>
      </c>
      <c r="Z322" s="80">
        <f t="shared" si="80"/>
        <v>3.3528674887974548</v>
      </c>
      <c r="AA322" s="80">
        <f t="shared" si="81"/>
        <v>3.6471325112025452</v>
      </c>
      <c r="AB322" s="80" t="str">
        <f t="shared" si="82"/>
        <v>No</v>
      </c>
      <c r="AC322" s="78">
        <f t="shared" si="87"/>
        <v>3.5275418244834178</v>
      </c>
    </row>
    <row r="323" spans="2:29" x14ac:dyDescent="0.25">
      <c r="B323" s="20">
        <v>310</v>
      </c>
      <c r="C323" s="20">
        <f t="shared" si="71"/>
        <v>0.5</v>
      </c>
      <c r="D323" s="20">
        <f t="shared" si="88"/>
        <v>0</v>
      </c>
      <c r="E323" s="77">
        <f t="shared" si="90"/>
        <v>1.7101007166283457E-2</v>
      </c>
      <c r="F323" s="78">
        <f t="shared" si="89"/>
        <v>0.51710100716628349</v>
      </c>
      <c r="G323" s="20">
        <f t="shared" si="83"/>
        <v>3.4828629272988451E-2</v>
      </c>
      <c r="H323" s="79">
        <f t="shared" si="84"/>
        <v>1.7414314636494226E-2</v>
      </c>
      <c r="I323" s="80">
        <f t="shared" si="76"/>
        <v>0.48258568536350577</v>
      </c>
      <c r="J323" s="80">
        <f t="shared" si="77"/>
        <v>0.51741431463649423</v>
      </c>
      <c r="K323" s="80" t="str">
        <f t="shared" si="91"/>
        <v>No</v>
      </c>
      <c r="L323" s="78">
        <f t="shared" si="85"/>
        <v>0.50301678599874888</v>
      </c>
      <c r="S323" s="20">
        <v>310</v>
      </c>
      <c r="T323" s="93">
        <f t="shared" si="72"/>
        <v>3.5</v>
      </c>
      <c r="U323" s="20">
        <f t="shared" si="73"/>
        <v>0</v>
      </c>
      <c r="V323" s="118">
        <f t="shared" si="74"/>
        <v>0.14364846019678104</v>
      </c>
      <c r="W323" s="78">
        <f t="shared" si="75"/>
        <v>3.6436484601967809</v>
      </c>
      <c r="X323" s="20">
        <f t="shared" si="86"/>
        <v>0.29256048589310296</v>
      </c>
      <c r="Y323" s="79">
        <f t="shared" si="79"/>
        <v>0.14628024294655148</v>
      </c>
      <c r="Z323" s="80">
        <f t="shared" si="80"/>
        <v>3.3537197570534487</v>
      </c>
      <c r="AA323" s="80">
        <f t="shared" si="81"/>
        <v>3.6462802429465513</v>
      </c>
      <c r="AB323" s="80" t="str">
        <f t="shared" si="82"/>
        <v>No</v>
      </c>
      <c r="AC323" s="78">
        <f t="shared" si="87"/>
        <v>3.5253410023894904</v>
      </c>
    </row>
    <row r="324" spans="2:29" x14ac:dyDescent="0.25">
      <c r="B324" s="20">
        <v>311</v>
      </c>
      <c r="C324" s="20">
        <f t="shared" si="71"/>
        <v>0.5</v>
      </c>
      <c r="D324" s="20">
        <f t="shared" si="88"/>
        <v>0</v>
      </c>
      <c r="E324" s="77">
        <f t="shared" si="90"/>
        <v>1.3781867790850021E-2</v>
      </c>
      <c r="F324" s="78">
        <f t="shared" si="89"/>
        <v>0.51378186779085</v>
      </c>
      <c r="G324" s="20">
        <f t="shared" si="83"/>
        <v>3.4631534191993316E-2</v>
      </c>
      <c r="H324" s="79">
        <f t="shared" si="84"/>
        <v>1.7315767095996658E-2</v>
      </c>
      <c r="I324" s="80">
        <f t="shared" si="76"/>
        <v>0.48268423290400336</v>
      </c>
      <c r="J324" s="80">
        <f t="shared" si="77"/>
        <v>0.51731576709599669</v>
      </c>
      <c r="K324" s="80" t="str">
        <f t="shared" si="91"/>
        <v>No</v>
      </c>
      <c r="L324" s="78">
        <f t="shared" si="85"/>
        <v>0.50274008589037988</v>
      </c>
      <c r="S324" s="20">
        <v>311</v>
      </c>
      <c r="T324" s="93">
        <f t="shared" si="72"/>
        <v>3.5</v>
      </c>
      <c r="U324" s="20">
        <f t="shared" si="73"/>
        <v>0</v>
      </c>
      <c r="V324" s="118">
        <f t="shared" si="74"/>
        <v>0.11576768944314016</v>
      </c>
      <c r="W324" s="78">
        <f t="shared" si="75"/>
        <v>3.6157676894431403</v>
      </c>
      <c r="X324" s="20">
        <f t="shared" si="86"/>
        <v>0.29090488721274388</v>
      </c>
      <c r="Y324" s="79">
        <f t="shared" si="79"/>
        <v>0.14545244360637194</v>
      </c>
      <c r="Z324" s="80">
        <f t="shared" si="80"/>
        <v>3.3545475563936282</v>
      </c>
      <c r="AA324" s="80">
        <f t="shared" si="81"/>
        <v>3.6454524436063718</v>
      </c>
      <c r="AB324" s="80" t="str">
        <f t="shared" si="82"/>
        <v>No</v>
      </c>
      <c r="AC324" s="78">
        <f t="shared" si="87"/>
        <v>3.5230167214791912</v>
      </c>
    </row>
    <row r="325" spans="2:29" x14ac:dyDescent="0.25">
      <c r="B325" s="20">
        <v>312</v>
      </c>
      <c r="C325" s="20">
        <f t="shared" si="71"/>
        <v>0.5</v>
      </c>
      <c r="D325" s="20">
        <f t="shared" si="88"/>
        <v>0</v>
      </c>
      <c r="E325" s="77">
        <f t="shared" si="90"/>
        <v>1.0395584540888066E-2</v>
      </c>
      <c r="F325" s="78">
        <f t="shared" si="89"/>
        <v>0.51039558454088807</v>
      </c>
      <c r="G325" s="20">
        <f t="shared" si="83"/>
        <v>3.4444233350475112E-2</v>
      </c>
      <c r="H325" s="79">
        <f t="shared" si="84"/>
        <v>1.7222116675237556E-2</v>
      </c>
      <c r="I325" s="80">
        <f t="shared" si="76"/>
        <v>0.48277788332476246</v>
      </c>
      <c r="J325" s="80">
        <f t="shared" si="77"/>
        <v>0.51722211667523754</v>
      </c>
      <c r="K325" s="80" t="str">
        <f t="shared" si="91"/>
        <v>No</v>
      </c>
      <c r="L325" s="78">
        <f t="shared" si="85"/>
        <v>0.50245003635898533</v>
      </c>
      <c r="S325" s="20">
        <v>312</v>
      </c>
      <c r="T325" s="93">
        <f t="shared" si="72"/>
        <v>3.5</v>
      </c>
      <c r="U325" s="20">
        <f t="shared" si="73"/>
        <v>0</v>
      </c>
      <c r="V325" s="118">
        <f t="shared" si="74"/>
        <v>8.7322910143459748E-2</v>
      </c>
      <c r="W325" s="78">
        <f t="shared" si="75"/>
        <v>3.5873229101434596</v>
      </c>
      <c r="X325" s="20">
        <f t="shared" si="86"/>
        <v>0.28933156014399092</v>
      </c>
      <c r="Y325" s="79">
        <f t="shared" si="79"/>
        <v>0.14466578007199546</v>
      </c>
      <c r="Z325" s="80">
        <f t="shared" si="80"/>
        <v>3.3553342199280047</v>
      </c>
      <c r="AA325" s="80">
        <f t="shared" si="81"/>
        <v>3.6446657800719953</v>
      </c>
      <c r="AB325" s="80" t="str">
        <f t="shared" si="82"/>
        <v>No</v>
      </c>
      <c r="AC325" s="78">
        <f t="shared" si="87"/>
        <v>3.5205803054154781</v>
      </c>
    </row>
    <row r="326" spans="2:29" x14ac:dyDescent="0.25">
      <c r="B326" s="20">
        <v>313</v>
      </c>
      <c r="C326" s="20">
        <f t="shared" si="71"/>
        <v>0.5</v>
      </c>
      <c r="D326" s="20">
        <f t="shared" si="88"/>
        <v>0</v>
      </c>
      <c r="E326" s="77">
        <f t="shared" si="90"/>
        <v>6.9586550480034122E-3</v>
      </c>
      <c r="F326" s="78">
        <f t="shared" si="89"/>
        <v>0.50695865504800341</v>
      </c>
      <c r="G326" s="20">
        <f t="shared" si="83"/>
        <v>3.4270561584773741E-2</v>
      </c>
      <c r="H326" s="79">
        <f t="shared" si="84"/>
        <v>1.7135280792386871E-2</v>
      </c>
      <c r="I326" s="80">
        <f t="shared" si="76"/>
        <v>0.48286471920761315</v>
      </c>
      <c r="J326" s="80">
        <f t="shared" si="77"/>
        <v>0.51713528079238691</v>
      </c>
      <c r="K326" s="80" t="str">
        <f t="shared" si="91"/>
        <v>No</v>
      </c>
      <c r="L326" s="78">
        <f t="shared" si="85"/>
        <v>0.50214805049672673</v>
      </c>
      <c r="S326" s="20">
        <v>313</v>
      </c>
      <c r="T326" s="93">
        <f t="shared" si="72"/>
        <v>3.5</v>
      </c>
      <c r="U326" s="20">
        <f t="shared" si="73"/>
        <v>0</v>
      </c>
      <c r="V326" s="118">
        <f t="shared" si="74"/>
        <v>5.8452702403228661E-2</v>
      </c>
      <c r="W326" s="78">
        <f t="shared" si="75"/>
        <v>3.5584527024032289</v>
      </c>
      <c r="X326" s="20">
        <f t="shared" si="86"/>
        <v>0.28787271731209946</v>
      </c>
      <c r="Y326" s="79">
        <f t="shared" si="79"/>
        <v>0.14393635865604973</v>
      </c>
      <c r="Z326" s="80">
        <f t="shared" si="80"/>
        <v>3.3560636413439502</v>
      </c>
      <c r="AA326" s="80">
        <f t="shared" si="81"/>
        <v>3.6439363586560498</v>
      </c>
      <c r="AB326" s="80" t="str">
        <f t="shared" si="82"/>
        <v>No</v>
      </c>
      <c r="AC326" s="78">
        <f t="shared" si="87"/>
        <v>3.5180436241725048</v>
      </c>
    </row>
    <row r="327" spans="2:29" x14ac:dyDescent="0.25">
      <c r="B327" s="20">
        <v>314</v>
      </c>
      <c r="C327" s="20">
        <f t="shared" si="71"/>
        <v>0.5</v>
      </c>
      <c r="D327" s="20">
        <f t="shared" si="88"/>
        <v>0</v>
      </c>
      <c r="E327" s="77">
        <f t="shared" si="90"/>
        <v>3.4878236872064455E-3</v>
      </c>
      <c r="F327" s="78">
        <f t="shared" si="89"/>
        <v>0.50348782368720646</v>
      </c>
      <c r="G327" s="20">
        <f t="shared" si="83"/>
        <v>3.41141316673867E-2</v>
      </c>
      <c r="H327" s="79">
        <f t="shared" si="84"/>
        <v>1.705706583369335E-2</v>
      </c>
      <c r="I327" s="80">
        <f t="shared" si="76"/>
        <v>0.48294293416630663</v>
      </c>
      <c r="J327" s="80">
        <f t="shared" si="77"/>
        <v>0.51705706583369337</v>
      </c>
      <c r="K327" s="80" t="str">
        <f t="shared" si="91"/>
        <v>No</v>
      </c>
      <c r="L327" s="78">
        <f t="shared" si="85"/>
        <v>0.50183559954836932</v>
      </c>
      <c r="S327" s="20">
        <v>314</v>
      </c>
      <c r="T327" s="93">
        <f t="shared" si="72"/>
        <v>3.5</v>
      </c>
      <c r="U327" s="20">
        <f t="shared" si="73"/>
        <v>0</v>
      </c>
      <c r="V327" s="118">
        <f t="shared" si="74"/>
        <v>2.929771897253414E-2</v>
      </c>
      <c r="W327" s="78">
        <f t="shared" si="75"/>
        <v>3.5292977189725341</v>
      </c>
      <c r="X327" s="20">
        <f t="shared" si="86"/>
        <v>0.28655870600604832</v>
      </c>
      <c r="Y327" s="79">
        <f t="shared" si="79"/>
        <v>0.14327935300302416</v>
      </c>
      <c r="Z327" s="80">
        <f t="shared" si="80"/>
        <v>3.3567206469969757</v>
      </c>
      <c r="AA327" s="80">
        <f t="shared" si="81"/>
        <v>3.6432793530030243</v>
      </c>
      <c r="AB327" s="80" t="str">
        <f t="shared" si="82"/>
        <v>No</v>
      </c>
      <c r="AC327" s="78">
        <f t="shared" si="87"/>
        <v>3.5154190362063029</v>
      </c>
    </row>
    <row r="328" spans="2:29" x14ac:dyDescent="0.25">
      <c r="B328" s="20">
        <v>315</v>
      </c>
      <c r="C328" s="20">
        <f t="shared" si="71"/>
        <v>0.5</v>
      </c>
      <c r="D328" s="20">
        <f t="shared" si="88"/>
        <v>0</v>
      </c>
      <c r="E328" s="77">
        <f t="shared" si="90"/>
        <v>4.28801959218017E-17</v>
      </c>
      <c r="F328" s="78">
        <f t="shared" si="89"/>
        <v>0.5</v>
      </c>
      <c r="G328" s="20">
        <f t="shared" si="83"/>
        <v>3.3978245809765974E-2</v>
      </c>
      <c r="H328" s="79">
        <f t="shared" si="84"/>
        <v>1.6989122904882987E-2</v>
      </c>
      <c r="I328" s="80">
        <f t="shared" si="76"/>
        <v>0.48301087709511703</v>
      </c>
      <c r="J328" s="80">
        <f t="shared" si="77"/>
        <v>0.51698912290488297</v>
      </c>
      <c r="K328" s="80" t="str">
        <f t="shared" si="91"/>
        <v>No</v>
      </c>
      <c r="L328" s="78">
        <f t="shared" si="85"/>
        <v>0.50151420574352601</v>
      </c>
      <c r="S328" s="20">
        <v>315</v>
      </c>
      <c r="T328" s="93">
        <f t="shared" si="72"/>
        <v>3.5</v>
      </c>
      <c r="U328" s="20">
        <f t="shared" si="73"/>
        <v>0</v>
      </c>
      <c r="V328" s="118">
        <f t="shared" si="74"/>
        <v>3.6019364574313426E-16</v>
      </c>
      <c r="W328" s="78">
        <f t="shared" si="75"/>
        <v>3.5000000000000004</v>
      </c>
      <c r="X328" s="20">
        <f t="shared" si="86"/>
        <v>0.28541726480203411</v>
      </c>
      <c r="Y328" s="79">
        <f t="shared" si="79"/>
        <v>0.14270863240101705</v>
      </c>
      <c r="Z328" s="80">
        <f t="shared" si="80"/>
        <v>3.3572913675989828</v>
      </c>
      <c r="AA328" s="80">
        <f t="shared" si="81"/>
        <v>3.6427086324010172</v>
      </c>
      <c r="AB328" s="80" t="str">
        <f t="shared" si="82"/>
        <v>No</v>
      </c>
      <c r="AC328" s="78">
        <f t="shared" si="87"/>
        <v>3.5127193282456193</v>
      </c>
    </row>
    <row r="329" spans="2:29" x14ac:dyDescent="0.25">
      <c r="B329" s="20">
        <v>316</v>
      </c>
      <c r="C329" s="20">
        <f t="shared" si="71"/>
        <v>0.5</v>
      </c>
      <c r="D329" s="20">
        <f t="shared" si="88"/>
        <v>0</v>
      </c>
      <c r="E329" s="77">
        <f t="shared" si="90"/>
        <v>-3.4878236872061827E-3</v>
      </c>
      <c r="F329" s="78">
        <f t="shared" si="89"/>
        <v>0.49651217631279382</v>
      </c>
      <c r="G329" s="20">
        <f t="shared" si="83"/>
        <v>3.3865810385359137E-2</v>
      </c>
      <c r="H329" s="79">
        <f t="shared" si="84"/>
        <v>1.6932905192679568E-2</v>
      </c>
      <c r="I329" s="80">
        <f t="shared" si="76"/>
        <v>0.48306709480732041</v>
      </c>
      <c r="J329" s="80">
        <f t="shared" si="77"/>
        <v>0.51693290519267954</v>
      </c>
      <c r="K329" s="80" t="str">
        <f t="shared" si="91"/>
        <v>No</v>
      </c>
      <c r="L329" s="78">
        <f t="shared" si="85"/>
        <v>0.50118543488050771</v>
      </c>
      <c r="S329" s="20">
        <v>316</v>
      </c>
      <c r="T329" s="93">
        <f t="shared" si="72"/>
        <v>3.5</v>
      </c>
      <c r="U329" s="20">
        <f t="shared" si="73"/>
        <v>0</v>
      </c>
      <c r="V329" s="118">
        <f t="shared" si="74"/>
        <v>-2.9297718972531934E-2</v>
      </c>
      <c r="W329" s="78">
        <f t="shared" si="75"/>
        <v>3.4707022810274681</v>
      </c>
      <c r="X329" s="20">
        <f t="shared" si="86"/>
        <v>0.28447280723701673</v>
      </c>
      <c r="Y329" s="79">
        <f t="shared" si="79"/>
        <v>0.14223640361850837</v>
      </c>
      <c r="Z329" s="80">
        <f t="shared" si="80"/>
        <v>3.3577635963814916</v>
      </c>
      <c r="AA329" s="80">
        <f t="shared" si="81"/>
        <v>3.6422364036185084</v>
      </c>
      <c r="AB329" s="80" t="str">
        <f t="shared" si="82"/>
        <v>No</v>
      </c>
      <c r="AC329" s="78">
        <f t="shared" si="87"/>
        <v>3.5099576529962655</v>
      </c>
    </row>
    <row r="330" spans="2:29" x14ac:dyDescent="0.25">
      <c r="B330" s="20">
        <v>317</v>
      </c>
      <c r="C330" s="20">
        <f t="shared" si="71"/>
        <v>0.5</v>
      </c>
      <c r="D330" s="20">
        <f t="shared" si="88"/>
        <v>0</v>
      </c>
      <c r="E330" s="77">
        <f t="shared" si="90"/>
        <v>-6.9586550480033281E-3</v>
      </c>
      <c r="F330" s="78">
        <f t="shared" si="89"/>
        <v>0.4930413449519967</v>
      </c>
      <c r="G330" s="20">
        <f t="shared" si="83"/>
        <v>3.3779257325649202E-2</v>
      </c>
      <c r="H330" s="79">
        <f t="shared" si="84"/>
        <v>1.6889628662824601E-2</v>
      </c>
      <c r="I330" s="80">
        <f t="shared" si="76"/>
        <v>0.48311037133717538</v>
      </c>
      <c r="J330" s="80">
        <f t="shared" si="77"/>
        <v>0.51688962866282462</v>
      </c>
      <c r="K330" s="80" t="str">
        <f t="shared" si="91"/>
        <v>No</v>
      </c>
      <c r="L330" s="78">
        <f t="shared" si="85"/>
        <v>0.50085088869791106</v>
      </c>
      <c r="S330" s="20">
        <v>317</v>
      </c>
      <c r="T330" s="93">
        <f t="shared" si="72"/>
        <v>3.5</v>
      </c>
      <c r="U330" s="20">
        <f t="shared" si="73"/>
        <v>0</v>
      </c>
      <c r="V330" s="118">
        <f t="shared" si="74"/>
        <v>-5.8452702403227946E-2</v>
      </c>
      <c r="W330" s="78">
        <f t="shared" si="75"/>
        <v>3.441547297596772</v>
      </c>
      <c r="X330" s="20">
        <f t="shared" si="86"/>
        <v>0.28374576153545317</v>
      </c>
      <c r="Y330" s="79">
        <f t="shared" si="79"/>
        <v>0.14187288076772658</v>
      </c>
      <c r="Z330" s="80">
        <f t="shared" si="80"/>
        <v>3.3581271192322735</v>
      </c>
      <c r="AA330" s="80">
        <f t="shared" si="81"/>
        <v>3.6418728807677265</v>
      </c>
      <c r="AB330" s="80" t="str">
        <f t="shared" si="82"/>
        <v>No</v>
      </c>
      <c r="AC330" s="78">
        <f t="shared" si="87"/>
        <v>3.5071474650624541</v>
      </c>
    </row>
    <row r="331" spans="2:29" x14ac:dyDescent="0.25">
      <c r="B331" s="20">
        <v>318</v>
      </c>
      <c r="C331" s="20">
        <f t="shared" si="71"/>
        <v>0.5</v>
      </c>
      <c r="D331" s="20">
        <f t="shared" si="88"/>
        <v>0</v>
      </c>
      <c r="E331" s="77">
        <f t="shared" si="90"/>
        <v>-1.0395584540887983E-2</v>
      </c>
      <c r="F331" s="78">
        <f t="shared" si="89"/>
        <v>0.48960441545911204</v>
      </c>
      <c r="G331" s="20">
        <f t="shared" si="83"/>
        <v>3.3720475742223102E-2</v>
      </c>
      <c r="H331" s="79">
        <f t="shared" si="84"/>
        <v>1.6860237871111551E-2</v>
      </c>
      <c r="I331" s="80">
        <f t="shared" si="76"/>
        <v>0.48313976212888843</v>
      </c>
      <c r="J331" s="80">
        <f t="shared" si="77"/>
        <v>0.51686023787111157</v>
      </c>
      <c r="K331" s="80" t="str">
        <f t="shared" si="91"/>
        <v>No</v>
      </c>
      <c r="L331" s="78">
        <f t="shared" si="85"/>
        <v>0.50051219707110928</v>
      </c>
      <c r="S331" s="20">
        <v>318</v>
      </c>
      <c r="T331" s="93">
        <f t="shared" si="72"/>
        <v>3.5</v>
      </c>
      <c r="U331" s="20">
        <f t="shared" si="73"/>
        <v>0</v>
      </c>
      <c r="V331" s="118">
        <f t="shared" si="74"/>
        <v>-8.7322910143459054E-2</v>
      </c>
      <c r="W331" s="78">
        <f t="shared" si="75"/>
        <v>3.4126770898565408</v>
      </c>
      <c r="X331" s="20">
        <f t="shared" si="86"/>
        <v>0.28325199623467401</v>
      </c>
      <c r="Y331" s="79">
        <f t="shared" si="79"/>
        <v>0.141625998117337</v>
      </c>
      <c r="Z331" s="80">
        <f t="shared" si="80"/>
        <v>3.3583740018826629</v>
      </c>
      <c r="AA331" s="80">
        <f t="shared" si="81"/>
        <v>3.6416259981173371</v>
      </c>
      <c r="AB331" s="80" t="str">
        <f t="shared" si="82"/>
        <v>No</v>
      </c>
      <c r="AC331" s="78">
        <f t="shared" si="87"/>
        <v>3.5043024553973185</v>
      </c>
    </row>
    <row r="332" spans="2:29" x14ac:dyDescent="0.25">
      <c r="B332" s="20">
        <v>319</v>
      </c>
      <c r="C332" s="20">
        <f t="shared" si="71"/>
        <v>0.5</v>
      </c>
      <c r="D332" s="20">
        <f t="shared" si="88"/>
        <v>0</v>
      </c>
      <c r="E332" s="77">
        <f t="shared" si="90"/>
        <v>-1.3781867790849937E-2</v>
      </c>
      <c r="F332" s="78">
        <f t="shared" si="89"/>
        <v>0.48621813220915006</v>
      </c>
      <c r="G332" s="20">
        <f t="shared" si="83"/>
        <v>3.369075714575779E-2</v>
      </c>
      <c r="H332" s="79">
        <f t="shared" si="84"/>
        <v>1.6845378572878895E-2</v>
      </c>
      <c r="I332" s="80">
        <f t="shared" si="76"/>
        <v>0.48315462142712112</v>
      </c>
      <c r="J332" s="80">
        <f t="shared" si="77"/>
        <v>0.51684537857287893</v>
      </c>
      <c r="K332" s="80" t="str">
        <f t="shared" si="91"/>
        <v>No</v>
      </c>
      <c r="L332" s="78">
        <f t="shared" si="85"/>
        <v>0.50017101007166287</v>
      </c>
      <c r="S332" s="20">
        <v>319</v>
      </c>
      <c r="T332" s="93">
        <f t="shared" si="72"/>
        <v>3.5</v>
      </c>
      <c r="U332" s="20">
        <f t="shared" si="73"/>
        <v>0</v>
      </c>
      <c r="V332" s="118">
        <f t="shared" si="74"/>
        <v>-0.11576768944313946</v>
      </c>
      <c r="W332" s="78">
        <f t="shared" si="75"/>
        <v>3.3842323105568606</v>
      </c>
      <c r="X332" s="20">
        <f t="shared" si="86"/>
        <v>0.28300236002436535</v>
      </c>
      <c r="Y332" s="79">
        <f t="shared" si="79"/>
        <v>0.14150118001218268</v>
      </c>
      <c r="Z332" s="80">
        <f t="shared" si="80"/>
        <v>3.3584988199878172</v>
      </c>
      <c r="AA332" s="80">
        <f t="shared" si="81"/>
        <v>3.6415011800121828</v>
      </c>
      <c r="AB332" s="80" t="str">
        <f t="shared" si="82"/>
        <v>No</v>
      </c>
      <c r="AC332" s="78">
        <f t="shared" si="87"/>
        <v>3.5014364846019679</v>
      </c>
    </row>
    <row r="333" spans="2:29" x14ac:dyDescent="0.25">
      <c r="B333" s="20">
        <v>320</v>
      </c>
      <c r="C333" s="20">
        <f t="shared" si="71"/>
        <v>0.5</v>
      </c>
      <c r="D333" s="20">
        <f t="shared" si="88"/>
        <v>0</v>
      </c>
      <c r="E333" s="77">
        <f t="shared" si="90"/>
        <v>-1.7101007166283377E-2</v>
      </c>
      <c r="F333" s="78">
        <f t="shared" si="89"/>
        <v>0.48289899283371662</v>
      </c>
      <c r="G333" s="20">
        <f t="shared" si="83"/>
        <v>3.369075714575779E-2</v>
      </c>
      <c r="H333" s="79">
        <f t="shared" si="84"/>
        <v>1.6845378572878895E-2</v>
      </c>
      <c r="I333" s="80">
        <f t="shared" si="76"/>
        <v>0.48315462142712112</v>
      </c>
      <c r="J333" s="80">
        <f t="shared" si="77"/>
        <v>0.51684537857287893</v>
      </c>
      <c r="K333" s="80" t="str">
        <f t="shared" si="91"/>
        <v>Yes</v>
      </c>
      <c r="L333" s="78">
        <f t="shared" si="85"/>
        <v>0.49982898992833724</v>
      </c>
      <c r="S333" s="20">
        <v>320</v>
      </c>
      <c r="T333" s="93">
        <f t="shared" si="72"/>
        <v>3.5</v>
      </c>
      <c r="U333" s="20">
        <f t="shared" si="73"/>
        <v>0</v>
      </c>
      <c r="V333" s="118">
        <f t="shared" si="74"/>
        <v>-0.14364846019678038</v>
      </c>
      <c r="W333" s="78">
        <f t="shared" si="75"/>
        <v>3.3563515398032195</v>
      </c>
      <c r="X333" s="20">
        <f t="shared" si="86"/>
        <v>0.28300236002436546</v>
      </c>
      <c r="Y333" s="79">
        <f t="shared" si="79"/>
        <v>0.14150118001218273</v>
      </c>
      <c r="Z333" s="80">
        <f t="shared" si="80"/>
        <v>3.3584988199878172</v>
      </c>
      <c r="AA333" s="80">
        <f t="shared" si="81"/>
        <v>3.6415011800121828</v>
      </c>
      <c r="AB333" s="80" t="str">
        <f t="shared" si="82"/>
        <v>Yes</v>
      </c>
      <c r="AC333" s="78">
        <f t="shared" si="87"/>
        <v>3.4985635153980326</v>
      </c>
    </row>
    <row r="334" spans="2:29" x14ac:dyDescent="0.25">
      <c r="B334" s="20">
        <v>321</v>
      </c>
      <c r="C334" s="20">
        <f t="shared" si="71"/>
        <v>0.5</v>
      </c>
      <c r="D334" s="20">
        <f t="shared" ref="D334:D388" si="92">$D$6/4</f>
        <v>0</v>
      </c>
      <c r="E334" s="77">
        <f t="shared" si="90"/>
        <v>-2.0336832153789917E-2</v>
      </c>
      <c r="F334" s="78">
        <f t="shared" ref="F334:F388" si="93">SUM(C334:E334)</f>
        <v>0.4796631678462101</v>
      </c>
      <c r="G334" s="20">
        <f t="shared" si="83"/>
        <v>3.3720475742223095E-2</v>
      </c>
      <c r="H334" s="79">
        <f t="shared" si="84"/>
        <v>1.6860237871111548E-2</v>
      </c>
      <c r="I334" s="80">
        <f t="shared" si="76"/>
        <v>0.48313976212888843</v>
      </c>
      <c r="J334" s="80">
        <f t="shared" si="77"/>
        <v>0.51686023787111157</v>
      </c>
      <c r="K334" s="80" t="str">
        <f t="shared" si="91"/>
        <v>Yes</v>
      </c>
      <c r="L334" s="78">
        <f t="shared" si="85"/>
        <v>0.49948780292889089</v>
      </c>
      <c r="S334" s="20">
        <v>321</v>
      </c>
      <c r="T334" s="93">
        <f t="shared" si="72"/>
        <v>3.5</v>
      </c>
      <c r="U334" s="20">
        <f t="shared" si="73"/>
        <v>0</v>
      </c>
      <c r="V334" s="118">
        <f t="shared" si="74"/>
        <v>-0.17082939009183529</v>
      </c>
      <c r="W334" s="78">
        <f t="shared" si="75"/>
        <v>3.3291706099081648</v>
      </c>
      <c r="X334" s="20">
        <f t="shared" si="86"/>
        <v>0.28325199623467401</v>
      </c>
      <c r="Y334" s="79">
        <f t="shared" si="79"/>
        <v>0.141625998117337</v>
      </c>
      <c r="Z334" s="80">
        <f t="shared" si="80"/>
        <v>3.3583740018826629</v>
      </c>
      <c r="AA334" s="80">
        <f t="shared" si="81"/>
        <v>3.6416259981173371</v>
      </c>
      <c r="AB334" s="80" t="str">
        <f t="shared" si="82"/>
        <v>Yes</v>
      </c>
      <c r="AC334" s="78">
        <f t="shared" si="87"/>
        <v>3.4956975446026819</v>
      </c>
    </row>
    <row r="335" spans="2:29" x14ac:dyDescent="0.25">
      <c r="B335" s="20">
        <v>322</v>
      </c>
      <c r="C335" s="20">
        <f t="shared" si="71"/>
        <v>0.5</v>
      </c>
      <c r="D335" s="20">
        <f t="shared" si="92"/>
        <v>0</v>
      </c>
      <c r="E335" s="77">
        <f t="shared" si="90"/>
        <v>-2.3473578139294415E-2</v>
      </c>
      <c r="F335" s="78">
        <f t="shared" si="93"/>
        <v>0.4765264218607056</v>
      </c>
      <c r="G335" s="20">
        <f t="shared" si="83"/>
        <v>3.3779257325649195E-2</v>
      </c>
      <c r="H335" s="79">
        <f t="shared" si="84"/>
        <v>1.6889628662824598E-2</v>
      </c>
      <c r="I335" s="80">
        <f t="shared" si="76"/>
        <v>0.48311037133717538</v>
      </c>
      <c r="J335" s="80">
        <f t="shared" si="77"/>
        <v>0.51688962866282462</v>
      </c>
      <c r="K335" s="80" t="str">
        <f t="shared" si="91"/>
        <v>Yes</v>
      </c>
      <c r="L335" s="78">
        <f t="shared" si="85"/>
        <v>0.499149111302089</v>
      </c>
      <c r="S335" s="20">
        <v>322</v>
      </c>
      <c r="T335" s="93">
        <f t="shared" si="72"/>
        <v>3.5</v>
      </c>
      <c r="U335" s="20">
        <f t="shared" si="73"/>
        <v>0</v>
      </c>
      <c r="V335" s="118">
        <f t="shared" si="74"/>
        <v>-0.19717805637007305</v>
      </c>
      <c r="W335" s="78">
        <f t="shared" si="75"/>
        <v>3.3028219436299269</v>
      </c>
      <c r="X335" s="20">
        <f t="shared" si="86"/>
        <v>0.28374576153545322</v>
      </c>
      <c r="Y335" s="79">
        <f t="shared" si="79"/>
        <v>0.14187288076772661</v>
      </c>
      <c r="Z335" s="80">
        <f t="shared" si="80"/>
        <v>3.3581271192322735</v>
      </c>
      <c r="AA335" s="80">
        <f t="shared" si="81"/>
        <v>3.6418728807677265</v>
      </c>
      <c r="AB335" s="80" t="str">
        <f t="shared" si="82"/>
        <v>Yes</v>
      </c>
      <c r="AC335" s="78">
        <f t="shared" si="87"/>
        <v>3.4928525349375468</v>
      </c>
    </row>
    <row r="336" spans="2:29" x14ac:dyDescent="0.25">
      <c r="B336" s="20">
        <v>323</v>
      </c>
      <c r="C336" s="20">
        <f t="shared" ref="C336:C399" si="94">C335+D335</f>
        <v>0.5</v>
      </c>
      <c r="D336" s="20">
        <f t="shared" si="92"/>
        <v>0</v>
      </c>
      <c r="E336" s="77">
        <f t="shared" si="90"/>
        <v>-2.6495963211660246E-2</v>
      </c>
      <c r="F336" s="78">
        <f t="shared" si="93"/>
        <v>0.47350403678833974</v>
      </c>
      <c r="G336" s="20">
        <f t="shared" si="83"/>
        <v>3.3865810385359137E-2</v>
      </c>
      <c r="H336" s="79">
        <f t="shared" si="84"/>
        <v>1.6932905192679568E-2</v>
      </c>
      <c r="I336" s="80">
        <f t="shared" si="76"/>
        <v>0.48306709480732041</v>
      </c>
      <c r="J336" s="80">
        <f t="shared" si="77"/>
        <v>0.51693290519267954</v>
      </c>
      <c r="K336" s="80" t="str">
        <f t="shared" si="91"/>
        <v>Yes</v>
      </c>
      <c r="L336" s="78">
        <f t="shared" si="85"/>
        <v>0.4988145651194924</v>
      </c>
      <c r="S336" s="20">
        <v>323</v>
      </c>
      <c r="T336" s="93">
        <f t="shared" ref="T336:T399" si="95">T335+U335</f>
        <v>3.5</v>
      </c>
      <c r="U336" s="20">
        <f t="shared" ref="U336:U399" si="96">$U$6/4</f>
        <v>0</v>
      </c>
      <c r="V336" s="118">
        <f t="shared" ref="V336:V399" si="97">$U$8*SIN(S336*4*PI()/180)</f>
        <v>-0.22256609097794605</v>
      </c>
      <c r="W336" s="78">
        <f t="shared" ref="W336:W399" si="98">SUM(T336:V336)</f>
        <v>3.2774339090220539</v>
      </c>
      <c r="X336" s="20">
        <f t="shared" si="86"/>
        <v>0.28447280723701673</v>
      </c>
      <c r="Y336" s="79">
        <f t="shared" si="79"/>
        <v>0.14223640361850837</v>
      </c>
      <c r="Z336" s="80">
        <f t="shared" si="80"/>
        <v>3.3577635963814916</v>
      </c>
      <c r="AA336" s="80">
        <f t="shared" si="81"/>
        <v>3.6422364036185084</v>
      </c>
      <c r="AB336" s="80" t="str">
        <f t="shared" si="82"/>
        <v>Yes</v>
      </c>
      <c r="AC336" s="78">
        <f t="shared" si="87"/>
        <v>3.4900423470037349</v>
      </c>
    </row>
    <row r="337" spans="2:29" x14ac:dyDescent="0.25">
      <c r="B337" s="20">
        <v>324</v>
      </c>
      <c r="C337" s="20">
        <f t="shared" si="94"/>
        <v>0.5</v>
      </c>
      <c r="D337" s="20">
        <f t="shared" si="92"/>
        <v>0</v>
      </c>
      <c r="E337" s="77">
        <f t="shared" si="90"/>
        <v>-2.9389262614623626E-2</v>
      </c>
      <c r="F337" s="78">
        <f t="shared" si="93"/>
        <v>0.4706107373853764</v>
      </c>
      <c r="G337" s="20">
        <f t="shared" si="83"/>
        <v>3.3978245809765974E-2</v>
      </c>
      <c r="H337" s="79">
        <f t="shared" si="84"/>
        <v>1.6989122904882987E-2</v>
      </c>
      <c r="I337" s="80">
        <f t="shared" si="76"/>
        <v>0.48301087709511703</v>
      </c>
      <c r="J337" s="80">
        <f t="shared" si="77"/>
        <v>0.51698912290488297</v>
      </c>
      <c r="K337" s="80" t="str">
        <f t="shared" si="91"/>
        <v>Yes</v>
      </c>
      <c r="L337" s="78">
        <f t="shared" si="85"/>
        <v>0.4984857942564741</v>
      </c>
      <c r="S337" s="20">
        <v>324</v>
      </c>
      <c r="T337" s="93">
        <f t="shared" si="95"/>
        <v>3.5</v>
      </c>
      <c r="U337" s="20">
        <f t="shared" si="96"/>
        <v>0</v>
      </c>
      <c r="V337" s="118">
        <f t="shared" si="97"/>
        <v>-0.24686980596283842</v>
      </c>
      <c r="W337" s="78">
        <f t="shared" si="98"/>
        <v>3.2531301940371615</v>
      </c>
      <c r="X337" s="20">
        <f t="shared" si="86"/>
        <v>0.28541726480203411</v>
      </c>
      <c r="Y337" s="79">
        <f t="shared" si="79"/>
        <v>0.14270863240101705</v>
      </c>
      <c r="Z337" s="80">
        <f t="shared" si="80"/>
        <v>3.3572913675989828</v>
      </c>
      <c r="AA337" s="80">
        <f t="shared" si="81"/>
        <v>3.6427086324010172</v>
      </c>
      <c r="AB337" s="80" t="str">
        <f t="shared" si="82"/>
        <v>Yes</v>
      </c>
      <c r="AC337" s="78">
        <f t="shared" si="87"/>
        <v>3.4872806717543812</v>
      </c>
    </row>
    <row r="338" spans="2:29" x14ac:dyDescent="0.25">
      <c r="B338" s="20">
        <v>325</v>
      </c>
      <c r="C338" s="20">
        <f t="shared" si="94"/>
        <v>0.5</v>
      </c>
      <c r="D338" s="20">
        <f t="shared" si="92"/>
        <v>0</v>
      </c>
      <c r="E338" s="77">
        <f t="shared" si="90"/>
        <v>-3.21393804843269E-2</v>
      </c>
      <c r="F338" s="78">
        <f t="shared" si="93"/>
        <v>0.46786061951567309</v>
      </c>
      <c r="G338" s="20">
        <f t="shared" si="83"/>
        <v>3.4114131667386693E-2</v>
      </c>
      <c r="H338" s="79">
        <f t="shared" si="84"/>
        <v>1.7057065833693347E-2</v>
      </c>
      <c r="I338" s="80">
        <f t="shared" si="76"/>
        <v>0.48294293416630663</v>
      </c>
      <c r="J338" s="80">
        <f t="shared" si="77"/>
        <v>0.51705706583369337</v>
      </c>
      <c r="K338" s="80" t="str">
        <f t="shared" si="91"/>
        <v>Yes</v>
      </c>
      <c r="L338" s="78">
        <f t="shared" si="85"/>
        <v>0.4981644004516308</v>
      </c>
      <c r="S338" s="20">
        <v>325</v>
      </c>
      <c r="T338" s="93">
        <f t="shared" si="95"/>
        <v>3.5</v>
      </c>
      <c r="U338" s="20">
        <f t="shared" si="96"/>
        <v>0</v>
      </c>
      <c r="V338" s="118">
        <f t="shared" si="97"/>
        <v>-0.26997079606834595</v>
      </c>
      <c r="W338" s="78">
        <f t="shared" si="98"/>
        <v>3.2300292039316538</v>
      </c>
      <c r="X338" s="20">
        <f t="shared" si="86"/>
        <v>0.28655870600604827</v>
      </c>
      <c r="Y338" s="79">
        <f t="shared" si="79"/>
        <v>0.14327935300302413</v>
      </c>
      <c r="Z338" s="80">
        <f t="shared" si="80"/>
        <v>3.3567206469969757</v>
      </c>
      <c r="AA338" s="80">
        <f t="shared" si="81"/>
        <v>3.6432793530030243</v>
      </c>
      <c r="AB338" s="80" t="str">
        <f t="shared" si="82"/>
        <v>Yes</v>
      </c>
      <c r="AC338" s="78">
        <f t="shared" si="87"/>
        <v>3.4845809637936975</v>
      </c>
    </row>
    <row r="339" spans="2:29" x14ac:dyDescent="0.25">
      <c r="B339" s="20">
        <v>326</v>
      </c>
      <c r="C339" s="20">
        <f t="shared" si="94"/>
        <v>0.5</v>
      </c>
      <c r="D339" s="20">
        <f t="shared" si="92"/>
        <v>0</v>
      </c>
      <c r="E339" s="77">
        <f t="shared" si="90"/>
        <v>-3.4732918522949775E-2</v>
      </c>
      <c r="F339" s="78">
        <f t="shared" si="93"/>
        <v>0.4652670814770502</v>
      </c>
      <c r="G339" s="20">
        <f t="shared" si="83"/>
        <v>3.4270561584773748E-2</v>
      </c>
      <c r="H339" s="79">
        <f t="shared" si="84"/>
        <v>1.7135280792386874E-2</v>
      </c>
      <c r="I339" s="80">
        <f t="shared" si="76"/>
        <v>0.48286471920761315</v>
      </c>
      <c r="J339" s="80">
        <f t="shared" si="77"/>
        <v>0.51713528079238691</v>
      </c>
      <c r="K339" s="80" t="str">
        <f t="shared" si="91"/>
        <v>Yes</v>
      </c>
      <c r="L339" s="78">
        <f t="shared" si="85"/>
        <v>0.49785194950327338</v>
      </c>
      <c r="S339" s="20">
        <v>326</v>
      </c>
      <c r="T339" s="93">
        <f t="shared" si="95"/>
        <v>3.5</v>
      </c>
      <c r="U339" s="20">
        <f t="shared" si="96"/>
        <v>0</v>
      </c>
      <c r="V339" s="118">
        <f t="shared" si="97"/>
        <v>-0.2917565155927781</v>
      </c>
      <c r="W339" s="78">
        <f t="shared" si="98"/>
        <v>3.2082434844072218</v>
      </c>
      <c r="X339" s="20">
        <f t="shared" si="86"/>
        <v>0.2878727173120994</v>
      </c>
      <c r="Y339" s="79">
        <f t="shared" si="79"/>
        <v>0.1439363586560497</v>
      </c>
      <c r="Z339" s="80">
        <f t="shared" si="80"/>
        <v>3.3560636413439502</v>
      </c>
      <c r="AA339" s="80">
        <f t="shared" si="81"/>
        <v>3.6439363586560498</v>
      </c>
      <c r="AB339" s="80" t="str">
        <f t="shared" si="82"/>
        <v>Yes</v>
      </c>
      <c r="AC339" s="78">
        <f t="shared" si="87"/>
        <v>3.4819563758274952</v>
      </c>
    </row>
    <row r="340" spans="2:29" x14ac:dyDescent="0.25">
      <c r="B340" s="20">
        <v>327</v>
      </c>
      <c r="C340" s="20">
        <f t="shared" si="94"/>
        <v>0.5</v>
      </c>
      <c r="D340" s="20">
        <f t="shared" si="92"/>
        <v>0</v>
      </c>
      <c r="E340" s="77">
        <f t="shared" si="90"/>
        <v>-3.7157241273869726E-2</v>
      </c>
      <c r="F340" s="78">
        <f t="shared" si="93"/>
        <v>0.46284275872613029</v>
      </c>
      <c r="G340" s="20">
        <f t="shared" si="83"/>
        <v>3.4444233350475112E-2</v>
      </c>
      <c r="H340" s="79">
        <f t="shared" si="84"/>
        <v>1.7222116675237556E-2</v>
      </c>
      <c r="I340" s="80">
        <f t="shared" si="76"/>
        <v>0.48277788332476246</v>
      </c>
      <c r="J340" s="80">
        <f t="shared" si="77"/>
        <v>0.51722211667523754</v>
      </c>
      <c r="K340" s="80" t="str">
        <f t="shared" si="91"/>
        <v>Yes</v>
      </c>
      <c r="L340" s="78">
        <f t="shared" si="85"/>
        <v>0.49754996364101473</v>
      </c>
      <c r="S340" s="20">
        <v>327</v>
      </c>
      <c r="T340" s="93">
        <f t="shared" si="95"/>
        <v>3.5</v>
      </c>
      <c r="U340" s="20">
        <f t="shared" si="96"/>
        <v>0</v>
      </c>
      <c r="V340" s="118">
        <f t="shared" si="97"/>
        <v>-0.31212082670050567</v>
      </c>
      <c r="W340" s="78">
        <f t="shared" si="98"/>
        <v>3.1878791732994944</v>
      </c>
      <c r="X340" s="20">
        <f t="shared" si="86"/>
        <v>0.28933156014399092</v>
      </c>
      <c r="Y340" s="79">
        <f t="shared" si="79"/>
        <v>0.14466578007199546</v>
      </c>
      <c r="Z340" s="80">
        <f t="shared" si="80"/>
        <v>3.3553342199280047</v>
      </c>
      <c r="AA340" s="80">
        <f t="shared" si="81"/>
        <v>3.6446657800719953</v>
      </c>
      <c r="AB340" s="80" t="str">
        <f t="shared" si="82"/>
        <v>Yes</v>
      </c>
      <c r="AC340" s="78">
        <f t="shared" si="87"/>
        <v>3.4794196945845219</v>
      </c>
    </row>
    <row r="341" spans="2:29" x14ac:dyDescent="0.25">
      <c r="B341" s="20">
        <v>328</v>
      </c>
      <c r="C341" s="20">
        <f t="shared" si="94"/>
        <v>0.5</v>
      </c>
      <c r="D341" s="20">
        <f t="shared" si="92"/>
        <v>0</v>
      </c>
      <c r="E341" s="77">
        <f t="shared" si="90"/>
        <v>-3.9400537680335974E-2</v>
      </c>
      <c r="F341" s="78">
        <f t="shared" si="93"/>
        <v>0.46059946231966403</v>
      </c>
      <c r="G341" s="20">
        <f t="shared" si="83"/>
        <v>3.4631534191993302E-2</v>
      </c>
      <c r="H341" s="79">
        <f t="shared" si="84"/>
        <v>1.7315767095996651E-2</v>
      </c>
      <c r="I341" s="80">
        <f t="shared" si="76"/>
        <v>0.48268423290400336</v>
      </c>
      <c r="J341" s="80">
        <f t="shared" si="77"/>
        <v>0.51731576709599669</v>
      </c>
      <c r="K341" s="80" t="str">
        <f t="shared" si="91"/>
        <v>Yes</v>
      </c>
      <c r="L341" s="78">
        <f t="shared" si="85"/>
        <v>0.49725991410962023</v>
      </c>
      <c r="S341" s="20">
        <v>328</v>
      </c>
      <c r="T341" s="93">
        <f t="shared" si="95"/>
        <v>3.5</v>
      </c>
      <c r="U341" s="20">
        <f t="shared" si="96"/>
        <v>0</v>
      </c>
      <c r="V341" s="118">
        <f t="shared" si="97"/>
        <v>-0.33096451651482217</v>
      </c>
      <c r="W341" s="78">
        <f t="shared" si="98"/>
        <v>3.1690354834851777</v>
      </c>
      <c r="X341" s="20">
        <f t="shared" si="86"/>
        <v>0.29090488721274377</v>
      </c>
      <c r="Y341" s="79">
        <f t="shared" si="79"/>
        <v>0.14545244360637188</v>
      </c>
      <c r="Z341" s="80">
        <f t="shared" si="80"/>
        <v>3.3545475563936282</v>
      </c>
      <c r="AA341" s="80">
        <f t="shared" si="81"/>
        <v>3.6454524436063718</v>
      </c>
      <c r="AB341" s="80" t="str">
        <f t="shared" si="82"/>
        <v>Yes</v>
      </c>
      <c r="AC341" s="78">
        <f t="shared" si="87"/>
        <v>3.4769832785208088</v>
      </c>
    </row>
    <row r="342" spans="2:29" x14ac:dyDescent="0.25">
      <c r="B342" s="20">
        <v>329</v>
      </c>
      <c r="C342" s="20">
        <f t="shared" si="94"/>
        <v>0.5</v>
      </c>
      <c r="D342" s="20">
        <f t="shared" si="92"/>
        <v>0</v>
      </c>
      <c r="E342" s="77">
        <f t="shared" si="90"/>
        <v>-4.1451878627752049E-2</v>
      </c>
      <c r="F342" s="78">
        <f t="shared" si="93"/>
        <v>0.45854812137224793</v>
      </c>
      <c r="G342" s="20">
        <f t="shared" si="83"/>
        <v>3.4828629272988451E-2</v>
      </c>
      <c r="H342" s="79">
        <f t="shared" si="84"/>
        <v>1.7414314636494226E-2</v>
      </c>
      <c r="I342" s="80">
        <f t="shared" si="76"/>
        <v>0.48258568536350577</v>
      </c>
      <c r="J342" s="80">
        <f t="shared" si="77"/>
        <v>0.51741431463649423</v>
      </c>
      <c r="K342" s="80" t="str">
        <f t="shared" si="91"/>
        <v>Yes</v>
      </c>
      <c r="L342" s="78">
        <f t="shared" si="85"/>
        <v>0.49698321400125117</v>
      </c>
      <c r="S342" s="20">
        <v>329</v>
      </c>
      <c r="T342" s="93">
        <f t="shared" si="95"/>
        <v>3.5</v>
      </c>
      <c r="U342" s="20">
        <f t="shared" si="96"/>
        <v>0</v>
      </c>
      <c r="V342" s="118">
        <f t="shared" si="97"/>
        <v>-0.34819578047311717</v>
      </c>
      <c r="W342" s="78">
        <f t="shared" si="98"/>
        <v>3.1518042195268827</v>
      </c>
      <c r="X342" s="20">
        <f t="shared" si="86"/>
        <v>0.29256048589310285</v>
      </c>
      <c r="Y342" s="79">
        <f t="shared" si="79"/>
        <v>0.14628024294655143</v>
      </c>
      <c r="Z342" s="80">
        <f t="shared" si="80"/>
        <v>3.3537197570534487</v>
      </c>
      <c r="AA342" s="80">
        <f t="shared" si="81"/>
        <v>3.6462802429465513</v>
      </c>
      <c r="AB342" s="80" t="str">
        <f t="shared" si="82"/>
        <v>Yes</v>
      </c>
      <c r="AC342" s="78">
        <f t="shared" si="87"/>
        <v>3.4746589976105087</v>
      </c>
    </row>
    <row r="343" spans="2:29" x14ac:dyDescent="0.25">
      <c r="B343" s="20">
        <v>330</v>
      </c>
      <c r="C343" s="20">
        <f t="shared" si="94"/>
        <v>0.5</v>
      </c>
      <c r="D343" s="20">
        <f t="shared" si="92"/>
        <v>0</v>
      </c>
      <c r="E343" s="77">
        <f t="shared" si="90"/>
        <v>-4.3301270189221884E-2</v>
      </c>
      <c r="F343" s="78">
        <f t="shared" si="93"/>
        <v>0.45669872981077814</v>
      </c>
      <c r="G343" s="20">
        <f t="shared" si="83"/>
        <v>3.5031550286320254E-2</v>
      </c>
      <c r="H343" s="79">
        <f t="shared" si="84"/>
        <v>1.7515775143160127E-2</v>
      </c>
      <c r="I343" s="80">
        <f t="shared" si="76"/>
        <v>0.48248422485683989</v>
      </c>
      <c r="J343" s="80">
        <f t="shared" si="77"/>
        <v>0.51751577514316016</v>
      </c>
      <c r="K343" s="80" t="str">
        <f t="shared" si="91"/>
        <v>Yes</v>
      </c>
      <c r="L343" s="78">
        <f t="shared" si="85"/>
        <v>0.49672121137102176</v>
      </c>
      <c r="S343" s="20">
        <v>330</v>
      </c>
      <c r="T343" s="93">
        <f t="shared" si="95"/>
        <v>3.5</v>
      </c>
      <c r="U343" s="20">
        <f t="shared" si="96"/>
        <v>0</v>
      </c>
      <c r="V343" s="118">
        <f t="shared" si="97"/>
        <v>-0.36373066958946376</v>
      </c>
      <c r="W343" s="78">
        <f t="shared" si="98"/>
        <v>3.1362693304105362</v>
      </c>
      <c r="X343" s="20">
        <f t="shared" si="86"/>
        <v>0.29426502240509017</v>
      </c>
      <c r="Y343" s="79">
        <f t="shared" si="79"/>
        <v>0.14713251120254509</v>
      </c>
      <c r="Z343" s="80">
        <f t="shared" si="80"/>
        <v>3.3528674887974548</v>
      </c>
      <c r="AA343" s="80">
        <f t="shared" si="81"/>
        <v>3.6471325112025452</v>
      </c>
      <c r="AB343" s="80" t="str">
        <f t="shared" si="82"/>
        <v>Yes</v>
      </c>
      <c r="AC343" s="78">
        <f t="shared" si="87"/>
        <v>3.4724581755165813</v>
      </c>
    </row>
    <row r="344" spans="2:29" x14ac:dyDescent="0.25">
      <c r="B344" s="20">
        <v>331</v>
      </c>
      <c r="C344" s="20">
        <f t="shared" si="94"/>
        <v>0.5</v>
      </c>
      <c r="D344" s="20">
        <f t="shared" si="92"/>
        <v>0</v>
      </c>
      <c r="E344" s="77">
        <f t="shared" si="90"/>
        <v>-4.4939702314958363E-2</v>
      </c>
      <c r="F344" s="78">
        <f t="shared" si="93"/>
        <v>0.45506029768504164</v>
      </c>
      <c r="G344" s="20">
        <f t="shared" si="83"/>
        <v>3.5236281502785322E-2</v>
      </c>
      <c r="H344" s="79">
        <f t="shared" si="84"/>
        <v>1.7618140751392661E-2</v>
      </c>
      <c r="I344" s="80">
        <f t="shared" si="76"/>
        <v>0.48238185924860733</v>
      </c>
      <c r="J344" s="80">
        <f t="shared" si="77"/>
        <v>0.51761814075139267</v>
      </c>
      <c r="K344" s="80" t="str">
        <f t="shared" si="91"/>
        <v>Yes</v>
      </c>
      <c r="L344" s="78">
        <f t="shared" si="85"/>
        <v>0.49647518266941004</v>
      </c>
      <c r="S344" s="20">
        <v>331</v>
      </c>
      <c r="T344" s="93">
        <f t="shared" si="95"/>
        <v>3.5</v>
      </c>
      <c r="U344" s="20">
        <f t="shared" si="96"/>
        <v>0</v>
      </c>
      <c r="V344" s="118">
        <f t="shared" si="97"/>
        <v>-0.37749349944565025</v>
      </c>
      <c r="W344" s="78">
        <f t="shared" si="98"/>
        <v>3.1225065005543495</v>
      </c>
      <c r="X344" s="20">
        <f t="shared" si="86"/>
        <v>0.29598476462339673</v>
      </c>
      <c r="Y344" s="79">
        <f t="shared" si="79"/>
        <v>0.14799238231169837</v>
      </c>
      <c r="Z344" s="80">
        <f t="shared" si="80"/>
        <v>3.3520076176883018</v>
      </c>
      <c r="AA344" s="80">
        <f t="shared" si="81"/>
        <v>3.6479923823116982</v>
      </c>
      <c r="AB344" s="80" t="str">
        <f t="shared" si="82"/>
        <v>Yes</v>
      </c>
      <c r="AC344" s="78">
        <f t="shared" si="87"/>
        <v>3.4703915344230434</v>
      </c>
    </row>
    <row r="345" spans="2:29" x14ac:dyDescent="0.25">
      <c r="B345" s="20">
        <v>332</v>
      </c>
      <c r="C345" s="20">
        <f t="shared" si="94"/>
        <v>0.5</v>
      </c>
      <c r="D345" s="20">
        <f t="shared" si="92"/>
        <v>0</v>
      </c>
      <c r="E345" s="77">
        <f t="shared" si="90"/>
        <v>-4.6359192728339368E-2</v>
      </c>
      <c r="F345" s="78">
        <f t="shared" si="93"/>
        <v>0.45364080727166062</v>
      </c>
      <c r="G345" s="20">
        <f t="shared" si="83"/>
        <v>3.54388411998353E-2</v>
      </c>
      <c r="H345" s="79">
        <f t="shared" si="84"/>
        <v>1.771942059991765E-2</v>
      </c>
      <c r="I345" s="80">
        <f t="shared" si="76"/>
        <v>0.48228057940008234</v>
      </c>
      <c r="J345" s="80">
        <f t="shared" si="77"/>
        <v>0.5177194205999176</v>
      </c>
      <c r="K345" s="80" t="str">
        <f t="shared" si="91"/>
        <v>Yes</v>
      </c>
      <c r="L345" s="78">
        <f t="shared" si="85"/>
        <v>0.49624632652351958</v>
      </c>
      <c r="S345" s="20">
        <v>332</v>
      </c>
      <c r="T345" s="93">
        <f t="shared" si="95"/>
        <v>3.5</v>
      </c>
      <c r="U345" s="20">
        <f t="shared" si="96"/>
        <v>0</v>
      </c>
      <c r="V345" s="118">
        <f t="shared" si="97"/>
        <v>-0.38941721891805064</v>
      </c>
      <c r="W345" s="78">
        <f t="shared" si="98"/>
        <v>3.1105827810819493</v>
      </c>
      <c r="X345" s="20">
        <f t="shared" si="86"/>
        <v>0.29768626607861642</v>
      </c>
      <c r="Y345" s="79">
        <f t="shared" si="79"/>
        <v>0.14884313303930821</v>
      </c>
      <c r="Z345" s="80">
        <f t="shared" si="80"/>
        <v>3.3511568669606917</v>
      </c>
      <c r="AA345" s="80">
        <f t="shared" si="81"/>
        <v>3.6488431330393083</v>
      </c>
      <c r="AB345" s="80" t="str">
        <f t="shared" si="82"/>
        <v>Yes</v>
      </c>
      <c r="AC345" s="78">
        <f t="shared" si="87"/>
        <v>3.4684691427975638</v>
      </c>
    </row>
    <row r="346" spans="2:29" x14ac:dyDescent="0.25">
      <c r="B346" s="20">
        <v>333</v>
      </c>
      <c r="C346" s="20">
        <f t="shared" si="94"/>
        <v>0.5</v>
      </c>
      <c r="D346" s="20">
        <f t="shared" si="92"/>
        <v>0</v>
      </c>
      <c r="E346" s="77">
        <f t="shared" si="90"/>
        <v>-4.7552825814757671E-2</v>
      </c>
      <c r="F346" s="78">
        <f t="shared" si="93"/>
        <v>0.45244717418524233</v>
      </c>
      <c r="G346" s="20">
        <f t="shared" si="83"/>
        <v>3.5635356971305938E-2</v>
      </c>
      <c r="H346" s="79">
        <f t="shared" si="84"/>
        <v>1.7817678485652969E-2</v>
      </c>
      <c r="I346" s="80">
        <f t="shared" si="76"/>
        <v>0.48218232151434703</v>
      </c>
      <c r="J346" s="80">
        <f t="shared" si="77"/>
        <v>0.51781767848565297</v>
      </c>
      <c r="K346" s="80" t="str">
        <f t="shared" si="91"/>
        <v>Yes</v>
      </c>
      <c r="L346" s="78">
        <f t="shared" si="85"/>
        <v>0.49603575789748866</v>
      </c>
      <c r="S346" s="20">
        <v>333</v>
      </c>
      <c r="T346" s="93">
        <f t="shared" si="95"/>
        <v>3.5</v>
      </c>
      <c r="U346" s="20">
        <f t="shared" si="96"/>
        <v>0</v>
      </c>
      <c r="V346" s="118">
        <f t="shared" si="97"/>
        <v>-0.39944373684396439</v>
      </c>
      <c r="W346" s="78">
        <f t="shared" si="98"/>
        <v>3.1005562631560357</v>
      </c>
      <c r="X346" s="20">
        <f t="shared" si="86"/>
        <v>0.29933699855896989</v>
      </c>
      <c r="Y346" s="79">
        <f t="shared" si="79"/>
        <v>0.14966849927948495</v>
      </c>
      <c r="Z346" s="80">
        <f t="shared" si="80"/>
        <v>3.350331500720515</v>
      </c>
      <c r="AA346" s="80">
        <f t="shared" si="81"/>
        <v>3.649668499279485</v>
      </c>
      <c r="AB346" s="80" t="str">
        <f t="shared" si="82"/>
        <v>Yes</v>
      </c>
      <c r="AC346" s="78">
        <f t="shared" si="87"/>
        <v>3.466700366338904</v>
      </c>
    </row>
    <row r="347" spans="2:29" x14ac:dyDescent="0.25">
      <c r="B347" s="20">
        <v>334</v>
      </c>
      <c r="C347" s="20">
        <f t="shared" si="94"/>
        <v>0.5</v>
      </c>
      <c r="D347" s="20">
        <f t="shared" si="92"/>
        <v>0</v>
      </c>
      <c r="E347" s="77">
        <f t="shared" si="90"/>
        <v>-4.8514786313799851E-2</v>
      </c>
      <c r="F347" s="78">
        <f t="shared" si="93"/>
        <v>0.45148521368620015</v>
      </c>
      <c r="G347" s="20">
        <f t="shared" si="83"/>
        <v>3.5822133955440622E-2</v>
      </c>
      <c r="H347" s="79">
        <f t="shared" si="84"/>
        <v>1.7911066977720311E-2</v>
      </c>
      <c r="I347" s="80">
        <f t="shared" si="76"/>
        <v>0.48208893302227968</v>
      </c>
      <c r="J347" s="80">
        <f t="shared" si="77"/>
        <v>0.51791106697772027</v>
      </c>
      <c r="K347" s="80" t="str">
        <f t="shared" si="91"/>
        <v>Yes</v>
      </c>
      <c r="L347" s="78">
        <f t="shared" si="85"/>
        <v>0.49584450266049684</v>
      </c>
      <c r="S347" s="20">
        <v>334</v>
      </c>
      <c r="T347" s="93">
        <f t="shared" si="95"/>
        <v>3.5</v>
      </c>
      <c r="U347" s="20">
        <f t="shared" si="96"/>
        <v>0</v>
      </c>
      <c r="V347" s="118">
        <f t="shared" si="97"/>
        <v>-0.40752420503591869</v>
      </c>
      <c r="W347" s="78">
        <f t="shared" si="98"/>
        <v>3.0924757949640815</v>
      </c>
      <c r="X347" s="20">
        <f t="shared" si="86"/>
        <v>0.30090592522570109</v>
      </c>
      <c r="Y347" s="79">
        <f t="shared" si="79"/>
        <v>0.15045296261285054</v>
      </c>
      <c r="Z347" s="80">
        <f t="shared" si="80"/>
        <v>3.3495470373871497</v>
      </c>
      <c r="AA347" s="80">
        <f t="shared" si="81"/>
        <v>3.6504529626128503</v>
      </c>
      <c r="AB347" s="80" t="str">
        <f t="shared" si="82"/>
        <v>Yes</v>
      </c>
      <c r="AC347" s="78">
        <f t="shared" si="87"/>
        <v>3.4650938223481722</v>
      </c>
    </row>
    <row r="348" spans="2:29" x14ac:dyDescent="0.25">
      <c r="B348" s="20">
        <v>335</v>
      </c>
      <c r="C348" s="20">
        <f t="shared" si="94"/>
        <v>0.5</v>
      </c>
      <c r="D348" s="20">
        <f t="shared" si="92"/>
        <v>0</v>
      </c>
      <c r="E348" s="77">
        <f t="shared" si="90"/>
        <v>-4.9240387650610382E-2</v>
      </c>
      <c r="F348" s="78">
        <f t="shared" si="93"/>
        <v>0.4507596123493896</v>
      </c>
      <c r="G348" s="20">
        <f t="shared" si="83"/>
        <v>3.5995715479233588E-2</v>
      </c>
      <c r="H348" s="79">
        <f t="shared" si="84"/>
        <v>1.7997857739616794E-2</v>
      </c>
      <c r="I348" s="80">
        <f t="shared" si="76"/>
        <v>0.48200214226038318</v>
      </c>
      <c r="J348" s="80">
        <f t="shared" si="77"/>
        <v>0.51799785773961682</v>
      </c>
      <c r="K348" s="80" t="str">
        <f t="shared" si="91"/>
        <v>Yes</v>
      </c>
      <c r="L348" s="78">
        <f t="shared" si="85"/>
        <v>0.49567349258883403</v>
      </c>
      <c r="S348" s="20">
        <v>335</v>
      </c>
      <c r="T348" s="93">
        <f t="shared" si="95"/>
        <v>3.5</v>
      </c>
      <c r="U348" s="20">
        <f t="shared" si="96"/>
        <v>0</v>
      </c>
      <c r="V348" s="118">
        <f t="shared" si="97"/>
        <v>-0.41361925626512719</v>
      </c>
      <c r="W348" s="78">
        <f t="shared" si="98"/>
        <v>3.0863807437348729</v>
      </c>
      <c r="X348" s="20">
        <f t="shared" si="86"/>
        <v>0.30236401002556212</v>
      </c>
      <c r="Y348" s="79">
        <f t="shared" si="79"/>
        <v>0.15118200501278106</v>
      </c>
      <c r="Z348" s="80">
        <f t="shared" si="80"/>
        <v>3.3488179949872188</v>
      </c>
      <c r="AA348" s="80">
        <f t="shared" si="81"/>
        <v>3.6511820050127812</v>
      </c>
      <c r="AB348" s="80" t="str">
        <f t="shared" si="82"/>
        <v>Yes</v>
      </c>
      <c r="AC348" s="78">
        <f t="shared" si="87"/>
        <v>3.4636573377462048</v>
      </c>
    </row>
    <row r="349" spans="2:29" x14ac:dyDescent="0.25">
      <c r="B349" s="20">
        <v>336</v>
      </c>
      <c r="C349" s="20">
        <f t="shared" si="94"/>
        <v>0.5</v>
      </c>
      <c r="D349" s="20">
        <f t="shared" si="92"/>
        <v>0</v>
      </c>
      <c r="E349" s="77">
        <f t="shared" si="90"/>
        <v>-4.9726094768413671E-2</v>
      </c>
      <c r="F349" s="78">
        <f t="shared" si="93"/>
        <v>0.45027390523158634</v>
      </c>
      <c r="G349" s="20">
        <f t="shared" si="83"/>
        <v>3.6152935984282646E-2</v>
      </c>
      <c r="H349" s="79">
        <f t="shared" si="84"/>
        <v>1.8076467992141323E-2</v>
      </c>
      <c r="I349" s="80">
        <f t="shared" si="76"/>
        <v>0.4819235320078587</v>
      </c>
      <c r="J349" s="80">
        <f t="shared" si="77"/>
        <v>0.51807646799214135</v>
      </c>
      <c r="K349" s="80" t="str">
        <f t="shared" si="91"/>
        <v>Yes</v>
      </c>
      <c r="L349" s="78">
        <f t="shared" si="85"/>
        <v>0.49552356082637927</v>
      </c>
      <c r="S349" s="20">
        <v>336</v>
      </c>
      <c r="T349" s="93">
        <f t="shared" si="95"/>
        <v>3.5</v>
      </c>
      <c r="U349" s="20">
        <f t="shared" si="96"/>
        <v>0</v>
      </c>
      <c r="V349" s="118">
        <f t="shared" si="97"/>
        <v>-0.41769919605467482</v>
      </c>
      <c r="W349" s="78">
        <f t="shared" si="98"/>
        <v>3.082300803945325</v>
      </c>
      <c r="X349" s="20">
        <f t="shared" si="86"/>
        <v>0.30368466226797425</v>
      </c>
      <c r="Y349" s="79">
        <f t="shared" si="79"/>
        <v>0.15184233113398712</v>
      </c>
      <c r="Z349" s="80">
        <f t="shared" si="80"/>
        <v>3.3481576688660128</v>
      </c>
      <c r="AA349" s="80">
        <f t="shared" si="81"/>
        <v>3.6518423311339872</v>
      </c>
      <c r="AB349" s="80" t="str">
        <f t="shared" si="82"/>
        <v>Yes</v>
      </c>
      <c r="AC349" s="78">
        <f t="shared" si="87"/>
        <v>3.4623979109415859</v>
      </c>
    </row>
    <row r="350" spans="2:29" x14ac:dyDescent="0.25">
      <c r="B350" s="20">
        <v>337</v>
      </c>
      <c r="C350" s="20">
        <f t="shared" si="94"/>
        <v>0.5</v>
      </c>
      <c r="D350" s="20">
        <f t="shared" si="92"/>
        <v>0</v>
      </c>
      <c r="E350" s="77">
        <f t="shared" si="90"/>
        <v>-4.9969541350954778E-2</v>
      </c>
      <c r="F350" s="78">
        <f t="shared" si="93"/>
        <v>0.45003045864904523</v>
      </c>
      <c r="G350" s="20">
        <f t="shared" si="83"/>
        <v>3.6290966368758081E-2</v>
      </c>
      <c r="H350" s="79">
        <f t="shared" si="84"/>
        <v>1.814548318437904E-2</v>
      </c>
      <c r="I350" s="80">
        <f t="shared" si="76"/>
        <v>0.48185451681562097</v>
      </c>
      <c r="J350" s="80">
        <f t="shared" si="77"/>
        <v>0.51814548318437903</v>
      </c>
      <c r="K350" s="80" t="str">
        <f t="shared" si="91"/>
        <v>Yes</v>
      </c>
      <c r="L350" s="78">
        <f t="shared" si="85"/>
        <v>0.49539543782560841</v>
      </c>
      <c r="S350" s="20">
        <v>337</v>
      </c>
      <c r="T350" s="93">
        <f t="shared" si="95"/>
        <v>3.5</v>
      </c>
      <c r="U350" s="20">
        <f t="shared" si="96"/>
        <v>0</v>
      </c>
      <c r="V350" s="118">
        <f t="shared" si="97"/>
        <v>-0.41974414734802012</v>
      </c>
      <c r="W350" s="78">
        <f t="shared" si="98"/>
        <v>3.0802558526519799</v>
      </c>
      <c r="X350" s="20">
        <f t="shared" si="86"/>
        <v>0.30484411749756785</v>
      </c>
      <c r="Y350" s="79">
        <f t="shared" si="79"/>
        <v>0.15242205874878392</v>
      </c>
      <c r="Z350" s="80">
        <f t="shared" si="80"/>
        <v>3.3475779412512159</v>
      </c>
      <c r="AA350" s="80">
        <f t="shared" si="81"/>
        <v>3.6524220587487841</v>
      </c>
      <c r="AB350" s="80" t="str">
        <f t="shared" si="82"/>
        <v>Yes</v>
      </c>
      <c r="AC350" s="78">
        <f t="shared" si="87"/>
        <v>3.4613216777351101</v>
      </c>
    </row>
    <row r="351" spans="2:29" x14ac:dyDescent="0.25">
      <c r="B351" s="20">
        <v>338</v>
      </c>
      <c r="C351" s="20">
        <f t="shared" si="94"/>
        <v>0.5</v>
      </c>
      <c r="D351" s="20">
        <f t="shared" si="92"/>
        <v>0</v>
      </c>
      <c r="E351" s="77">
        <f t="shared" si="90"/>
        <v>-4.9969541350954792E-2</v>
      </c>
      <c r="F351" s="78">
        <f t="shared" si="93"/>
        <v>0.45003045864904523</v>
      </c>
      <c r="G351" s="20">
        <f t="shared" si="83"/>
        <v>3.6407352057479657E-2</v>
      </c>
      <c r="H351" s="79">
        <f t="shared" si="84"/>
        <v>1.8203676028739828E-2</v>
      </c>
      <c r="I351" s="80">
        <f t="shared" si="76"/>
        <v>0.48179632397126015</v>
      </c>
      <c r="J351" s="80">
        <f t="shared" si="77"/>
        <v>0.51820367602873985</v>
      </c>
      <c r="K351" s="80" t="str">
        <f t="shared" si="91"/>
        <v>No</v>
      </c>
      <c r="L351" s="78">
        <f t="shared" si="85"/>
        <v>0.49528974778890222</v>
      </c>
      <c r="S351" s="20">
        <v>338</v>
      </c>
      <c r="T351" s="93">
        <f t="shared" si="95"/>
        <v>3.5</v>
      </c>
      <c r="U351" s="20">
        <f t="shared" si="96"/>
        <v>0</v>
      </c>
      <c r="V351" s="118">
        <f t="shared" si="97"/>
        <v>-0.41974414734802018</v>
      </c>
      <c r="W351" s="78">
        <f t="shared" si="98"/>
        <v>3.0802558526519799</v>
      </c>
      <c r="X351" s="20">
        <f t="shared" si="86"/>
        <v>0.30582175728282901</v>
      </c>
      <c r="Y351" s="79">
        <f t="shared" si="79"/>
        <v>0.1529108786414145</v>
      </c>
      <c r="Z351" s="80">
        <f t="shared" si="80"/>
        <v>3.3470891213585854</v>
      </c>
      <c r="AA351" s="80">
        <f t="shared" si="81"/>
        <v>3.6529108786414146</v>
      </c>
      <c r="AB351" s="80" t="str">
        <f t="shared" si="82"/>
        <v>No</v>
      </c>
      <c r="AC351" s="78">
        <f t="shared" si="87"/>
        <v>3.4604338814267783</v>
      </c>
    </row>
    <row r="352" spans="2:29" x14ac:dyDescent="0.25">
      <c r="B352" s="20">
        <v>339</v>
      </c>
      <c r="C352" s="20">
        <f t="shared" si="94"/>
        <v>0.5</v>
      </c>
      <c r="D352" s="20">
        <f t="shared" si="92"/>
        <v>0</v>
      </c>
      <c r="E352" s="77">
        <f t="shared" si="90"/>
        <v>-4.9726094768413678E-2</v>
      </c>
      <c r="F352" s="78">
        <f t="shared" si="93"/>
        <v>0.45027390523158634</v>
      </c>
      <c r="G352" s="20">
        <f t="shared" si="83"/>
        <v>3.6500044209096985E-2</v>
      </c>
      <c r="H352" s="79">
        <f t="shared" si="84"/>
        <v>1.8250022104548493E-2</v>
      </c>
      <c r="I352" s="80">
        <f t="shared" si="76"/>
        <v>0.48174997789545149</v>
      </c>
      <c r="J352" s="80">
        <f t="shared" si="77"/>
        <v>0.51825002210454851</v>
      </c>
      <c r="K352" s="80" t="str">
        <f t="shared" si="91"/>
        <v>No</v>
      </c>
      <c r="L352" s="78">
        <f t="shared" si="85"/>
        <v>0.49520700562749559</v>
      </c>
      <c r="S352" s="20">
        <v>339</v>
      </c>
      <c r="T352" s="93">
        <f t="shared" si="95"/>
        <v>3.5</v>
      </c>
      <c r="U352" s="20">
        <f t="shared" si="96"/>
        <v>0</v>
      </c>
      <c r="V352" s="118">
        <f t="shared" si="97"/>
        <v>-0.41769919605467487</v>
      </c>
      <c r="W352" s="78">
        <f t="shared" si="98"/>
        <v>3.082300803945325</v>
      </c>
      <c r="X352" s="20">
        <f t="shared" si="86"/>
        <v>0.30660037135641471</v>
      </c>
      <c r="Y352" s="79">
        <f t="shared" si="79"/>
        <v>0.15330018567820736</v>
      </c>
      <c r="Z352" s="80">
        <f t="shared" si="80"/>
        <v>3.3466998143217928</v>
      </c>
      <c r="AA352" s="80">
        <f t="shared" si="81"/>
        <v>3.6533001856782072</v>
      </c>
      <c r="AB352" s="80" t="str">
        <f t="shared" si="82"/>
        <v>No</v>
      </c>
      <c r="AC352" s="78">
        <f t="shared" si="87"/>
        <v>3.4597388472709629</v>
      </c>
    </row>
    <row r="353" spans="2:29" x14ac:dyDescent="0.25">
      <c r="B353" s="20">
        <v>340</v>
      </c>
      <c r="C353" s="20">
        <f t="shared" si="94"/>
        <v>0.5</v>
      </c>
      <c r="D353" s="20">
        <f t="shared" si="92"/>
        <v>0</v>
      </c>
      <c r="E353" s="77">
        <f t="shared" si="90"/>
        <v>-4.9240387650610395E-2</v>
      </c>
      <c r="F353" s="78">
        <f t="shared" si="93"/>
        <v>0.4507596123493896</v>
      </c>
      <c r="G353" s="20">
        <f t="shared" si="83"/>
        <v>3.6567424500268467E-2</v>
      </c>
      <c r="H353" s="79">
        <f t="shared" si="84"/>
        <v>1.8283712250134233E-2</v>
      </c>
      <c r="I353" s="80">
        <f t="shared" si="76"/>
        <v>0.48171628774986575</v>
      </c>
      <c r="J353" s="80">
        <f t="shared" si="77"/>
        <v>0.51828371225013425</v>
      </c>
      <c r="K353" s="80" t="str">
        <f t="shared" si="91"/>
        <v>No</v>
      </c>
      <c r="L353" s="78">
        <f t="shared" si="85"/>
        <v>0.49514761445288175</v>
      </c>
      <c r="S353" s="20">
        <v>340</v>
      </c>
      <c r="T353" s="93">
        <f t="shared" si="95"/>
        <v>3.5</v>
      </c>
      <c r="U353" s="20">
        <f t="shared" si="96"/>
        <v>0</v>
      </c>
      <c r="V353" s="118">
        <f t="shared" si="97"/>
        <v>-0.4136192562651273</v>
      </c>
      <c r="W353" s="78">
        <f t="shared" si="98"/>
        <v>3.0863807437348729</v>
      </c>
      <c r="X353" s="20">
        <f t="shared" si="86"/>
        <v>0.30716636580225515</v>
      </c>
      <c r="Y353" s="79">
        <f t="shared" si="79"/>
        <v>0.15358318290112757</v>
      </c>
      <c r="Z353" s="80">
        <f t="shared" si="80"/>
        <v>3.3464168170988726</v>
      </c>
      <c r="AA353" s="80">
        <f t="shared" si="81"/>
        <v>3.6535831829011274</v>
      </c>
      <c r="AB353" s="80" t="str">
        <f t="shared" si="82"/>
        <v>No</v>
      </c>
      <c r="AC353" s="78">
        <f t="shared" si="87"/>
        <v>3.4592399614042062</v>
      </c>
    </row>
    <row r="354" spans="2:29" x14ac:dyDescent="0.25">
      <c r="B354" s="20">
        <v>341</v>
      </c>
      <c r="C354" s="20">
        <f t="shared" si="94"/>
        <v>0.5</v>
      </c>
      <c r="D354" s="20">
        <f t="shared" si="92"/>
        <v>0</v>
      </c>
      <c r="E354" s="77">
        <f t="shared" si="90"/>
        <v>-4.8514786313799872E-2</v>
      </c>
      <c r="F354" s="78">
        <f t="shared" si="93"/>
        <v>0.45148521368620015</v>
      </c>
      <c r="G354" s="20">
        <f t="shared" si="83"/>
        <v>3.6608323906058948E-2</v>
      </c>
      <c r="H354" s="79">
        <f t="shared" si="84"/>
        <v>1.8304161953029474E-2</v>
      </c>
      <c r="I354" s="80">
        <f t="shared" si="76"/>
        <v>0.48169583804697053</v>
      </c>
      <c r="J354" s="80">
        <f t="shared" si="77"/>
        <v>0.51830416195302953</v>
      </c>
      <c r="K354" s="80" t="str">
        <f t="shared" si="91"/>
        <v>No</v>
      </c>
      <c r="L354" s="78">
        <f t="shared" si="85"/>
        <v>0.49511186361289333</v>
      </c>
      <c r="S354" s="20">
        <v>341</v>
      </c>
      <c r="T354" s="93">
        <f t="shared" si="95"/>
        <v>3.5</v>
      </c>
      <c r="U354" s="20">
        <f t="shared" si="96"/>
        <v>0</v>
      </c>
      <c r="V354" s="118">
        <f t="shared" si="97"/>
        <v>-0.40752420503591885</v>
      </c>
      <c r="W354" s="78">
        <f t="shared" si="98"/>
        <v>3.0924757949640811</v>
      </c>
      <c r="X354" s="20">
        <f t="shared" si="86"/>
        <v>0.30750992081089501</v>
      </c>
      <c r="Y354" s="79">
        <f t="shared" si="79"/>
        <v>0.1537549604054475</v>
      </c>
      <c r="Z354" s="80">
        <f t="shared" si="80"/>
        <v>3.3462450395945527</v>
      </c>
      <c r="AA354" s="80">
        <f t="shared" si="81"/>
        <v>3.6537549604054473</v>
      </c>
      <c r="AB354" s="80" t="str">
        <f t="shared" si="82"/>
        <v>No</v>
      </c>
      <c r="AC354" s="78">
        <f t="shared" si="87"/>
        <v>3.4589396543483031</v>
      </c>
    </row>
    <row r="355" spans="2:29" x14ac:dyDescent="0.25">
      <c r="B355" s="20">
        <v>342</v>
      </c>
      <c r="C355" s="20">
        <f t="shared" si="94"/>
        <v>0.5</v>
      </c>
      <c r="D355" s="20">
        <f t="shared" si="92"/>
        <v>0</v>
      </c>
      <c r="E355" s="77">
        <f t="shared" si="90"/>
        <v>-4.7552825814757699E-2</v>
      </c>
      <c r="F355" s="78">
        <f t="shared" si="93"/>
        <v>0.45244717418524227</v>
      </c>
      <c r="G355" s="20">
        <f t="shared" si="83"/>
        <v>3.6622035836828271E-2</v>
      </c>
      <c r="H355" s="79">
        <f t="shared" si="84"/>
        <v>1.8311017918414135E-2</v>
      </c>
      <c r="I355" s="80">
        <f t="shared" si="76"/>
        <v>0.48168898208158584</v>
      </c>
      <c r="J355" s="80">
        <f t="shared" si="77"/>
        <v>0.51831101791841416</v>
      </c>
      <c r="K355" s="80" t="str">
        <f t="shared" si="91"/>
        <v>No</v>
      </c>
      <c r="L355" s="78">
        <f t="shared" si="85"/>
        <v>0.49509992728202917</v>
      </c>
      <c r="S355" s="20">
        <v>342</v>
      </c>
      <c r="T355" s="93">
        <f t="shared" si="95"/>
        <v>3.5</v>
      </c>
      <c r="U355" s="20">
        <f t="shared" si="96"/>
        <v>0</v>
      </c>
      <c r="V355" s="118">
        <f t="shared" si="97"/>
        <v>-0.39944373684396461</v>
      </c>
      <c r="W355" s="78">
        <f t="shared" si="98"/>
        <v>3.1005562631560353</v>
      </c>
      <c r="X355" s="20">
        <f t="shared" si="86"/>
        <v>0.30762510102935753</v>
      </c>
      <c r="Y355" s="79">
        <f t="shared" si="79"/>
        <v>0.15381255051467876</v>
      </c>
      <c r="Z355" s="80">
        <f t="shared" si="80"/>
        <v>3.3461874494853214</v>
      </c>
      <c r="AA355" s="80">
        <f t="shared" si="81"/>
        <v>3.6538125505146786</v>
      </c>
      <c r="AB355" s="80" t="str">
        <f t="shared" si="82"/>
        <v>No</v>
      </c>
      <c r="AC355" s="78">
        <f t="shared" si="87"/>
        <v>3.4588393891690448</v>
      </c>
    </row>
    <row r="356" spans="2:29" x14ac:dyDescent="0.25">
      <c r="B356" s="20">
        <v>343</v>
      </c>
      <c r="C356" s="20">
        <f t="shared" si="94"/>
        <v>0.5</v>
      </c>
      <c r="D356" s="20">
        <f t="shared" si="92"/>
        <v>0</v>
      </c>
      <c r="E356" s="77">
        <f t="shared" si="90"/>
        <v>-4.6359192728339341E-2</v>
      </c>
      <c r="F356" s="78">
        <f t="shared" si="93"/>
        <v>0.45364080727166067</v>
      </c>
      <c r="G356" s="20">
        <f t="shared" si="83"/>
        <v>3.6608323906058941E-2</v>
      </c>
      <c r="H356" s="79">
        <f t="shared" si="84"/>
        <v>1.8304161953029471E-2</v>
      </c>
      <c r="I356" s="80">
        <f t="shared" si="76"/>
        <v>0.48169583804697053</v>
      </c>
      <c r="J356" s="80">
        <f t="shared" si="77"/>
        <v>0.51830416195302942</v>
      </c>
      <c r="K356" s="80" t="str">
        <f t="shared" si="91"/>
        <v>No</v>
      </c>
      <c r="L356" s="78">
        <f t="shared" si="85"/>
        <v>0.49511186361289339</v>
      </c>
      <c r="S356" s="20">
        <v>343</v>
      </c>
      <c r="T356" s="93">
        <f t="shared" si="95"/>
        <v>3.5</v>
      </c>
      <c r="U356" s="20">
        <f t="shared" si="96"/>
        <v>0</v>
      </c>
      <c r="V356" s="118">
        <f t="shared" si="97"/>
        <v>-0.38941721891805042</v>
      </c>
      <c r="W356" s="78">
        <f t="shared" si="98"/>
        <v>3.1105827810819497</v>
      </c>
      <c r="X356" s="20">
        <f t="shared" si="86"/>
        <v>0.30750992081089512</v>
      </c>
      <c r="Y356" s="79">
        <f t="shared" si="79"/>
        <v>0.15375496040544756</v>
      </c>
      <c r="Z356" s="80">
        <f t="shared" si="80"/>
        <v>3.3462450395945522</v>
      </c>
      <c r="AA356" s="80">
        <f t="shared" si="81"/>
        <v>3.6537549604054478</v>
      </c>
      <c r="AB356" s="80" t="str">
        <f t="shared" si="82"/>
        <v>No</v>
      </c>
      <c r="AC356" s="78">
        <f t="shared" si="87"/>
        <v>3.4589396543483044</v>
      </c>
    </row>
    <row r="357" spans="2:29" x14ac:dyDescent="0.25">
      <c r="B357" s="20">
        <v>344</v>
      </c>
      <c r="C357" s="20">
        <f t="shared" si="94"/>
        <v>0.5</v>
      </c>
      <c r="D357" s="20">
        <f t="shared" si="92"/>
        <v>0</v>
      </c>
      <c r="E357" s="77">
        <f t="shared" si="90"/>
        <v>-4.4939702314958412E-2</v>
      </c>
      <c r="F357" s="78">
        <f t="shared" si="93"/>
        <v>0.45506029768504158</v>
      </c>
      <c r="G357" s="20">
        <f t="shared" si="83"/>
        <v>3.6567424500268474E-2</v>
      </c>
      <c r="H357" s="79">
        <f t="shared" si="84"/>
        <v>1.8283712250134237E-2</v>
      </c>
      <c r="I357" s="80">
        <f t="shared" si="76"/>
        <v>0.48171628774986575</v>
      </c>
      <c r="J357" s="80">
        <f t="shared" si="77"/>
        <v>0.51828371225013425</v>
      </c>
      <c r="K357" s="80" t="str">
        <f t="shared" si="91"/>
        <v>No</v>
      </c>
      <c r="L357" s="78">
        <f t="shared" si="85"/>
        <v>0.49514761445288186</v>
      </c>
      <c r="S357" s="20">
        <v>344</v>
      </c>
      <c r="T357" s="93">
        <f t="shared" si="95"/>
        <v>3.5</v>
      </c>
      <c r="U357" s="20">
        <f t="shared" si="96"/>
        <v>0</v>
      </c>
      <c r="V357" s="118">
        <f t="shared" si="97"/>
        <v>-0.37749349944565058</v>
      </c>
      <c r="W357" s="78">
        <f t="shared" si="98"/>
        <v>3.1225065005543495</v>
      </c>
      <c r="X357" s="20">
        <f t="shared" si="86"/>
        <v>0.30716636580225526</v>
      </c>
      <c r="Y357" s="79">
        <f t="shared" si="79"/>
        <v>0.15358318290112763</v>
      </c>
      <c r="Z357" s="80">
        <f t="shared" si="80"/>
        <v>3.3464168170988722</v>
      </c>
      <c r="AA357" s="80">
        <f t="shared" si="81"/>
        <v>3.6535831829011278</v>
      </c>
      <c r="AB357" s="80" t="str">
        <f t="shared" si="82"/>
        <v>No</v>
      </c>
      <c r="AC357" s="78">
        <f t="shared" si="87"/>
        <v>3.4592399614042066</v>
      </c>
    </row>
    <row r="358" spans="2:29" x14ac:dyDescent="0.25">
      <c r="B358" s="20">
        <v>345</v>
      </c>
      <c r="C358" s="20">
        <f t="shared" si="94"/>
        <v>0.5</v>
      </c>
      <c r="D358" s="20">
        <f t="shared" si="92"/>
        <v>0</v>
      </c>
      <c r="E358" s="77">
        <f t="shared" si="90"/>
        <v>-4.3301270189221926E-2</v>
      </c>
      <c r="F358" s="78">
        <f t="shared" si="93"/>
        <v>0.45669872981077808</v>
      </c>
      <c r="G358" s="20">
        <f t="shared" si="83"/>
        <v>3.6500044209096992E-2</v>
      </c>
      <c r="H358" s="79">
        <f t="shared" si="84"/>
        <v>1.8250022104548496E-2</v>
      </c>
      <c r="I358" s="80">
        <f t="shared" si="76"/>
        <v>0.48174997789545149</v>
      </c>
      <c r="J358" s="80">
        <f t="shared" si="77"/>
        <v>0.51825002210454851</v>
      </c>
      <c r="K358" s="80" t="str">
        <f t="shared" si="91"/>
        <v>No</v>
      </c>
      <c r="L358" s="78">
        <f t="shared" si="85"/>
        <v>0.4952070056274957</v>
      </c>
      <c r="S358" s="20">
        <v>345</v>
      </c>
      <c r="T358" s="93">
        <f t="shared" si="95"/>
        <v>3.5</v>
      </c>
      <c r="U358" s="20">
        <f t="shared" si="96"/>
        <v>0</v>
      </c>
      <c r="V358" s="118">
        <f t="shared" si="97"/>
        <v>-0.36373066958946415</v>
      </c>
      <c r="W358" s="78">
        <f t="shared" si="98"/>
        <v>3.1362693304105358</v>
      </c>
      <c r="X358" s="20">
        <f t="shared" si="86"/>
        <v>0.30660037135641466</v>
      </c>
      <c r="Y358" s="79">
        <f t="shared" si="79"/>
        <v>0.15330018567820733</v>
      </c>
      <c r="Z358" s="80">
        <f t="shared" si="80"/>
        <v>3.3466998143217928</v>
      </c>
      <c r="AA358" s="80">
        <f t="shared" si="81"/>
        <v>3.6533001856782072</v>
      </c>
      <c r="AB358" s="80" t="str">
        <f t="shared" si="82"/>
        <v>No</v>
      </c>
      <c r="AC358" s="78">
        <f t="shared" si="87"/>
        <v>3.4597388472709629</v>
      </c>
    </row>
    <row r="359" spans="2:29" x14ac:dyDescent="0.25">
      <c r="B359" s="20">
        <v>346</v>
      </c>
      <c r="C359" s="20">
        <f t="shared" si="94"/>
        <v>0.5</v>
      </c>
      <c r="D359" s="20">
        <f t="shared" si="92"/>
        <v>0</v>
      </c>
      <c r="E359" s="77">
        <f t="shared" si="90"/>
        <v>-4.1451878627752098E-2</v>
      </c>
      <c r="F359" s="78">
        <f t="shared" si="93"/>
        <v>0.45854812137224787</v>
      </c>
      <c r="G359" s="20">
        <f t="shared" si="83"/>
        <v>3.6407352057479657E-2</v>
      </c>
      <c r="H359" s="79">
        <f t="shared" si="84"/>
        <v>1.8203676028739828E-2</v>
      </c>
      <c r="I359" s="80">
        <f t="shared" si="76"/>
        <v>0.48179632397126015</v>
      </c>
      <c r="J359" s="80">
        <f t="shared" si="77"/>
        <v>0.51820367602873985</v>
      </c>
      <c r="K359" s="80" t="str">
        <f t="shared" si="91"/>
        <v>No</v>
      </c>
      <c r="L359" s="78">
        <f t="shared" si="85"/>
        <v>0.49528974778890222</v>
      </c>
      <c r="S359" s="20">
        <v>346</v>
      </c>
      <c r="T359" s="93">
        <f t="shared" si="95"/>
        <v>3.5</v>
      </c>
      <c r="U359" s="20">
        <f t="shared" si="96"/>
        <v>0</v>
      </c>
      <c r="V359" s="118">
        <f t="shared" si="97"/>
        <v>-0.34819578047311761</v>
      </c>
      <c r="W359" s="78">
        <f t="shared" si="98"/>
        <v>3.1518042195268823</v>
      </c>
      <c r="X359" s="20">
        <f t="shared" si="86"/>
        <v>0.30582175728282901</v>
      </c>
      <c r="Y359" s="79">
        <f t="shared" si="79"/>
        <v>0.1529108786414145</v>
      </c>
      <c r="Z359" s="80">
        <f t="shared" si="80"/>
        <v>3.3470891213585854</v>
      </c>
      <c r="AA359" s="80">
        <f t="shared" si="81"/>
        <v>3.6529108786414146</v>
      </c>
      <c r="AB359" s="80" t="str">
        <f t="shared" si="82"/>
        <v>No</v>
      </c>
      <c r="AC359" s="78">
        <f t="shared" si="87"/>
        <v>3.4604338814267783</v>
      </c>
    </row>
    <row r="360" spans="2:29" x14ac:dyDescent="0.25">
      <c r="B360" s="20">
        <v>347</v>
      </c>
      <c r="C360" s="20">
        <f t="shared" si="94"/>
        <v>0.5</v>
      </c>
      <c r="D360" s="20">
        <f t="shared" si="92"/>
        <v>0</v>
      </c>
      <c r="E360" s="77">
        <f t="shared" si="90"/>
        <v>-3.9400537680336141E-2</v>
      </c>
      <c r="F360" s="78">
        <f t="shared" si="93"/>
        <v>0.46059946231966387</v>
      </c>
      <c r="G360" s="20">
        <f t="shared" si="83"/>
        <v>3.6290966368758074E-2</v>
      </c>
      <c r="H360" s="79">
        <f t="shared" si="84"/>
        <v>1.8145483184379037E-2</v>
      </c>
      <c r="I360" s="80">
        <f t="shared" si="76"/>
        <v>0.48185451681562097</v>
      </c>
      <c r="J360" s="80">
        <f t="shared" si="77"/>
        <v>0.51814548318437903</v>
      </c>
      <c r="K360" s="80" t="str">
        <f t="shared" si="91"/>
        <v>No</v>
      </c>
      <c r="L360" s="78">
        <f t="shared" si="85"/>
        <v>0.49539543782560858</v>
      </c>
      <c r="S360" s="20">
        <v>347</v>
      </c>
      <c r="T360" s="93">
        <f t="shared" si="95"/>
        <v>3.5</v>
      </c>
      <c r="U360" s="20">
        <f t="shared" si="96"/>
        <v>0</v>
      </c>
      <c r="V360" s="118">
        <f t="shared" si="97"/>
        <v>-0.33096451651482356</v>
      </c>
      <c r="W360" s="78">
        <f t="shared" si="98"/>
        <v>3.1690354834851764</v>
      </c>
      <c r="X360" s="20">
        <f t="shared" si="86"/>
        <v>0.3048441174975679</v>
      </c>
      <c r="Y360" s="79">
        <f t="shared" si="79"/>
        <v>0.15242205874878395</v>
      </c>
      <c r="Z360" s="80">
        <f t="shared" si="80"/>
        <v>3.3475779412512159</v>
      </c>
      <c r="AA360" s="80">
        <f t="shared" si="81"/>
        <v>3.6524220587487841</v>
      </c>
      <c r="AB360" s="80" t="str">
        <f t="shared" si="82"/>
        <v>No</v>
      </c>
      <c r="AC360" s="78">
        <f t="shared" si="87"/>
        <v>3.4613216777351106</v>
      </c>
    </row>
    <row r="361" spans="2:29" x14ac:dyDescent="0.25">
      <c r="B361" s="20">
        <v>348</v>
      </c>
      <c r="C361" s="20">
        <f t="shared" si="94"/>
        <v>0.5</v>
      </c>
      <c r="D361" s="20">
        <f t="shared" si="92"/>
        <v>0</v>
      </c>
      <c r="E361" s="77">
        <f t="shared" si="90"/>
        <v>-3.7157241273869789E-2</v>
      </c>
      <c r="F361" s="78">
        <f t="shared" si="93"/>
        <v>0.46284275872613023</v>
      </c>
      <c r="G361" s="20">
        <f t="shared" si="83"/>
        <v>3.6152935984282646E-2</v>
      </c>
      <c r="H361" s="79">
        <f t="shared" si="84"/>
        <v>1.8076467992141323E-2</v>
      </c>
      <c r="I361" s="80">
        <f t="shared" si="76"/>
        <v>0.4819235320078587</v>
      </c>
      <c r="J361" s="80">
        <f t="shared" si="77"/>
        <v>0.51807646799214135</v>
      </c>
      <c r="K361" s="80" t="str">
        <f t="shared" si="91"/>
        <v>No</v>
      </c>
      <c r="L361" s="78">
        <f t="shared" si="85"/>
        <v>0.49552356082637944</v>
      </c>
      <c r="S361" s="20">
        <v>348</v>
      </c>
      <c r="T361" s="93">
        <f t="shared" si="95"/>
        <v>3.5</v>
      </c>
      <c r="U361" s="20">
        <f t="shared" si="96"/>
        <v>0</v>
      </c>
      <c r="V361" s="118">
        <f t="shared" si="97"/>
        <v>-0.31212082670050617</v>
      </c>
      <c r="W361" s="78">
        <f t="shared" si="98"/>
        <v>3.187879173299494</v>
      </c>
      <c r="X361" s="20">
        <f t="shared" si="86"/>
        <v>0.30368466226797425</v>
      </c>
      <c r="Y361" s="79">
        <f t="shared" si="79"/>
        <v>0.15184233113398712</v>
      </c>
      <c r="Z361" s="80">
        <f t="shared" si="80"/>
        <v>3.3481576688660128</v>
      </c>
      <c r="AA361" s="80">
        <f t="shared" si="81"/>
        <v>3.6518423311339872</v>
      </c>
      <c r="AB361" s="80" t="str">
        <f t="shared" si="82"/>
        <v>No</v>
      </c>
      <c r="AC361" s="78">
        <f t="shared" si="87"/>
        <v>3.4623979109415859</v>
      </c>
    </row>
    <row r="362" spans="2:29" x14ac:dyDescent="0.25">
      <c r="B362" s="20">
        <v>349</v>
      </c>
      <c r="C362" s="20">
        <f t="shared" si="94"/>
        <v>0.5</v>
      </c>
      <c r="D362" s="20">
        <f t="shared" si="92"/>
        <v>0</v>
      </c>
      <c r="E362" s="77">
        <f t="shared" si="90"/>
        <v>-3.4732918522949845E-2</v>
      </c>
      <c r="F362" s="78">
        <f t="shared" si="93"/>
        <v>0.46526708147705015</v>
      </c>
      <c r="G362" s="20">
        <f t="shared" si="83"/>
        <v>3.5995715479233588E-2</v>
      </c>
      <c r="H362" s="79">
        <f t="shared" si="84"/>
        <v>1.7997857739616794E-2</v>
      </c>
      <c r="I362" s="80">
        <f t="shared" si="76"/>
        <v>0.48200214226038318</v>
      </c>
      <c r="J362" s="80">
        <f t="shared" si="77"/>
        <v>0.51799785773961682</v>
      </c>
      <c r="K362" s="80" t="str">
        <f t="shared" si="91"/>
        <v>No</v>
      </c>
      <c r="L362" s="78">
        <f t="shared" si="85"/>
        <v>0.49567349258883403</v>
      </c>
      <c r="S362" s="20">
        <v>349</v>
      </c>
      <c r="T362" s="93">
        <f t="shared" si="95"/>
        <v>3.5</v>
      </c>
      <c r="U362" s="20">
        <f t="shared" si="96"/>
        <v>0</v>
      </c>
      <c r="V362" s="118">
        <f t="shared" si="97"/>
        <v>-0.29175651559277865</v>
      </c>
      <c r="W362" s="78">
        <f t="shared" si="98"/>
        <v>3.2082434844072214</v>
      </c>
      <c r="X362" s="20">
        <f t="shared" si="86"/>
        <v>0.30236401002556212</v>
      </c>
      <c r="Y362" s="79">
        <f t="shared" si="79"/>
        <v>0.15118200501278106</v>
      </c>
      <c r="Z362" s="80">
        <f t="shared" si="80"/>
        <v>3.3488179949872188</v>
      </c>
      <c r="AA362" s="80">
        <f t="shared" si="81"/>
        <v>3.6511820050127812</v>
      </c>
      <c r="AB362" s="80" t="str">
        <f t="shared" si="82"/>
        <v>No</v>
      </c>
      <c r="AC362" s="78">
        <f t="shared" si="87"/>
        <v>3.4636573377462048</v>
      </c>
    </row>
    <row r="363" spans="2:29" x14ac:dyDescent="0.25">
      <c r="B363" s="20">
        <v>350</v>
      </c>
      <c r="C363" s="20">
        <f t="shared" si="94"/>
        <v>0.5</v>
      </c>
      <c r="D363" s="20">
        <f t="shared" si="92"/>
        <v>0</v>
      </c>
      <c r="E363" s="77">
        <f t="shared" si="90"/>
        <v>-3.2139380484327108E-2</v>
      </c>
      <c r="F363" s="78">
        <f t="shared" si="93"/>
        <v>0.46786061951567287</v>
      </c>
      <c r="G363" s="20">
        <f t="shared" si="83"/>
        <v>3.5822133955440622E-2</v>
      </c>
      <c r="H363" s="79">
        <f t="shared" si="84"/>
        <v>1.7911066977720311E-2</v>
      </c>
      <c r="I363" s="80">
        <f t="shared" si="76"/>
        <v>0.48208893302227968</v>
      </c>
      <c r="J363" s="80">
        <f t="shared" si="77"/>
        <v>0.51791106697772027</v>
      </c>
      <c r="K363" s="80" t="str">
        <f t="shared" si="91"/>
        <v>No</v>
      </c>
      <c r="L363" s="78">
        <f t="shared" si="85"/>
        <v>0.49584450266049696</v>
      </c>
      <c r="S363" s="20">
        <v>350</v>
      </c>
      <c r="T363" s="93">
        <f t="shared" si="95"/>
        <v>3.5</v>
      </c>
      <c r="U363" s="20">
        <f t="shared" si="96"/>
        <v>0</v>
      </c>
      <c r="V363" s="118">
        <f t="shared" si="97"/>
        <v>-0.26997079606834767</v>
      </c>
      <c r="W363" s="78">
        <f t="shared" si="98"/>
        <v>3.2300292039316525</v>
      </c>
      <c r="X363" s="20">
        <f t="shared" si="86"/>
        <v>0.30090592522570131</v>
      </c>
      <c r="Y363" s="79">
        <f t="shared" si="79"/>
        <v>0.15045296261285065</v>
      </c>
      <c r="Z363" s="80">
        <f t="shared" si="80"/>
        <v>3.3495470373871492</v>
      </c>
      <c r="AA363" s="80">
        <f t="shared" si="81"/>
        <v>3.6504529626128508</v>
      </c>
      <c r="AB363" s="80" t="str">
        <f t="shared" si="82"/>
        <v>No</v>
      </c>
      <c r="AC363" s="78">
        <f t="shared" si="87"/>
        <v>3.4650938223481735</v>
      </c>
    </row>
    <row r="364" spans="2:29" x14ac:dyDescent="0.25">
      <c r="B364" s="20">
        <v>351</v>
      </c>
      <c r="C364" s="20">
        <f t="shared" si="94"/>
        <v>0.5</v>
      </c>
      <c r="D364" s="20">
        <f t="shared" si="92"/>
        <v>0</v>
      </c>
      <c r="E364" s="77">
        <f t="shared" si="90"/>
        <v>-2.9389262614623698E-2</v>
      </c>
      <c r="F364" s="78">
        <f t="shared" si="93"/>
        <v>0.47061073738537629</v>
      </c>
      <c r="G364" s="20">
        <f t="shared" si="83"/>
        <v>3.5635356971305938E-2</v>
      </c>
      <c r="H364" s="79">
        <f t="shared" si="84"/>
        <v>1.7817678485652969E-2</v>
      </c>
      <c r="I364" s="80">
        <f t="shared" si="76"/>
        <v>0.48218232151434703</v>
      </c>
      <c r="J364" s="80">
        <f t="shared" si="77"/>
        <v>0.51781767848565297</v>
      </c>
      <c r="K364" s="80" t="str">
        <f t="shared" si="91"/>
        <v>No</v>
      </c>
      <c r="L364" s="78">
        <f t="shared" si="85"/>
        <v>0.49603575789748872</v>
      </c>
      <c r="S364" s="20">
        <v>351</v>
      </c>
      <c r="T364" s="93">
        <f t="shared" si="95"/>
        <v>3.5</v>
      </c>
      <c r="U364" s="20">
        <f t="shared" si="96"/>
        <v>0</v>
      </c>
      <c r="V364" s="118">
        <f t="shared" si="97"/>
        <v>-0.24686980596283903</v>
      </c>
      <c r="W364" s="78">
        <f t="shared" si="98"/>
        <v>3.2531301940371611</v>
      </c>
      <c r="X364" s="20">
        <f t="shared" si="86"/>
        <v>0.29933699855896989</v>
      </c>
      <c r="Y364" s="79">
        <f t="shared" si="79"/>
        <v>0.14966849927948495</v>
      </c>
      <c r="Z364" s="80">
        <f t="shared" si="80"/>
        <v>3.350331500720515</v>
      </c>
      <c r="AA364" s="80">
        <f t="shared" si="81"/>
        <v>3.649668499279485</v>
      </c>
      <c r="AB364" s="80" t="str">
        <f t="shared" si="82"/>
        <v>No</v>
      </c>
      <c r="AC364" s="78">
        <f t="shared" si="87"/>
        <v>3.466700366338904</v>
      </c>
    </row>
    <row r="365" spans="2:29" x14ac:dyDescent="0.25">
      <c r="B365" s="20">
        <v>352</v>
      </c>
      <c r="C365" s="20">
        <f t="shared" si="94"/>
        <v>0.5</v>
      </c>
      <c r="D365" s="20">
        <f t="shared" si="92"/>
        <v>0</v>
      </c>
      <c r="E365" s="77">
        <f t="shared" si="90"/>
        <v>-2.6495963211660326E-2</v>
      </c>
      <c r="F365" s="78">
        <f t="shared" si="93"/>
        <v>0.47350403678833969</v>
      </c>
      <c r="G365" s="20">
        <f t="shared" si="83"/>
        <v>3.5438841199835307E-2</v>
      </c>
      <c r="H365" s="79">
        <f t="shared" si="84"/>
        <v>1.7719420599917653E-2</v>
      </c>
      <c r="I365" s="80">
        <f t="shared" si="76"/>
        <v>0.48228057940008234</v>
      </c>
      <c r="J365" s="80">
        <f t="shared" si="77"/>
        <v>0.5177194205999176</v>
      </c>
      <c r="K365" s="80" t="str">
        <f t="shared" si="91"/>
        <v>No</v>
      </c>
      <c r="L365" s="78">
        <f t="shared" si="85"/>
        <v>0.49624632652351963</v>
      </c>
      <c r="S365" s="20">
        <v>352</v>
      </c>
      <c r="T365" s="93">
        <f t="shared" si="95"/>
        <v>3.5</v>
      </c>
      <c r="U365" s="20">
        <f t="shared" si="96"/>
        <v>0</v>
      </c>
      <c r="V365" s="118">
        <f t="shared" si="97"/>
        <v>-0.22256609097794669</v>
      </c>
      <c r="W365" s="78">
        <f t="shared" si="98"/>
        <v>3.2774339090220534</v>
      </c>
      <c r="X365" s="20">
        <f t="shared" si="86"/>
        <v>0.29768626607861653</v>
      </c>
      <c r="Y365" s="79">
        <f t="shared" si="79"/>
        <v>0.14884313303930827</v>
      </c>
      <c r="Z365" s="80">
        <f t="shared" si="80"/>
        <v>3.3511568669606917</v>
      </c>
      <c r="AA365" s="80">
        <f t="shared" si="81"/>
        <v>3.6488431330393083</v>
      </c>
      <c r="AB365" s="80" t="str">
        <f t="shared" si="82"/>
        <v>No</v>
      </c>
      <c r="AC365" s="78">
        <f t="shared" si="87"/>
        <v>3.4684691427975647</v>
      </c>
    </row>
    <row r="366" spans="2:29" x14ac:dyDescent="0.25">
      <c r="B366" s="20">
        <v>353</v>
      </c>
      <c r="C366" s="20">
        <f t="shared" si="94"/>
        <v>0.5</v>
      </c>
      <c r="D366" s="20">
        <f t="shared" si="92"/>
        <v>0</v>
      </c>
      <c r="E366" s="77">
        <f t="shared" si="90"/>
        <v>-2.3473578139294654E-2</v>
      </c>
      <c r="F366" s="78">
        <f t="shared" si="93"/>
        <v>0.47652642186070537</v>
      </c>
      <c r="G366" s="20">
        <f t="shared" si="83"/>
        <v>3.5236281502785335E-2</v>
      </c>
      <c r="H366" s="79">
        <f t="shared" si="84"/>
        <v>1.7618140751392668E-2</v>
      </c>
      <c r="I366" s="80">
        <f t="shared" si="76"/>
        <v>0.48238185924860733</v>
      </c>
      <c r="J366" s="80">
        <f t="shared" si="77"/>
        <v>0.51761814075139267</v>
      </c>
      <c r="K366" s="80" t="str">
        <f t="shared" si="91"/>
        <v>No</v>
      </c>
      <c r="L366" s="78">
        <f t="shared" si="85"/>
        <v>0.49647518266941015</v>
      </c>
      <c r="S366" s="20">
        <v>353</v>
      </c>
      <c r="T366" s="93">
        <f t="shared" si="95"/>
        <v>3.5</v>
      </c>
      <c r="U366" s="20">
        <f t="shared" si="96"/>
        <v>0</v>
      </c>
      <c r="V366" s="118">
        <f t="shared" si="97"/>
        <v>-0.19717805637007507</v>
      </c>
      <c r="W366" s="78">
        <f t="shared" si="98"/>
        <v>3.3028219436299251</v>
      </c>
      <c r="X366" s="20">
        <f t="shared" si="86"/>
        <v>0.29598476462339673</v>
      </c>
      <c r="Y366" s="79">
        <f t="shared" si="79"/>
        <v>0.14799238231169837</v>
      </c>
      <c r="Z366" s="80">
        <f t="shared" si="80"/>
        <v>3.3520076176883018</v>
      </c>
      <c r="AA366" s="80">
        <f t="shared" si="81"/>
        <v>3.6479923823116982</v>
      </c>
      <c r="AB366" s="80" t="str">
        <f t="shared" si="82"/>
        <v>No</v>
      </c>
      <c r="AC366" s="78">
        <f t="shared" si="87"/>
        <v>3.4703915344230438</v>
      </c>
    </row>
    <row r="367" spans="2:29" x14ac:dyDescent="0.25">
      <c r="B367" s="20">
        <v>354</v>
      </c>
      <c r="C367" s="20">
        <f t="shared" si="94"/>
        <v>0.5</v>
      </c>
      <c r="D367" s="20">
        <f t="shared" si="92"/>
        <v>0</v>
      </c>
      <c r="E367" s="77">
        <f t="shared" si="90"/>
        <v>-2.0336832153790001E-2</v>
      </c>
      <c r="F367" s="78">
        <f t="shared" si="93"/>
        <v>0.47966316784620999</v>
      </c>
      <c r="G367" s="20">
        <f t="shared" si="83"/>
        <v>3.5031550286320254E-2</v>
      </c>
      <c r="H367" s="79">
        <f t="shared" si="84"/>
        <v>1.7515775143160127E-2</v>
      </c>
      <c r="I367" s="80">
        <f t="shared" si="76"/>
        <v>0.48248422485683989</v>
      </c>
      <c r="J367" s="80">
        <f t="shared" si="77"/>
        <v>0.51751577514316016</v>
      </c>
      <c r="K367" s="80" t="str">
        <f t="shared" si="91"/>
        <v>No</v>
      </c>
      <c r="L367" s="78">
        <f t="shared" si="85"/>
        <v>0.49672121137102182</v>
      </c>
      <c r="S367" s="20">
        <v>354</v>
      </c>
      <c r="T367" s="93">
        <f t="shared" si="95"/>
        <v>3.5</v>
      </c>
      <c r="U367" s="20">
        <f t="shared" si="96"/>
        <v>0</v>
      </c>
      <c r="V367" s="118">
        <f t="shared" si="97"/>
        <v>-0.17082939009183598</v>
      </c>
      <c r="W367" s="78">
        <f t="shared" si="98"/>
        <v>3.3291706099081639</v>
      </c>
      <c r="X367" s="20">
        <f t="shared" si="86"/>
        <v>0.29426502240509012</v>
      </c>
      <c r="Y367" s="79">
        <f t="shared" si="79"/>
        <v>0.14713251120254506</v>
      </c>
      <c r="Z367" s="80">
        <f t="shared" si="80"/>
        <v>3.3528674887974548</v>
      </c>
      <c r="AA367" s="80">
        <f t="shared" si="81"/>
        <v>3.6471325112025452</v>
      </c>
      <c r="AB367" s="80" t="str">
        <f t="shared" si="82"/>
        <v>No</v>
      </c>
      <c r="AC367" s="78">
        <f t="shared" si="87"/>
        <v>3.4724581755165813</v>
      </c>
    </row>
    <row r="368" spans="2:29" x14ac:dyDescent="0.25">
      <c r="B368" s="20">
        <v>355</v>
      </c>
      <c r="C368" s="20">
        <f t="shared" si="94"/>
        <v>0.5</v>
      </c>
      <c r="D368" s="20">
        <f t="shared" si="92"/>
        <v>0</v>
      </c>
      <c r="E368" s="77">
        <f t="shared" si="90"/>
        <v>-1.7101007166283464E-2</v>
      </c>
      <c r="F368" s="78">
        <f t="shared" si="93"/>
        <v>0.48289899283371651</v>
      </c>
      <c r="G368" s="20">
        <f t="shared" si="83"/>
        <v>3.4828629272988451E-2</v>
      </c>
      <c r="H368" s="79">
        <f t="shared" si="84"/>
        <v>1.7414314636494226E-2</v>
      </c>
      <c r="I368" s="80">
        <f t="shared" si="76"/>
        <v>0.48258568536350577</v>
      </c>
      <c r="J368" s="80">
        <f t="shared" si="77"/>
        <v>0.51741431463649423</v>
      </c>
      <c r="K368" s="80" t="str">
        <f t="shared" si="91"/>
        <v>No</v>
      </c>
      <c r="L368" s="78">
        <f t="shared" si="85"/>
        <v>0.49698321400125123</v>
      </c>
      <c r="S368" s="20">
        <v>355</v>
      </c>
      <c r="T368" s="93">
        <f t="shared" si="95"/>
        <v>3.5</v>
      </c>
      <c r="U368" s="20">
        <f t="shared" si="96"/>
        <v>0</v>
      </c>
      <c r="V368" s="118">
        <f t="shared" si="97"/>
        <v>-0.1436484601967811</v>
      </c>
      <c r="W368" s="78">
        <f t="shared" si="98"/>
        <v>3.3563515398032191</v>
      </c>
      <c r="X368" s="20">
        <f t="shared" si="86"/>
        <v>0.29256048589310296</v>
      </c>
      <c r="Y368" s="79">
        <f t="shared" si="79"/>
        <v>0.14628024294655148</v>
      </c>
      <c r="Z368" s="80">
        <f t="shared" si="80"/>
        <v>3.3537197570534487</v>
      </c>
      <c r="AA368" s="80">
        <f t="shared" si="81"/>
        <v>3.6462802429465513</v>
      </c>
      <c r="AB368" s="80" t="str">
        <f t="shared" si="82"/>
        <v>No</v>
      </c>
      <c r="AC368" s="78">
        <f t="shared" si="87"/>
        <v>3.4746589976105082</v>
      </c>
    </row>
    <row r="369" spans="2:29" x14ac:dyDescent="0.25">
      <c r="B369" s="20">
        <v>356</v>
      </c>
      <c r="C369" s="20">
        <f t="shared" si="94"/>
        <v>0.5</v>
      </c>
      <c r="D369" s="20">
        <f t="shared" si="92"/>
        <v>0</v>
      </c>
      <c r="E369" s="77">
        <f t="shared" si="90"/>
        <v>-1.3781867790849856E-2</v>
      </c>
      <c r="F369" s="78">
        <f t="shared" si="93"/>
        <v>0.48621813220915017</v>
      </c>
      <c r="G369" s="20">
        <f t="shared" si="83"/>
        <v>3.4631534191993309E-2</v>
      </c>
      <c r="H369" s="79">
        <f t="shared" si="84"/>
        <v>1.7315767095996654E-2</v>
      </c>
      <c r="I369" s="80">
        <f t="shared" ref="I369:I432" si="99">C369-H369</f>
        <v>0.48268423290400336</v>
      </c>
      <c r="J369" s="80">
        <f t="shared" ref="J369:J432" si="100">C369+H369</f>
        <v>0.51731576709599669</v>
      </c>
      <c r="K369" s="80" t="str">
        <f t="shared" si="91"/>
        <v>No</v>
      </c>
      <c r="L369" s="78">
        <f t="shared" si="85"/>
        <v>0.49725991410962034</v>
      </c>
      <c r="S369" s="20">
        <v>356</v>
      </c>
      <c r="T369" s="93">
        <f t="shared" si="95"/>
        <v>3.5</v>
      </c>
      <c r="U369" s="20">
        <f t="shared" si="96"/>
        <v>0</v>
      </c>
      <c r="V369" s="118">
        <f t="shared" si="97"/>
        <v>-0.11576768944313878</v>
      </c>
      <c r="W369" s="78">
        <f t="shared" si="98"/>
        <v>3.384232310556861</v>
      </c>
      <c r="X369" s="20">
        <f t="shared" si="86"/>
        <v>0.29090488721274388</v>
      </c>
      <c r="Y369" s="79">
        <f t="shared" ref="Y369:Y432" si="101">$C$10*X369</f>
        <v>0.14545244360637194</v>
      </c>
      <c r="Z369" s="80">
        <f t="shared" ref="Z369:Z432" si="102">T369-Y369</f>
        <v>3.3545475563936282</v>
      </c>
      <c r="AA369" s="80">
        <f t="shared" ref="AA369:AA432" si="103">T369+Y369</f>
        <v>3.6454524436063718</v>
      </c>
      <c r="AB369" s="80" t="str">
        <f t="shared" ref="AB369:AB432" si="104">IF(OR(AND(W369&lt;W368,W369&lt;Z369),AND(W369&gt;W368,W369&gt;AA369)),"Yes","No")</f>
        <v>No</v>
      </c>
      <c r="AC369" s="78">
        <f t="shared" si="87"/>
        <v>3.4769832785208079</v>
      </c>
    </row>
    <row r="370" spans="2:29" x14ac:dyDescent="0.25">
      <c r="B370" s="20">
        <v>357</v>
      </c>
      <c r="C370" s="20">
        <f t="shared" si="94"/>
        <v>0.5</v>
      </c>
      <c r="D370" s="20">
        <f t="shared" si="92"/>
        <v>0</v>
      </c>
      <c r="E370" s="77">
        <f t="shared" si="90"/>
        <v>-1.0395584540888073E-2</v>
      </c>
      <c r="F370" s="78">
        <f t="shared" si="93"/>
        <v>0.48960441545911193</v>
      </c>
      <c r="G370" s="20">
        <f t="shared" ref="G370:G433" si="105">_xlfn.STDEV.P(F271:F370)</f>
        <v>3.4444233350475119E-2</v>
      </c>
      <c r="H370" s="79">
        <f t="shared" ref="H370:H433" si="106">$C$10*G370</f>
        <v>1.7222116675237559E-2</v>
      </c>
      <c r="I370" s="80">
        <f t="shared" si="99"/>
        <v>0.48277788332476246</v>
      </c>
      <c r="J370" s="80">
        <f t="shared" si="100"/>
        <v>0.51722211667523754</v>
      </c>
      <c r="K370" s="80" t="str">
        <f t="shared" si="91"/>
        <v>No</v>
      </c>
      <c r="L370" s="78">
        <f t="shared" ref="L370:L433" si="107">AVERAGE(F271:F370)</f>
        <v>0.49754996364101478</v>
      </c>
      <c r="S370" s="20">
        <v>357</v>
      </c>
      <c r="T370" s="93">
        <f t="shared" si="95"/>
        <v>3.5</v>
      </c>
      <c r="U370" s="20">
        <f t="shared" si="96"/>
        <v>0</v>
      </c>
      <c r="V370" s="118">
        <f t="shared" si="97"/>
        <v>-8.7322910143459803E-2</v>
      </c>
      <c r="W370" s="78">
        <f t="shared" si="98"/>
        <v>3.4126770898565404</v>
      </c>
      <c r="X370" s="20">
        <f t="shared" ref="X370:X433" si="108">_xlfn.STDEV.P(W271:W370)</f>
        <v>0.28933156014399092</v>
      </c>
      <c r="Y370" s="79">
        <f t="shared" si="101"/>
        <v>0.14466578007199546</v>
      </c>
      <c r="Z370" s="80">
        <f t="shared" si="102"/>
        <v>3.3553342199280047</v>
      </c>
      <c r="AA370" s="80">
        <f t="shared" si="103"/>
        <v>3.6446657800719953</v>
      </c>
      <c r="AB370" s="80" t="str">
        <f t="shared" si="104"/>
        <v>No</v>
      </c>
      <c r="AC370" s="78">
        <f t="shared" ref="AC370:AC433" si="109">AVERAGE(W271:W370)</f>
        <v>3.4794196945845215</v>
      </c>
    </row>
    <row r="371" spans="2:29" x14ac:dyDescent="0.25">
      <c r="B371" s="20">
        <v>358</v>
      </c>
      <c r="C371" s="20">
        <f t="shared" si="94"/>
        <v>0.5</v>
      </c>
      <c r="D371" s="20">
        <f t="shared" si="92"/>
        <v>0</v>
      </c>
      <c r="E371" s="77">
        <f t="shared" si="90"/>
        <v>-6.9586550480032431E-3</v>
      </c>
      <c r="F371" s="78">
        <f t="shared" si="93"/>
        <v>0.49304134495199675</v>
      </c>
      <c r="G371" s="20">
        <f t="shared" si="105"/>
        <v>3.4270561584773748E-2</v>
      </c>
      <c r="H371" s="79">
        <f t="shared" si="106"/>
        <v>1.7135280792386874E-2</v>
      </c>
      <c r="I371" s="80">
        <f t="shared" si="99"/>
        <v>0.48286471920761315</v>
      </c>
      <c r="J371" s="80">
        <f t="shared" si="100"/>
        <v>0.51713528079238691</v>
      </c>
      <c r="K371" s="80" t="str">
        <f t="shared" si="91"/>
        <v>No</v>
      </c>
      <c r="L371" s="78">
        <f t="shared" si="107"/>
        <v>0.49785194950327338</v>
      </c>
      <c r="S371" s="20">
        <v>358</v>
      </c>
      <c r="T371" s="93">
        <f t="shared" si="95"/>
        <v>3.5</v>
      </c>
      <c r="U371" s="20">
        <f t="shared" si="96"/>
        <v>0</v>
      </c>
      <c r="V371" s="118">
        <f t="shared" si="97"/>
        <v>-5.8452702403227239E-2</v>
      </c>
      <c r="W371" s="78">
        <f t="shared" si="98"/>
        <v>3.4415472975967729</v>
      </c>
      <c r="X371" s="20">
        <f t="shared" si="108"/>
        <v>0.28787271731209946</v>
      </c>
      <c r="Y371" s="79">
        <f t="shared" si="101"/>
        <v>0.14393635865604973</v>
      </c>
      <c r="Z371" s="80">
        <f t="shared" si="102"/>
        <v>3.3560636413439502</v>
      </c>
      <c r="AA371" s="80">
        <f t="shared" si="103"/>
        <v>3.6439363586560498</v>
      </c>
      <c r="AB371" s="80" t="str">
        <f t="shared" si="104"/>
        <v>No</v>
      </c>
      <c r="AC371" s="78">
        <f t="shared" si="109"/>
        <v>3.4819563758274952</v>
      </c>
    </row>
    <row r="372" spans="2:29" x14ac:dyDescent="0.25">
      <c r="B372" s="20">
        <v>359</v>
      </c>
      <c r="C372" s="20">
        <f t="shared" si="94"/>
        <v>0.5</v>
      </c>
      <c r="D372" s="20">
        <f t="shared" si="92"/>
        <v>0</v>
      </c>
      <c r="E372" s="77">
        <f t="shared" si="90"/>
        <v>-3.487823687206452E-3</v>
      </c>
      <c r="F372" s="78">
        <f t="shared" si="93"/>
        <v>0.49651217631279354</v>
      </c>
      <c r="G372" s="20">
        <f t="shared" si="105"/>
        <v>3.4114131667386707E-2</v>
      </c>
      <c r="H372" s="79">
        <f t="shared" si="106"/>
        <v>1.7057065833693354E-2</v>
      </c>
      <c r="I372" s="80">
        <f t="shared" si="99"/>
        <v>0.48294293416630663</v>
      </c>
      <c r="J372" s="80">
        <f t="shared" si="100"/>
        <v>0.51705706583369337</v>
      </c>
      <c r="K372" s="80" t="str">
        <f t="shared" si="91"/>
        <v>No</v>
      </c>
      <c r="L372" s="78">
        <f t="shared" si="107"/>
        <v>0.4981644004516308</v>
      </c>
      <c r="S372" s="20">
        <v>359</v>
      </c>
      <c r="T372" s="93">
        <f t="shared" si="95"/>
        <v>3.5</v>
      </c>
      <c r="U372" s="20">
        <f t="shared" si="96"/>
        <v>0</v>
      </c>
      <c r="V372" s="118">
        <f t="shared" si="97"/>
        <v>-2.9297718972534192E-2</v>
      </c>
      <c r="W372" s="78">
        <f t="shared" si="98"/>
        <v>3.4707022810274659</v>
      </c>
      <c r="X372" s="20">
        <f t="shared" si="108"/>
        <v>0.28655870600604832</v>
      </c>
      <c r="Y372" s="79">
        <f t="shared" si="101"/>
        <v>0.14327935300302416</v>
      </c>
      <c r="Z372" s="80">
        <f t="shared" si="102"/>
        <v>3.3567206469969757</v>
      </c>
      <c r="AA372" s="80">
        <f t="shared" si="103"/>
        <v>3.6432793530030243</v>
      </c>
      <c r="AB372" s="80" t="str">
        <f t="shared" si="104"/>
        <v>No</v>
      </c>
      <c r="AC372" s="78">
        <f t="shared" si="109"/>
        <v>3.4845809637936975</v>
      </c>
    </row>
    <row r="373" spans="2:29" x14ac:dyDescent="0.25">
      <c r="B373" s="20">
        <v>360</v>
      </c>
      <c r="C373" s="20">
        <f t="shared" si="94"/>
        <v>0.5</v>
      </c>
      <c r="D373" s="20">
        <f t="shared" si="92"/>
        <v>0</v>
      </c>
      <c r="E373" s="77">
        <f t="shared" si="90"/>
        <v>-4.90059381963448E-17</v>
      </c>
      <c r="F373" s="78">
        <f t="shared" si="93"/>
        <v>0.49999999999999994</v>
      </c>
      <c r="G373" s="20">
        <f t="shared" si="105"/>
        <v>3.3978245809765981E-2</v>
      </c>
      <c r="H373" s="79">
        <f t="shared" si="106"/>
        <v>1.698912290488299E-2</v>
      </c>
      <c r="I373" s="80">
        <f t="shared" si="99"/>
        <v>0.48301087709511703</v>
      </c>
      <c r="J373" s="80">
        <f t="shared" si="100"/>
        <v>0.51698912290488297</v>
      </c>
      <c r="K373" s="80" t="str">
        <f t="shared" si="91"/>
        <v>No</v>
      </c>
      <c r="L373" s="78">
        <f t="shared" si="107"/>
        <v>0.4984857942564741</v>
      </c>
      <c r="S373" s="20">
        <v>360</v>
      </c>
      <c r="T373" s="93">
        <f t="shared" si="95"/>
        <v>3.5</v>
      </c>
      <c r="U373" s="20">
        <f t="shared" si="96"/>
        <v>0</v>
      </c>
      <c r="V373" s="118">
        <f t="shared" si="97"/>
        <v>-4.1164988084929629E-16</v>
      </c>
      <c r="W373" s="78">
        <f t="shared" si="98"/>
        <v>3.4999999999999996</v>
      </c>
      <c r="X373" s="20">
        <f t="shared" si="108"/>
        <v>0.28541726480203411</v>
      </c>
      <c r="Y373" s="79">
        <f t="shared" si="101"/>
        <v>0.14270863240101705</v>
      </c>
      <c r="Z373" s="80">
        <f t="shared" si="102"/>
        <v>3.3572913675989828</v>
      </c>
      <c r="AA373" s="80">
        <f t="shared" si="103"/>
        <v>3.6427086324010172</v>
      </c>
      <c r="AB373" s="80" t="str">
        <f t="shared" si="104"/>
        <v>No</v>
      </c>
      <c r="AC373" s="78">
        <f t="shared" si="109"/>
        <v>3.4872806717543807</v>
      </c>
    </row>
    <row r="374" spans="2:29" x14ac:dyDescent="0.25">
      <c r="B374" s="20">
        <v>361</v>
      </c>
      <c r="C374" s="20">
        <f t="shared" si="94"/>
        <v>0.5</v>
      </c>
      <c r="D374" s="20">
        <f t="shared" si="92"/>
        <v>0</v>
      </c>
      <c r="E374" s="77">
        <f t="shared" si="90"/>
        <v>3.4878236872061767E-3</v>
      </c>
      <c r="F374" s="78">
        <f t="shared" si="93"/>
        <v>0.50348782368720613</v>
      </c>
      <c r="G374" s="20">
        <f t="shared" si="105"/>
        <v>3.3865810385359137E-2</v>
      </c>
      <c r="H374" s="79">
        <f t="shared" si="106"/>
        <v>1.6932905192679568E-2</v>
      </c>
      <c r="I374" s="80">
        <f t="shared" si="99"/>
        <v>0.48306709480732041</v>
      </c>
      <c r="J374" s="80">
        <f t="shared" si="100"/>
        <v>0.51693290519267954</v>
      </c>
      <c r="K374" s="80" t="str">
        <f t="shared" si="91"/>
        <v>No</v>
      </c>
      <c r="L374" s="78">
        <f t="shared" si="107"/>
        <v>0.4988145651194924</v>
      </c>
      <c r="S374" s="20">
        <v>361</v>
      </c>
      <c r="T374" s="93">
        <f t="shared" si="95"/>
        <v>3.5</v>
      </c>
      <c r="U374" s="20">
        <f t="shared" si="96"/>
        <v>0</v>
      </c>
      <c r="V374" s="118">
        <f t="shared" si="97"/>
        <v>2.9297718972531878E-2</v>
      </c>
      <c r="W374" s="78">
        <f t="shared" si="98"/>
        <v>3.5292977189725319</v>
      </c>
      <c r="X374" s="20">
        <f t="shared" si="108"/>
        <v>0.28447280723701673</v>
      </c>
      <c r="Y374" s="79">
        <f t="shared" si="101"/>
        <v>0.14223640361850837</v>
      </c>
      <c r="Z374" s="80">
        <f t="shared" si="102"/>
        <v>3.3577635963814916</v>
      </c>
      <c r="AA374" s="80">
        <f t="shared" si="103"/>
        <v>3.6422364036185084</v>
      </c>
      <c r="AB374" s="80" t="str">
        <f t="shared" si="104"/>
        <v>No</v>
      </c>
      <c r="AC374" s="78">
        <f t="shared" si="109"/>
        <v>3.4900423470037345</v>
      </c>
    </row>
    <row r="375" spans="2:29" x14ac:dyDescent="0.25">
      <c r="B375" s="20">
        <v>362</v>
      </c>
      <c r="C375" s="20">
        <f t="shared" si="94"/>
        <v>0.5</v>
      </c>
      <c r="D375" s="20">
        <f t="shared" si="92"/>
        <v>0</v>
      </c>
      <c r="E375" s="77">
        <f t="shared" si="90"/>
        <v>6.958655048003146E-3</v>
      </c>
      <c r="F375" s="78">
        <f t="shared" si="93"/>
        <v>0.50695865504800319</v>
      </c>
      <c r="G375" s="20">
        <f t="shared" si="105"/>
        <v>3.3779257325649195E-2</v>
      </c>
      <c r="H375" s="79">
        <f t="shared" si="106"/>
        <v>1.6889628662824598E-2</v>
      </c>
      <c r="I375" s="80">
        <f t="shared" si="99"/>
        <v>0.48311037133717538</v>
      </c>
      <c r="J375" s="80">
        <f t="shared" si="100"/>
        <v>0.51688962866282462</v>
      </c>
      <c r="K375" s="80" t="str">
        <f t="shared" si="91"/>
        <v>No</v>
      </c>
      <c r="L375" s="78">
        <f t="shared" si="107"/>
        <v>0.499149111302089</v>
      </c>
      <c r="S375" s="20">
        <v>362</v>
      </c>
      <c r="T375" s="93">
        <f t="shared" si="95"/>
        <v>3.5</v>
      </c>
      <c r="U375" s="20">
        <f t="shared" si="96"/>
        <v>0</v>
      </c>
      <c r="V375" s="118">
        <f t="shared" si="97"/>
        <v>5.845270240322642E-2</v>
      </c>
      <c r="W375" s="78">
        <f t="shared" si="98"/>
        <v>3.5584527024032262</v>
      </c>
      <c r="X375" s="20">
        <f t="shared" si="108"/>
        <v>0.28374576153545317</v>
      </c>
      <c r="Y375" s="79">
        <f t="shared" si="101"/>
        <v>0.14187288076772658</v>
      </c>
      <c r="Z375" s="80">
        <f t="shared" si="102"/>
        <v>3.3581271192322735</v>
      </c>
      <c r="AA375" s="80">
        <f t="shared" si="103"/>
        <v>3.6418728807677265</v>
      </c>
      <c r="AB375" s="80" t="str">
        <f t="shared" si="104"/>
        <v>No</v>
      </c>
      <c r="AC375" s="78">
        <f t="shared" si="109"/>
        <v>3.4928525349375459</v>
      </c>
    </row>
    <row r="376" spans="2:29" x14ac:dyDescent="0.25">
      <c r="B376" s="20">
        <v>363</v>
      </c>
      <c r="C376" s="20">
        <f t="shared" si="94"/>
        <v>0.5</v>
      </c>
      <c r="D376" s="20">
        <f t="shared" si="92"/>
        <v>0</v>
      </c>
      <c r="E376" s="77">
        <f t="shared" si="90"/>
        <v>1.0395584540887978E-2</v>
      </c>
      <c r="F376" s="78">
        <f t="shared" si="93"/>
        <v>0.51039558454088796</v>
      </c>
      <c r="G376" s="20">
        <f t="shared" si="105"/>
        <v>3.3720475742223102E-2</v>
      </c>
      <c r="H376" s="79">
        <f t="shared" si="106"/>
        <v>1.6860237871111551E-2</v>
      </c>
      <c r="I376" s="80">
        <f t="shared" si="99"/>
        <v>0.48313976212888843</v>
      </c>
      <c r="J376" s="80">
        <f t="shared" si="100"/>
        <v>0.51686023787111157</v>
      </c>
      <c r="K376" s="80" t="str">
        <f t="shared" si="91"/>
        <v>No</v>
      </c>
      <c r="L376" s="78">
        <f t="shared" si="107"/>
        <v>0.49948780292889078</v>
      </c>
      <c r="S376" s="20">
        <v>363</v>
      </c>
      <c r="T376" s="93">
        <f t="shared" si="95"/>
        <v>3.5</v>
      </c>
      <c r="U376" s="20">
        <f t="shared" si="96"/>
        <v>0</v>
      </c>
      <c r="V376" s="118">
        <f t="shared" si="97"/>
        <v>8.7322910143458998E-2</v>
      </c>
      <c r="W376" s="78">
        <f t="shared" si="98"/>
        <v>3.5873229101434592</v>
      </c>
      <c r="X376" s="20">
        <f t="shared" si="108"/>
        <v>0.28325199623467401</v>
      </c>
      <c r="Y376" s="79">
        <f t="shared" si="101"/>
        <v>0.141625998117337</v>
      </c>
      <c r="Z376" s="80">
        <f t="shared" si="102"/>
        <v>3.3583740018826629</v>
      </c>
      <c r="AA376" s="80">
        <f t="shared" si="103"/>
        <v>3.6416259981173371</v>
      </c>
      <c r="AB376" s="80" t="str">
        <f t="shared" si="104"/>
        <v>No</v>
      </c>
      <c r="AC376" s="78">
        <f t="shared" si="109"/>
        <v>3.4956975446026815</v>
      </c>
    </row>
    <row r="377" spans="2:29" x14ac:dyDescent="0.25">
      <c r="B377" s="20">
        <v>364</v>
      </c>
      <c r="C377" s="20">
        <f t="shared" si="94"/>
        <v>0.5</v>
      </c>
      <c r="D377" s="20">
        <f t="shared" si="92"/>
        <v>0</v>
      </c>
      <c r="E377" s="77">
        <f t="shared" si="90"/>
        <v>1.378186779084993E-2</v>
      </c>
      <c r="F377" s="78">
        <f t="shared" si="93"/>
        <v>0.51378186779084989</v>
      </c>
      <c r="G377" s="20">
        <f t="shared" si="105"/>
        <v>3.369075714575779E-2</v>
      </c>
      <c r="H377" s="79">
        <f t="shared" si="106"/>
        <v>1.6845378572878895E-2</v>
      </c>
      <c r="I377" s="80">
        <f t="shared" si="99"/>
        <v>0.48315462142712112</v>
      </c>
      <c r="J377" s="80">
        <f t="shared" si="100"/>
        <v>0.51684537857287893</v>
      </c>
      <c r="K377" s="80" t="str">
        <f t="shared" si="91"/>
        <v>No</v>
      </c>
      <c r="L377" s="78">
        <f t="shared" si="107"/>
        <v>0.49982898992833713</v>
      </c>
      <c r="S377" s="20">
        <v>364</v>
      </c>
      <c r="T377" s="93">
        <f t="shared" si="95"/>
        <v>3.5</v>
      </c>
      <c r="U377" s="20">
        <f t="shared" si="96"/>
        <v>0</v>
      </c>
      <c r="V377" s="118">
        <f t="shared" si="97"/>
        <v>0.11576768944313941</v>
      </c>
      <c r="W377" s="78">
        <f t="shared" si="98"/>
        <v>3.6157676894431394</v>
      </c>
      <c r="X377" s="20">
        <f t="shared" si="108"/>
        <v>0.28300236002436535</v>
      </c>
      <c r="Y377" s="79">
        <f t="shared" si="101"/>
        <v>0.14150118001218268</v>
      </c>
      <c r="Z377" s="80">
        <f t="shared" si="102"/>
        <v>3.3584988199878172</v>
      </c>
      <c r="AA377" s="80">
        <f t="shared" si="103"/>
        <v>3.6415011800121828</v>
      </c>
      <c r="AB377" s="80" t="str">
        <f t="shared" si="104"/>
        <v>No</v>
      </c>
      <c r="AC377" s="78">
        <f t="shared" si="109"/>
        <v>3.4985635153980312</v>
      </c>
    </row>
    <row r="378" spans="2:29" x14ac:dyDescent="0.25">
      <c r="B378" s="20">
        <v>365</v>
      </c>
      <c r="C378" s="20">
        <f t="shared" si="94"/>
        <v>0.5</v>
      </c>
      <c r="D378" s="20">
        <f t="shared" si="92"/>
        <v>0</v>
      </c>
      <c r="E378" s="77">
        <f t="shared" ref="E378:E436" si="110">$D$8*SIN(B378*4*PI()/180)</f>
        <v>1.710100716628354E-2</v>
      </c>
      <c r="F378" s="78">
        <f t="shared" si="93"/>
        <v>0.51710100716628349</v>
      </c>
      <c r="G378" s="20">
        <f t="shared" si="105"/>
        <v>3.369075714575779E-2</v>
      </c>
      <c r="H378" s="79">
        <f t="shared" si="106"/>
        <v>1.6845378572878895E-2</v>
      </c>
      <c r="I378" s="80">
        <f t="shared" si="99"/>
        <v>0.48315462142712112</v>
      </c>
      <c r="J378" s="80">
        <f t="shared" si="100"/>
        <v>0.51684537857287893</v>
      </c>
      <c r="K378" s="80" t="str">
        <f t="shared" si="91"/>
        <v>Yes</v>
      </c>
      <c r="L378" s="78">
        <f t="shared" si="107"/>
        <v>0.50017101007166287</v>
      </c>
      <c r="S378" s="20">
        <v>365</v>
      </c>
      <c r="T378" s="93">
        <f t="shared" si="95"/>
        <v>3.5</v>
      </c>
      <c r="U378" s="20">
        <f t="shared" si="96"/>
        <v>0</v>
      </c>
      <c r="V378" s="118">
        <f t="shared" si="97"/>
        <v>0.14364846019678171</v>
      </c>
      <c r="W378" s="78">
        <f t="shared" si="98"/>
        <v>3.6436484601967818</v>
      </c>
      <c r="X378" s="20">
        <f t="shared" si="108"/>
        <v>0.28300236002436546</v>
      </c>
      <c r="Y378" s="79">
        <f t="shared" si="101"/>
        <v>0.14150118001218273</v>
      </c>
      <c r="Z378" s="80">
        <f t="shared" si="102"/>
        <v>3.3584988199878172</v>
      </c>
      <c r="AA378" s="80">
        <f t="shared" si="103"/>
        <v>3.6415011800121828</v>
      </c>
      <c r="AB378" s="80" t="str">
        <f t="shared" si="104"/>
        <v>Yes</v>
      </c>
      <c r="AC378" s="78">
        <f t="shared" si="109"/>
        <v>3.501436484601967</v>
      </c>
    </row>
    <row r="379" spans="2:29" x14ac:dyDescent="0.25">
      <c r="B379" s="20">
        <v>366</v>
      </c>
      <c r="C379" s="20">
        <f t="shared" si="94"/>
        <v>0.5</v>
      </c>
      <c r="D379" s="20">
        <f t="shared" si="92"/>
        <v>0</v>
      </c>
      <c r="E379" s="77">
        <f t="shared" si="110"/>
        <v>2.033683215378991E-2</v>
      </c>
      <c r="F379" s="78">
        <f t="shared" si="93"/>
        <v>0.5203368321537899</v>
      </c>
      <c r="G379" s="20">
        <f t="shared" si="105"/>
        <v>3.3720475742223095E-2</v>
      </c>
      <c r="H379" s="79">
        <f t="shared" si="106"/>
        <v>1.6860237871111548E-2</v>
      </c>
      <c r="I379" s="80">
        <f t="shared" si="99"/>
        <v>0.48313976212888843</v>
      </c>
      <c r="J379" s="80">
        <f t="shared" si="100"/>
        <v>0.51686023787111157</v>
      </c>
      <c r="K379" s="80" t="str">
        <f t="shared" si="91"/>
        <v>Yes</v>
      </c>
      <c r="L379" s="78">
        <f t="shared" si="107"/>
        <v>0.50051219707110917</v>
      </c>
      <c r="S379" s="20">
        <v>366</v>
      </c>
      <c r="T379" s="93">
        <f t="shared" si="95"/>
        <v>3.5</v>
      </c>
      <c r="U379" s="20">
        <f t="shared" si="96"/>
        <v>0</v>
      </c>
      <c r="V379" s="118">
        <f t="shared" si="97"/>
        <v>0.17082939009183523</v>
      </c>
      <c r="W379" s="78">
        <f t="shared" si="98"/>
        <v>3.6708293900918352</v>
      </c>
      <c r="X379" s="20">
        <f t="shared" si="108"/>
        <v>0.28325199623467401</v>
      </c>
      <c r="Y379" s="79">
        <f t="shared" si="101"/>
        <v>0.141625998117337</v>
      </c>
      <c r="Z379" s="80">
        <f t="shared" si="102"/>
        <v>3.3583740018826629</v>
      </c>
      <c r="AA379" s="80">
        <f t="shared" si="103"/>
        <v>3.6416259981173371</v>
      </c>
      <c r="AB379" s="80" t="str">
        <f t="shared" si="104"/>
        <v>Yes</v>
      </c>
      <c r="AC379" s="78">
        <f t="shared" si="109"/>
        <v>3.5043024553973168</v>
      </c>
    </row>
    <row r="380" spans="2:29" x14ac:dyDescent="0.25">
      <c r="B380" s="20">
        <v>367</v>
      </c>
      <c r="C380" s="20">
        <f t="shared" si="94"/>
        <v>0.5</v>
      </c>
      <c r="D380" s="20">
        <f t="shared" si="92"/>
        <v>0</v>
      </c>
      <c r="E380" s="77">
        <f t="shared" si="110"/>
        <v>2.3473578139294567E-2</v>
      </c>
      <c r="F380" s="78">
        <f t="shared" si="93"/>
        <v>0.52347357813929452</v>
      </c>
      <c r="G380" s="20">
        <f t="shared" si="105"/>
        <v>3.3779257325649195E-2</v>
      </c>
      <c r="H380" s="79">
        <f t="shared" si="106"/>
        <v>1.6889628662824598E-2</v>
      </c>
      <c r="I380" s="80">
        <f t="shared" si="99"/>
        <v>0.48311037133717538</v>
      </c>
      <c r="J380" s="80">
        <f t="shared" si="100"/>
        <v>0.51688962866282462</v>
      </c>
      <c r="K380" s="80" t="str">
        <f t="shared" si="91"/>
        <v>Yes</v>
      </c>
      <c r="L380" s="78">
        <f t="shared" si="107"/>
        <v>0.50085088869791106</v>
      </c>
      <c r="S380" s="20">
        <v>367</v>
      </c>
      <c r="T380" s="93">
        <f t="shared" si="95"/>
        <v>3.5</v>
      </c>
      <c r="U380" s="20">
        <f t="shared" si="96"/>
        <v>0</v>
      </c>
      <c r="V380" s="118">
        <f t="shared" si="97"/>
        <v>0.19717805637007435</v>
      </c>
      <c r="W380" s="78">
        <f t="shared" si="98"/>
        <v>3.6971780563700745</v>
      </c>
      <c r="X380" s="20">
        <f t="shared" si="108"/>
        <v>0.28374576153545317</v>
      </c>
      <c r="Y380" s="79">
        <f t="shared" si="101"/>
        <v>0.14187288076772658</v>
      </c>
      <c r="Z380" s="80">
        <f t="shared" si="102"/>
        <v>3.3581271192322735</v>
      </c>
      <c r="AA380" s="80">
        <f t="shared" si="103"/>
        <v>3.6418728807677265</v>
      </c>
      <c r="AB380" s="80" t="str">
        <f t="shared" si="104"/>
        <v>Yes</v>
      </c>
      <c r="AC380" s="78">
        <f t="shared" si="109"/>
        <v>3.5071474650624528</v>
      </c>
    </row>
    <row r="381" spans="2:29" x14ac:dyDescent="0.25">
      <c r="B381" s="20">
        <v>368</v>
      </c>
      <c r="C381" s="20">
        <f t="shared" si="94"/>
        <v>0.5</v>
      </c>
      <c r="D381" s="20">
        <f t="shared" si="92"/>
        <v>0</v>
      </c>
      <c r="E381" s="77">
        <f t="shared" si="110"/>
        <v>2.649596321166009E-2</v>
      </c>
      <c r="F381" s="78">
        <f t="shared" si="93"/>
        <v>0.52649596321166015</v>
      </c>
      <c r="G381" s="20">
        <f t="shared" si="105"/>
        <v>3.3865810385359137E-2</v>
      </c>
      <c r="H381" s="79">
        <f t="shared" si="106"/>
        <v>1.6932905192679568E-2</v>
      </c>
      <c r="I381" s="80">
        <f t="shared" si="99"/>
        <v>0.48306709480732041</v>
      </c>
      <c r="J381" s="80">
        <f t="shared" si="100"/>
        <v>0.51693290519267954</v>
      </c>
      <c r="K381" s="80" t="str">
        <f t="shared" ref="K381:K416" si="111">IF(OR(AND(F381&lt;F380,F381&lt;I381),AND(F381&gt;F380,F381&gt;J381)),"Yes","No")</f>
        <v>Yes</v>
      </c>
      <c r="L381" s="78">
        <f t="shared" si="107"/>
        <v>0.5011854348805076</v>
      </c>
      <c r="S381" s="20">
        <v>368</v>
      </c>
      <c r="T381" s="93">
        <f t="shared" si="95"/>
        <v>3.5</v>
      </c>
      <c r="U381" s="20">
        <f t="shared" si="96"/>
        <v>0</v>
      </c>
      <c r="V381" s="118">
        <f t="shared" si="97"/>
        <v>0.22256609097794475</v>
      </c>
      <c r="W381" s="78">
        <f t="shared" si="98"/>
        <v>3.7225660909779448</v>
      </c>
      <c r="X381" s="20">
        <f t="shared" si="108"/>
        <v>0.28447280723701673</v>
      </c>
      <c r="Y381" s="79">
        <f t="shared" si="101"/>
        <v>0.14223640361850837</v>
      </c>
      <c r="Z381" s="80">
        <f t="shared" si="102"/>
        <v>3.3577635963814916</v>
      </c>
      <c r="AA381" s="80">
        <f t="shared" si="103"/>
        <v>3.6422364036185084</v>
      </c>
      <c r="AB381" s="80" t="str">
        <f t="shared" si="104"/>
        <v>Yes</v>
      </c>
      <c r="AC381" s="78">
        <f t="shared" si="109"/>
        <v>3.5099576529962637</v>
      </c>
    </row>
    <row r="382" spans="2:29" x14ac:dyDescent="0.25">
      <c r="B382" s="20">
        <v>369</v>
      </c>
      <c r="C382" s="20">
        <f t="shared" si="94"/>
        <v>0.5</v>
      </c>
      <c r="D382" s="20">
        <f t="shared" si="92"/>
        <v>0</v>
      </c>
      <c r="E382" s="77">
        <f t="shared" si="110"/>
        <v>2.9389262614623619E-2</v>
      </c>
      <c r="F382" s="78">
        <f t="shared" si="93"/>
        <v>0.5293892626146236</v>
      </c>
      <c r="G382" s="20">
        <f t="shared" si="105"/>
        <v>3.3978245809765967E-2</v>
      </c>
      <c r="H382" s="79">
        <f t="shared" si="106"/>
        <v>1.6989122904882983E-2</v>
      </c>
      <c r="I382" s="80">
        <f t="shared" si="99"/>
        <v>0.48301087709511703</v>
      </c>
      <c r="J382" s="80">
        <f t="shared" si="100"/>
        <v>0.51698912290488297</v>
      </c>
      <c r="K382" s="80" t="str">
        <f t="shared" si="111"/>
        <v>Yes</v>
      </c>
      <c r="L382" s="78">
        <f t="shared" si="107"/>
        <v>0.5015142057435259</v>
      </c>
      <c r="S382" s="20">
        <v>369</v>
      </c>
      <c r="T382" s="93">
        <f t="shared" si="95"/>
        <v>3.5</v>
      </c>
      <c r="U382" s="20">
        <f t="shared" si="96"/>
        <v>0</v>
      </c>
      <c r="V382" s="118">
        <f t="shared" si="97"/>
        <v>0.24686980596283839</v>
      </c>
      <c r="W382" s="78">
        <f t="shared" si="98"/>
        <v>3.7468698059628385</v>
      </c>
      <c r="X382" s="20">
        <f t="shared" si="108"/>
        <v>0.28541726480203411</v>
      </c>
      <c r="Y382" s="79">
        <f t="shared" si="101"/>
        <v>0.14270863240101705</v>
      </c>
      <c r="Z382" s="80">
        <f t="shared" si="102"/>
        <v>3.3572913675989828</v>
      </c>
      <c r="AA382" s="80">
        <f t="shared" si="103"/>
        <v>3.6427086324010172</v>
      </c>
      <c r="AB382" s="80" t="str">
        <f t="shared" si="104"/>
        <v>Yes</v>
      </c>
      <c r="AC382" s="78">
        <f t="shared" si="109"/>
        <v>3.5127193282456179</v>
      </c>
    </row>
    <row r="383" spans="2:29" x14ac:dyDescent="0.25">
      <c r="B383" s="20">
        <v>370</v>
      </c>
      <c r="C383" s="20">
        <f t="shared" si="94"/>
        <v>0.5</v>
      </c>
      <c r="D383" s="20">
        <f t="shared" si="92"/>
        <v>0</v>
      </c>
      <c r="E383" s="77">
        <f t="shared" si="110"/>
        <v>3.21393804843269E-2</v>
      </c>
      <c r="F383" s="78">
        <f t="shared" si="93"/>
        <v>0.53213938048432685</v>
      </c>
      <c r="G383" s="20">
        <f t="shared" si="105"/>
        <v>3.41141316673867E-2</v>
      </c>
      <c r="H383" s="79">
        <f t="shared" si="106"/>
        <v>1.705706583369335E-2</v>
      </c>
      <c r="I383" s="80">
        <f t="shared" si="99"/>
        <v>0.48294293416630663</v>
      </c>
      <c r="J383" s="80">
        <f t="shared" si="100"/>
        <v>0.51705706583369337</v>
      </c>
      <c r="K383" s="80" t="str">
        <f t="shared" si="111"/>
        <v>Yes</v>
      </c>
      <c r="L383" s="78">
        <f t="shared" si="107"/>
        <v>0.5018355995483692</v>
      </c>
      <c r="S383" s="20">
        <v>370</v>
      </c>
      <c r="T383" s="93">
        <f t="shared" si="95"/>
        <v>3.5</v>
      </c>
      <c r="U383" s="20">
        <f t="shared" si="96"/>
        <v>0</v>
      </c>
      <c r="V383" s="118">
        <f t="shared" si="97"/>
        <v>0.2699707960683459</v>
      </c>
      <c r="W383" s="78">
        <f t="shared" si="98"/>
        <v>3.7699707960683457</v>
      </c>
      <c r="X383" s="20">
        <f t="shared" si="108"/>
        <v>0.28655870600604821</v>
      </c>
      <c r="Y383" s="79">
        <f t="shared" si="101"/>
        <v>0.14327935300302411</v>
      </c>
      <c r="Z383" s="80">
        <f t="shared" si="102"/>
        <v>3.3567206469969757</v>
      </c>
      <c r="AA383" s="80">
        <f t="shared" si="103"/>
        <v>3.6432793530030243</v>
      </c>
      <c r="AB383" s="80" t="str">
        <f t="shared" si="104"/>
        <v>Yes</v>
      </c>
      <c r="AC383" s="78">
        <f t="shared" si="109"/>
        <v>3.5154190362063016</v>
      </c>
    </row>
    <row r="384" spans="2:29" x14ac:dyDescent="0.25">
      <c r="B384" s="20">
        <v>371</v>
      </c>
      <c r="C384" s="20">
        <f t="shared" si="94"/>
        <v>0.5</v>
      </c>
      <c r="D384" s="20">
        <f t="shared" si="92"/>
        <v>0</v>
      </c>
      <c r="E384" s="77">
        <f t="shared" si="110"/>
        <v>3.47329185229499E-2</v>
      </c>
      <c r="F384" s="78">
        <f t="shared" si="93"/>
        <v>0.53473291852294991</v>
      </c>
      <c r="G384" s="20">
        <f t="shared" si="105"/>
        <v>3.4270561584773741E-2</v>
      </c>
      <c r="H384" s="79">
        <f t="shared" si="106"/>
        <v>1.7135280792386871E-2</v>
      </c>
      <c r="I384" s="80">
        <f t="shared" si="99"/>
        <v>0.48286471920761315</v>
      </c>
      <c r="J384" s="80">
        <f t="shared" si="100"/>
        <v>0.51713528079238691</v>
      </c>
      <c r="K384" s="80" t="str">
        <f t="shared" si="111"/>
        <v>Yes</v>
      </c>
      <c r="L384" s="78">
        <f t="shared" si="107"/>
        <v>0.50214805049672651</v>
      </c>
      <c r="S384" s="20">
        <v>371</v>
      </c>
      <c r="T384" s="93">
        <f t="shared" si="95"/>
        <v>3.5</v>
      </c>
      <c r="U384" s="20">
        <f t="shared" si="96"/>
        <v>0</v>
      </c>
      <c r="V384" s="118">
        <f t="shared" si="97"/>
        <v>0.29175651559277915</v>
      </c>
      <c r="W384" s="78">
        <f t="shared" si="98"/>
        <v>3.791756515592779</v>
      </c>
      <c r="X384" s="20">
        <f t="shared" si="108"/>
        <v>0.28787271731209946</v>
      </c>
      <c r="Y384" s="79">
        <f t="shared" si="101"/>
        <v>0.14393635865604973</v>
      </c>
      <c r="Z384" s="80">
        <f t="shared" si="102"/>
        <v>3.3560636413439502</v>
      </c>
      <c r="AA384" s="80">
        <f t="shared" si="103"/>
        <v>3.6439363586560498</v>
      </c>
      <c r="AB384" s="80" t="str">
        <f t="shared" si="104"/>
        <v>Yes</v>
      </c>
      <c r="AC384" s="78">
        <f t="shared" si="109"/>
        <v>3.5180436241725039</v>
      </c>
    </row>
    <row r="385" spans="2:29" x14ac:dyDescent="0.25">
      <c r="B385" s="20">
        <v>372</v>
      </c>
      <c r="C385" s="20">
        <f t="shared" si="94"/>
        <v>0.5</v>
      </c>
      <c r="D385" s="20">
        <f t="shared" si="92"/>
        <v>0</v>
      </c>
      <c r="E385" s="77">
        <f t="shared" si="110"/>
        <v>3.7157241273869601E-2</v>
      </c>
      <c r="F385" s="78">
        <f t="shared" si="93"/>
        <v>0.53715724127386966</v>
      </c>
      <c r="G385" s="20">
        <f t="shared" si="105"/>
        <v>3.4444233350475112E-2</v>
      </c>
      <c r="H385" s="79">
        <f t="shared" si="106"/>
        <v>1.7222116675237556E-2</v>
      </c>
      <c r="I385" s="80">
        <f t="shared" si="99"/>
        <v>0.48277788332476246</v>
      </c>
      <c r="J385" s="80">
        <f t="shared" si="100"/>
        <v>0.51722211667523754</v>
      </c>
      <c r="K385" s="80" t="str">
        <f t="shared" si="111"/>
        <v>Yes</v>
      </c>
      <c r="L385" s="78">
        <f t="shared" si="107"/>
        <v>0.50245003635898522</v>
      </c>
      <c r="S385" s="20">
        <v>372</v>
      </c>
      <c r="T385" s="93">
        <f t="shared" si="95"/>
        <v>3.5</v>
      </c>
      <c r="U385" s="20">
        <f t="shared" si="96"/>
        <v>0</v>
      </c>
      <c r="V385" s="118">
        <f t="shared" si="97"/>
        <v>0.31212082670050462</v>
      </c>
      <c r="W385" s="78">
        <f t="shared" si="98"/>
        <v>3.8121208267005047</v>
      </c>
      <c r="X385" s="20">
        <f t="shared" si="108"/>
        <v>0.28933156014399092</v>
      </c>
      <c r="Y385" s="79">
        <f t="shared" si="101"/>
        <v>0.14466578007199546</v>
      </c>
      <c r="Z385" s="80">
        <f t="shared" si="102"/>
        <v>3.3553342199280047</v>
      </c>
      <c r="AA385" s="80">
        <f t="shared" si="103"/>
        <v>3.6446657800719953</v>
      </c>
      <c r="AB385" s="80" t="str">
        <f t="shared" si="104"/>
        <v>Yes</v>
      </c>
      <c r="AC385" s="78">
        <f t="shared" si="109"/>
        <v>3.5205803054154767</v>
      </c>
    </row>
    <row r="386" spans="2:29" x14ac:dyDescent="0.25">
      <c r="B386" s="20">
        <v>373</v>
      </c>
      <c r="C386" s="20">
        <f t="shared" si="94"/>
        <v>0.5</v>
      </c>
      <c r="D386" s="20">
        <f t="shared" si="92"/>
        <v>0</v>
      </c>
      <c r="E386" s="77">
        <f t="shared" si="110"/>
        <v>3.9400537680336079E-2</v>
      </c>
      <c r="F386" s="78">
        <f t="shared" si="93"/>
        <v>0.53940053768033613</v>
      </c>
      <c r="G386" s="20">
        <f t="shared" si="105"/>
        <v>3.4631534191993309E-2</v>
      </c>
      <c r="H386" s="79">
        <f t="shared" si="106"/>
        <v>1.7315767095996654E-2</v>
      </c>
      <c r="I386" s="80">
        <f t="shared" si="99"/>
        <v>0.48268423290400336</v>
      </c>
      <c r="J386" s="80">
        <f t="shared" si="100"/>
        <v>0.51731576709599669</v>
      </c>
      <c r="K386" s="80" t="str">
        <f t="shared" si="111"/>
        <v>Yes</v>
      </c>
      <c r="L386" s="78">
        <f t="shared" si="107"/>
        <v>0.50274008589037977</v>
      </c>
      <c r="S386" s="20">
        <v>373</v>
      </c>
      <c r="T386" s="93">
        <f t="shared" si="95"/>
        <v>3.5</v>
      </c>
      <c r="U386" s="20">
        <f t="shared" si="96"/>
        <v>0</v>
      </c>
      <c r="V386" s="118">
        <f t="shared" si="97"/>
        <v>0.33096451651482306</v>
      </c>
      <c r="W386" s="78">
        <f t="shared" si="98"/>
        <v>3.8309645165148232</v>
      </c>
      <c r="X386" s="20">
        <f t="shared" si="108"/>
        <v>0.29090488721274377</v>
      </c>
      <c r="Y386" s="79">
        <f t="shared" si="101"/>
        <v>0.14545244360637188</v>
      </c>
      <c r="Z386" s="80">
        <f t="shared" si="102"/>
        <v>3.3545475563936282</v>
      </c>
      <c r="AA386" s="80">
        <f t="shared" si="103"/>
        <v>3.6454524436063718</v>
      </c>
      <c r="AB386" s="80" t="str">
        <f t="shared" si="104"/>
        <v>Yes</v>
      </c>
      <c r="AC386" s="78">
        <f t="shared" si="109"/>
        <v>3.5230167214791908</v>
      </c>
    </row>
    <row r="387" spans="2:29" x14ac:dyDescent="0.25">
      <c r="B387" s="20">
        <v>374</v>
      </c>
      <c r="C387" s="20">
        <f t="shared" si="94"/>
        <v>0.5</v>
      </c>
      <c r="D387" s="20">
        <f t="shared" si="92"/>
        <v>0</v>
      </c>
      <c r="E387" s="77">
        <f t="shared" si="110"/>
        <v>4.1451878627752146E-2</v>
      </c>
      <c r="F387" s="78">
        <f t="shared" si="93"/>
        <v>0.54145187862775213</v>
      </c>
      <c r="G387" s="20">
        <f t="shared" si="105"/>
        <v>3.4828629272988444E-2</v>
      </c>
      <c r="H387" s="79">
        <f t="shared" si="106"/>
        <v>1.7414314636494222E-2</v>
      </c>
      <c r="I387" s="80">
        <f t="shared" si="99"/>
        <v>0.48258568536350577</v>
      </c>
      <c r="J387" s="80">
        <f t="shared" si="100"/>
        <v>0.51741431463649423</v>
      </c>
      <c r="K387" s="80" t="str">
        <f t="shared" si="111"/>
        <v>Yes</v>
      </c>
      <c r="L387" s="78">
        <f t="shared" si="107"/>
        <v>0.50301678599874888</v>
      </c>
      <c r="S387" s="20">
        <v>374</v>
      </c>
      <c r="T387" s="93">
        <f t="shared" si="95"/>
        <v>3.5</v>
      </c>
      <c r="U387" s="20">
        <f t="shared" si="96"/>
        <v>0</v>
      </c>
      <c r="V387" s="118">
        <f t="shared" si="97"/>
        <v>0.348195780473118</v>
      </c>
      <c r="W387" s="78">
        <f t="shared" si="98"/>
        <v>3.8481957804731182</v>
      </c>
      <c r="X387" s="20">
        <f t="shared" si="108"/>
        <v>0.29256048589310285</v>
      </c>
      <c r="Y387" s="79">
        <f t="shared" si="101"/>
        <v>0.14628024294655143</v>
      </c>
      <c r="Z387" s="80">
        <f t="shared" si="102"/>
        <v>3.3537197570534487</v>
      </c>
      <c r="AA387" s="80">
        <f t="shared" si="103"/>
        <v>3.6462802429465513</v>
      </c>
      <c r="AB387" s="80" t="str">
        <f t="shared" si="104"/>
        <v>Yes</v>
      </c>
      <c r="AC387" s="78">
        <f t="shared" si="109"/>
        <v>3.5253410023894913</v>
      </c>
    </row>
    <row r="388" spans="2:29" x14ac:dyDescent="0.25">
      <c r="B388" s="20">
        <v>375</v>
      </c>
      <c r="C388" s="20">
        <f t="shared" si="94"/>
        <v>0.5</v>
      </c>
      <c r="D388" s="20">
        <f t="shared" si="92"/>
        <v>0</v>
      </c>
      <c r="E388" s="77">
        <f t="shared" si="110"/>
        <v>4.3301270189221884E-2</v>
      </c>
      <c r="F388" s="78">
        <f t="shared" si="93"/>
        <v>0.54330127018922192</v>
      </c>
      <c r="G388" s="20">
        <f t="shared" si="105"/>
        <v>3.5031550286320254E-2</v>
      </c>
      <c r="H388" s="79">
        <f t="shared" si="106"/>
        <v>1.7515775143160127E-2</v>
      </c>
      <c r="I388" s="80">
        <f t="shared" si="99"/>
        <v>0.48248422485683989</v>
      </c>
      <c r="J388" s="80">
        <f t="shared" si="100"/>
        <v>0.51751577514316016</v>
      </c>
      <c r="K388" s="80" t="str">
        <f t="shared" si="111"/>
        <v>Yes</v>
      </c>
      <c r="L388" s="78">
        <f t="shared" si="107"/>
        <v>0.50327878862897824</v>
      </c>
      <c r="S388" s="20">
        <v>375</v>
      </c>
      <c r="T388" s="93">
        <f t="shared" si="95"/>
        <v>3.5</v>
      </c>
      <c r="U388" s="20">
        <f t="shared" si="96"/>
        <v>0</v>
      </c>
      <c r="V388" s="118">
        <f t="shared" si="97"/>
        <v>0.36373066958946376</v>
      </c>
      <c r="W388" s="78">
        <f t="shared" si="98"/>
        <v>3.8637306695894638</v>
      </c>
      <c r="X388" s="20">
        <f t="shared" si="108"/>
        <v>0.29426502240509012</v>
      </c>
      <c r="Y388" s="79">
        <f t="shared" si="101"/>
        <v>0.14713251120254506</v>
      </c>
      <c r="Z388" s="80">
        <f t="shared" si="102"/>
        <v>3.3528674887974548</v>
      </c>
      <c r="AA388" s="80">
        <f t="shared" si="103"/>
        <v>3.6471325112025452</v>
      </c>
      <c r="AB388" s="80" t="str">
        <f t="shared" si="104"/>
        <v>Yes</v>
      </c>
      <c r="AC388" s="78">
        <f t="shared" si="109"/>
        <v>3.5275418244834178</v>
      </c>
    </row>
    <row r="389" spans="2:29" x14ac:dyDescent="0.25">
      <c r="B389" s="20">
        <v>376</v>
      </c>
      <c r="C389" s="20">
        <f t="shared" si="94"/>
        <v>0.5</v>
      </c>
      <c r="D389" s="20">
        <f t="shared" ref="D389:D404" si="112">$D$6/4</f>
        <v>0</v>
      </c>
      <c r="E389" s="77">
        <f t="shared" si="110"/>
        <v>4.4939702314958363E-2</v>
      </c>
      <c r="F389" s="78">
        <f t="shared" ref="F389:F404" si="113">SUM(C389:E389)</f>
        <v>0.54493970231495836</v>
      </c>
      <c r="G389" s="20">
        <f t="shared" si="105"/>
        <v>3.5236281502785329E-2</v>
      </c>
      <c r="H389" s="79">
        <f t="shared" si="106"/>
        <v>1.7618140751392664E-2</v>
      </c>
      <c r="I389" s="80">
        <f t="shared" si="99"/>
        <v>0.48238185924860733</v>
      </c>
      <c r="J389" s="80">
        <f t="shared" si="100"/>
        <v>0.51761814075139267</v>
      </c>
      <c r="K389" s="80" t="str">
        <f t="shared" si="111"/>
        <v>Yes</v>
      </c>
      <c r="L389" s="78">
        <f t="shared" si="107"/>
        <v>0.50352481733058996</v>
      </c>
      <c r="S389" s="20">
        <v>376</v>
      </c>
      <c r="T389" s="93">
        <f t="shared" si="95"/>
        <v>3.5</v>
      </c>
      <c r="U389" s="20">
        <f t="shared" si="96"/>
        <v>0</v>
      </c>
      <c r="V389" s="118">
        <f t="shared" si="97"/>
        <v>0.37749349944565025</v>
      </c>
      <c r="W389" s="78">
        <f t="shared" si="98"/>
        <v>3.8774934994456505</v>
      </c>
      <c r="X389" s="20">
        <f t="shared" si="108"/>
        <v>0.29598476462339673</v>
      </c>
      <c r="Y389" s="79">
        <f t="shared" si="101"/>
        <v>0.14799238231169837</v>
      </c>
      <c r="Z389" s="80">
        <f t="shared" si="102"/>
        <v>3.3520076176883018</v>
      </c>
      <c r="AA389" s="80">
        <f t="shared" si="103"/>
        <v>3.6479923823116982</v>
      </c>
      <c r="AB389" s="80" t="str">
        <f t="shared" si="104"/>
        <v>Yes</v>
      </c>
      <c r="AC389" s="78">
        <f t="shared" si="109"/>
        <v>3.5296084655769566</v>
      </c>
    </row>
    <row r="390" spans="2:29" x14ac:dyDescent="0.25">
      <c r="B390" s="20">
        <v>377</v>
      </c>
      <c r="C390" s="20">
        <f t="shared" si="94"/>
        <v>0.5</v>
      </c>
      <c r="D390" s="20">
        <f t="shared" si="112"/>
        <v>0</v>
      </c>
      <c r="E390" s="77">
        <f t="shared" si="110"/>
        <v>4.6359192728339368E-2</v>
      </c>
      <c r="F390" s="78">
        <f t="shared" si="113"/>
        <v>0.54635919272833933</v>
      </c>
      <c r="G390" s="20">
        <f t="shared" si="105"/>
        <v>3.54388411998353E-2</v>
      </c>
      <c r="H390" s="79">
        <f t="shared" si="106"/>
        <v>1.771942059991765E-2</v>
      </c>
      <c r="I390" s="80">
        <f t="shared" si="99"/>
        <v>0.48228057940008234</v>
      </c>
      <c r="J390" s="80">
        <f t="shared" si="100"/>
        <v>0.5177194205999176</v>
      </c>
      <c r="K390" s="80" t="str">
        <f t="shared" si="111"/>
        <v>Yes</v>
      </c>
      <c r="L390" s="78">
        <f t="shared" si="107"/>
        <v>0.50375367347648048</v>
      </c>
      <c r="S390" s="20">
        <v>377</v>
      </c>
      <c r="T390" s="93">
        <f t="shared" si="95"/>
        <v>3.5</v>
      </c>
      <c r="U390" s="20">
        <f t="shared" si="96"/>
        <v>0</v>
      </c>
      <c r="V390" s="118">
        <f t="shared" si="97"/>
        <v>0.38941721891805064</v>
      </c>
      <c r="W390" s="78">
        <f t="shared" si="98"/>
        <v>3.8894172189180507</v>
      </c>
      <c r="X390" s="20">
        <f t="shared" si="108"/>
        <v>0.29768626607861642</v>
      </c>
      <c r="Y390" s="79">
        <f t="shared" si="101"/>
        <v>0.14884313303930821</v>
      </c>
      <c r="Z390" s="80">
        <f t="shared" si="102"/>
        <v>3.3511568669606917</v>
      </c>
      <c r="AA390" s="80">
        <f t="shared" si="103"/>
        <v>3.6488431330393083</v>
      </c>
      <c r="AB390" s="80" t="str">
        <f t="shared" si="104"/>
        <v>Yes</v>
      </c>
      <c r="AC390" s="78">
        <f t="shared" si="109"/>
        <v>3.5315308572024362</v>
      </c>
    </row>
    <row r="391" spans="2:29" x14ac:dyDescent="0.25">
      <c r="B391" s="20">
        <v>378</v>
      </c>
      <c r="C391" s="20">
        <f t="shared" si="94"/>
        <v>0.5</v>
      </c>
      <c r="D391" s="20">
        <f t="shared" si="112"/>
        <v>0</v>
      </c>
      <c r="E391" s="77">
        <f t="shared" si="110"/>
        <v>4.7552825814757671E-2</v>
      </c>
      <c r="F391" s="78">
        <f t="shared" si="113"/>
        <v>0.54755282581475773</v>
      </c>
      <c r="G391" s="20">
        <f t="shared" si="105"/>
        <v>3.5635356971305938E-2</v>
      </c>
      <c r="H391" s="79">
        <f t="shared" si="106"/>
        <v>1.7817678485652969E-2</v>
      </c>
      <c r="I391" s="80">
        <f t="shared" si="99"/>
        <v>0.48218232151434703</v>
      </c>
      <c r="J391" s="80">
        <f t="shared" si="100"/>
        <v>0.51781767848565297</v>
      </c>
      <c r="K391" s="80" t="str">
        <f t="shared" si="111"/>
        <v>Yes</v>
      </c>
      <c r="L391" s="78">
        <f t="shared" si="107"/>
        <v>0.50396424210251145</v>
      </c>
      <c r="S391" s="20">
        <v>378</v>
      </c>
      <c r="T391" s="93">
        <f t="shared" si="95"/>
        <v>3.5</v>
      </c>
      <c r="U391" s="20">
        <f t="shared" si="96"/>
        <v>0</v>
      </c>
      <c r="V391" s="118">
        <f t="shared" si="97"/>
        <v>0.39944373684396439</v>
      </c>
      <c r="W391" s="78">
        <f t="shared" si="98"/>
        <v>3.8994437368439643</v>
      </c>
      <c r="X391" s="20">
        <f t="shared" si="108"/>
        <v>0.29933699855896984</v>
      </c>
      <c r="Y391" s="79">
        <f t="shared" si="101"/>
        <v>0.14966849927948492</v>
      </c>
      <c r="Z391" s="80">
        <f t="shared" si="102"/>
        <v>3.350331500720515</v>
      </c>
      <c r="AA391" s="80">
        <f t="shared" si="103"/>
        <v>3.649668499279485</v>
      </c>
      <c r="AB391" s="80" t="str">
        <f t="shared" si="104"/>
        <v>Yes</v>
      </c>
      <c r="AC391" s="78">
        <f t="shared" si="109"/>
        <v>3.5332996336610965</v>
      </c>
    </row>
    <row r="392" spans="2:29" x14ac:dyDescent="0.25">
      <c r="B392" s="20">
        <v>379</v>
      </c>
      <c r="C392" s="20">
        <f t="shared" si="94"/>
        <v>0.5</v>
      </c>
      <c r="D392" s="20">
        <f t="shared" si="112"/>
        <v>0</v>
      </c>
      <c r="E392" s="77">
        <f t="shared" si="110"/>
        <v>4.8514786313799803E-2</v>
      </c>
      <c r="F392" s="78">
        <f t="shared" si="113"/>
        <v>0.5485147863137998</v>
      </c>
      <c r="G392" s="20">
        <f t="shared" si="105"/>
        <v>3.5822133955440635E-2</v>
      </c>
      <c r="H392" s="79">
        <f t="shared" si="106"/>
        <v>1.7911066977720318E-2</v>
      </c>
      <c r="I392" s="80">
        <f t="shared" si="99"/>
        <v>0.48208893302227968</v>
      </c>
      <c r="J392" s="80">
        <f t="shared" si="100"/>
        <v>0.51791106697772027</v>
      </c>
      <c r="K392" s="80" t="str">
        <f t="shared" si="111"/>
        <v>Yes</v>
      </c>
      <c r="L392" s="78">
        <f t="shared" si="107"/>
        <v>0.50415549733950304</v>
      </c>
      <c r="S392" s="20">
        <v>379</v>
      </c>
      <c r="T392" s="93">
        <f t="shared" si="95"/>
        <v>3.5</v>
      </c>
      <c r="U392" s="20">
        <f t="shared" si="96"/>
        <v>0</v>
      </c>
      <c r="V392" s="118">
        <f t="shared" si="97"/>
        <v>0.4075242050359183</v>
      </c>
      <c r="W392" s="78">
        <f t="shared" si="98"/>
        <v>3.9075242050359185</v>
      </c>
      <c r="X392" s="20">
        <f t="shared" si="108"/>
        <v>0.30090592522570114</v>
      </c>
      <c r="Y392" s="79">
        <f t="shared" si="101"/>
        <v>0.15045296261285057</v>
      </c>
      <c r="Z392" s="80">
        <f t="shared" si="102"/>
        <v>3.3495470373871497</v>
      </c>
      <c r="AA392" s="80">
        <f t="shared" si="103"/>
        <v>3.6504529626128503</v>
      </c>
      <c r="AB392" s="80" t="str">
        <f t="shared" si="104"/>
        <v>Yes</v>
      </c>
      <c r="AC392" s="78">
        <f t="shared" si="109"/>
        <v>3.5349061776518278</v>
      </c>
    </row>
    <row r="393" spans="2:29" x14ac:dyDescent="0.25">
      <c r="B393" s="20">
        <v>380</v>
      </c>
      <c r="C393" s="20">
        <f t="shared" si="94"/>
        <v>0.5</v>
      </c>
      <c r="D393" s="20">
        <f t="shared" si="112"/>
        <v>0</v>
      </c>
      <c r="E393" s="77">
        <f t="shared" si="110"/>
        <v>4.9240387650610416E-2</v>
      </c>
      <c r="F393" s="78">
        <f t="shared" si="113"/>
        <v>0.54924038765061045</v>
      </c>
      <c r="G393" s="20">
        <f t="shared" si="105"/>
        <v>3.5995715479233581E-2</v>
      </c>
      <c r="H393" s="79">
        <f t="shared" si="106"/>
        <v>1.799785773961679E-2</v>
      </c>
      <c r="I393" s="80">
        <f t="shared" si="99"/>
        <v>0.48200214226038318</v>
      </c>
      <c r="J393" s="80">
        <f t="shared" si="100"/>
        <v>0.51799785773961682</v>
      </c>
      <c r="K393" s="80" t="str">
        <f t="shared" si="111"/>
        <v>Yes</v>
      </c>
      <c r="L393" s="78">
        <f t="shared" si="107"/>
        <v>0.50432650741116591</v>
      </c>
      <c r="S393" s="20">
        <v>380</v>
      </c>
      <c r="T393" s="93">
        <f t="shared" si="95"/>
        <v>3.5</v>
      </c>
      <c r="U393" s="20">
        <f t="shared" si="96"/>
        <v>0</v>
      </c>
      <c r="V393" s="118">
        <f t="shared" si="97"/>
        <v>0.41361925626512747</v>
      </c>
      <c r="W393" s="78">
        <f t="shared" si="98"/>
        <v>3.9136192562651275</v>
      </c>
      <c r="X393" s="20">
        <f t="shared" si="108"/>
        <v>0.30236401002556212</v>
      </c>
      <c r="Y393" s="79">
        <f t="shared" si="101"/>
        <v>0.15118200501278106</v>
      </c>
      <c r="Z393" s="80">
        <f t="shared" si="102"/>
        <v>3.3488179949872188</v>
      </c>
      <c r="AA393" s="80">
        <f t="shared" si="103"/>
        <v>3.6511820050127812</v>
      </c>
      <c r="AB393" s="80" t="str">
        <f t="shared" si="104"/>
        <v>Yes</v>
      </c>
      <c r="AC393" s="78">
        <f t="shared" si="109"/>
        <v>3.5363426622537957</v>
      </c>
    </row>
    <row r="394" spans="2:29" x14ac:dyDescent="0.25">
      <c r="B394" s="20">
        <v>381</v>
      </c>
      <c r="C394" s="20">
        <f t="shared" si="94"/>
        <v>0.5</v>
      </c>
      <c r="D394" s="20">
        <f t="shared" si="112"/>
        <v>0</v>
      </c>
      <c r="E394" s="77">
        <f t="shared" si="110"/>
        <v>4.9726094768413651E-2</v>
      </c>
      <c r="F394" s="78">
        <f t="shared" si="113"/>
        <v>0.54972609476841361</v>
      </c>
      <c r="G394" s="20">
        <f t="shared" si="105"/>
        <v>3.6152935984282646E-2</v>
      </c>
      <c r="H394" s="79">
        <f t="shared" si="106"/>
        <v>1.8076467992141323E-2</v>
      </c>
      <c r="I394" s="80">
        <f t="shared" si="99"/>
        <v>0.4819235320078587</v>
      </c>
      <c r="J394" s="80">
        <f t="shared" si="100"/>
        <v>0.51807646799214135</v>
      </c>
      <c r="K394" s="80" t="str">
        <f t="shared" si="111"/>
        <v>Yes</v>
      </c>
      <c r="L394" s="78">
        <f t="shared" si="107"/>
        <v>0.50447643917362062</v>
      </c>
      <c r="S394" s="20">
        <v>381</v>
      </c>
      <c r="T394" s="93">
        <f t="shared" si="95"/>
        <v>3.5</v>
      </c>
      <c r="U394" s="20">
        <f t="shared" si="96"/>
        <v>0</v>
      </c>
      <c r="V394" s="118">
        <f t="shared" si="97"/>
        <v>0.41769919605467465</v>
      </c>
      <c r="W394" s="78">
        <f t="shared" si="98"/>
        <v>3.9176991960546745</v>
      </c>
      <c r="X394" s="20">
        <f t="shared" si="108"/>
        <v>0.30368466226797425</v>
      </c>
      <c r="Y394" s="79">
        <f t="shared" si="101"/>
        <v>0.15184233113398712</v>
      </c>
      <c r="Z394" s="80">
        <f t="shared" si="102"/>
        <v>3.3481576688660128</v>
      </c>
      <c r="AA394" s="80">
        <f t="shared" si="103"/>
        <v>3.6518423311339872</v>
      </c>
      <c r="AB394" s="80" t="str">
        <f t="shared" si="104"/>
        <v>Yes</v>
      </c>
      <c r="AC394" s="78">
        <f t="shared" si="109"/>
        <v>3.5376020890584146</v>
      </c>
    </row>
    <row r="395" spans="2:29" x14ac:dyDescent="0.25">
      <c r="B395" s="20">
        <v>382</v>
      </c>
      <c r="C395" s="20">
        <f t="shared" si="94"/>
        <v>0.5</v>
      </c>
      <c r="D395" s="20">
        <f t="shared" si="112"/>
        <v>0</v>
      </c>
      <c r="E395" s="77">
        <f t="shared" si="110"/>
        <v>4.9969541350954792E-2</v>
      </c>
      <c r="F395" s="78">
        <f t="shared" si="113"/>
        <v>0.54996954135095477</v>
      </c>
      <c r="G395" s="20">
        <f t="shared" si="105"/>
        <v>3.6290966368758081E-2</v>
      </c>
      <c r="H395" s="79">
        <f t="shared" si="106"/>
        <v>1.814548318437904E-2</v>
      </c>
      <c r="I395" s="80">
        <f t="shared" si="99"/>
        <v>0.48185451681562097</v>
      </c>
      <c r="J395" s="80">
        <f t="shared" si="100"/>
        <v>0.51814548318437903</v>
      </c>
      <c r="K395" s="80" t="str">
        <f t="shared" si="111"/>
        <v>Yes</v>
      </c>
      <c r="L395" s="78">
        <f t="shared" si="107"/>
        <v>0.50460456217439154</v>
      </c>
      <c r="S395" s="20">
        <v>382</v>
      </c>
      <c r="T395" s="93">
        <f t="shared" si="95"/>
        <v>3.5</v>
      </c>
      <c r="U395" s="20">
        <f t="shared" si="96"/>
        <v>0</v>
      </c>
      <c r="V395" s="118">
        <f t="shared" si="97"/>
        <v>0.41974414734802018</v>
      </c>
      <c r="W395" s="78">
        <f t="shared" si="98"/>
        <v>3.9197441473480201</v>
      </c>
      <c r="X395" s="20">
        <f t="shared" si="108"/>
        <v>0.30484411749756779</v>
      </c>
      <c r="Y395" s="79">
        <f t="shared" si="101"/>
        <v>0.1524220587487839</v>
      </c>
      <c r="Z395" s="80">
        <f t="shared" si="102"/>
        <v>3.3475779412512159</v>
      </c>
      <c r="AA395" s="80">
        <f t="shared" si="103"/>
        <v>3.6524220587487841</v>
      </c>
      <c r="AB395" s="80" t="str">
        <f t="shared" si="104"/>
        <v>Yes</v>
      </c>
      <c r="AC395" s="78">
        <f t="shared" si="109"/>
        <v>3.5386783222648903</v>
      </c>
    </row>
    <row r="396" spans="2:29" x14ac:dyDescent="0.25">
      <c r="B396" s="20">
        <v>383</v>
      </c>
      <c r="C396" s="20">
        <f t="shared" si="94"/>
        <v>0.5</v>
      </c>
      <c r="D396" s="20">
        <f t="shared" si="112"/>
        <v>0</v>
      </c>
      <c r="E396" s="77">
        <f t="shared" si="110"/>
        <v>4.9969541350954799E-2</v>
      </c>
      <c r="F396" s="78">
        <f t="shared" si="113"/>
        <v>0.54996954135095477</v>
      </c>
      <c r="G396" s="20">
        <f t="shared" si="105"/>
        <v>3.6407352057479657E-2</v>
      </c>
      <c r="H396" s="79">
        <f t="shared" si="106"/>
        <v>1.8203676028739828E-2</v>
      </c>
      <c r="I396" s="80">
        <f t="shared" si="99"/>
        <v>0.48179632397126015</v>
      </c>
      <c r="J396" s="80">
        <f t="shared" si="100"/>
        <v>0.51820367602873985</v>
      </c>
      <c r="K396" s="80" t="str">
        <f t="shared" si="111"/>
        <v>No</v>
      </c>
      <c r="L396" s="78">
        <f t="shared" si="107"/>
        <v>0.50471025221109778</v>
      </c>
      <c r="S396" s="20">
        <v>383</v>
      </c>
      <c r="T396" s="93">
        <f t="shared" si="95"/>
        <v>3.5</v>
      </c>
      <c r="U396" s="20">
        <f t="shared" si="96"/>
        <v>0</v>
      </c>
      <c r="V396" s="118">
        <f t="shared" si="97"/>
        <v>0.41974414734802024</v>
      </c>
      <c r="W396" s="78">
        <f t="shared" si="98"/>
        <v>3.9197441473480201</v>
      </c>
      <c r="X396" s="20">
        <f t="shared" si="108"/>
        <v>0.30582175728282912</v>
      </c>
      <c r="Y396" s="79">
        <f t="shared" si="101"/>
        <v>0.15291087864141456</v>
      </c>
      <c r="Z396" s="80">
        <f t="shared" si="102"/>
        <v>3.3470891213585854</v>
      </c>
      <c r="AA396" s="80">
        <f t="shared" si="103"/>
        <v>3.6529108786414146</v>
      </c>
      <c r="AB396" s="80" t="str">
        <f t="shared" si="104"/>
        <v>No</v>
      </c>
      <c r="AC396" s="78">
        <f t="shared" si="109"/>
        <v>3.5395661185732221</v>
      </c>
    </row>
    <row r="397" spans="2:29" x14ac:dyDescent="0.25">
      <c r="B397" s="20">
        <v>384</v>
      </c>
      <c r="C397" s="20">
        <f t="shared" si="94"/>
        <v>0.5</v>
      </c>
      <c r="D397" s="20">
        <f t="shared" si="112"/>
        <v>0</v>
      </c>
      <c r="E397" s="77">
        <f t="shared" si="110"/>
        <v>4.9726094768413685E-2</v>
      </c>
      <c r="F397" s="78">
        <f t="shared" si="113"/>
        <v>0.54972609476841372</v>
      </c>
      <c r="G397" s="20">
        <f t="shared" si="105"/>
        <v>3.6500044209096992E-2</v>
      </c>
      <c r="H397" s="79">
        <f t="shared" si="106"/>
        <v>1.8250022104548496E-2</v>
      </c>
      <c r="I397" s="80">
        <f t="shared" si="99"/>
        <v>0.48174997789545149</v>
      </c>
      <c r="J397" s="80">
        <f t="shared" si="100"/>
        <v>0.51825002210454851</v>
      </c>
      <c r="K397" s="80" t="str">
        <f t="shared" si="111"/>
        <v>No</v>
      </c>
      <c r="L397" s="78">
        <f t="shared" si="107"/>
        <v>0.50479299437250436</v>
      </c>
      <c r="S397" s="20">
        <v>384</v>
      </c>
      <c r="T397" s="93">
        <f t="shared" si="95"/>
        <v>3.5</v>
      </c>
      <c r="U397" s="20">
        <f t="shared" si="96"/>
        <v>0</v>
      </c>
      <c r="V397" s="118">
        <f t="shared" si="97"/>
        <v>0.41769919605467493</v>
      </c>
      <c r="W397" s="78">
        <f t="shared" si="98"/>
        <v>3.917699196054675</v>
      </c>
      <c r="X397" s="20">
        <f t="shared" si="108"/>
        <v>0.3066003713564146</v>
      </c>
      <c r="Y397" s="79">
        <f t="shared" si="101"/>
        <v>0.1533001856782073</v>
      </c>
      <c r="Z397" s="80">
        <f t="shared" si="102"/>
        <v>3.3466998143217928</v>
      </c>
      <c r="AA397" s="80">
        <f t="shared" si="103"/>
        <v>3.6533001856782072</v>
      </c>
      <c r="AB397" s="80" t="str">
        <f t="shared" si="104"/>
        <v>No</v>
      </c>
      <c r="AC397" s="78">
        <f t="shared" si="109"/>
        <v>3.540261152729038</v>
      </c>
    </row>
    <row r="398" spans="2:29" x14ac:dyDescent="0.25">
      <c r="B398" s="20">
        <v>385</v>
      </c>
      <c r="C398" s="20">
        <f t="shared" si="94"/>
        <v>0.5</v>
      </c>
      <c r="D398" s="20">
        <f t="shared" si="112"/>
        <v>0</v>
      </c>
      <c r="E398" s="77">
        <f t="shared" si="110"/>
        <v>4.9240387650610402E-2</v>
      </c>
      <c r="F398" s="78">
        <f t="shared" si="113"/>
        <v>0.54924038765061045</v>
      </c>
      <c r="G398" s="20">
        <f t="shared" si="105"/>
        <v>3.6567424500268474E-2</v>
      </c>
      <c r="H398" s="79">
        <f t="shared" si="106"/>
        <v>1.8283712250134237E-2</v>
      </c>
      <c r="I398" s="80">
        <f t="shared" si="99"/>
        <v>0.48171628774986575</v>
      </c>
      <c r="J398" s="80">
        <f t="shared" si="100"/>
        <v>0.51828371225013425</v>
      </c>
      <c r="K398" s="80" t="str">
        <f t="shared" si="111"/>
        <v>No</v>
      </c>
      <c r="L398" s="78">
        <f t="shared" si="107"/>
        <v>0.50485238554711831</v>
      </c>
      <c r="S398" s="20">
        <v>385</v>
      </c>
      <c r="T398" s="93">
        <f t="shared" si="95"/>
        <v>3.5</v>
      </c>
      <c r="U398" s="20">
        <f t="shared" si="96"/>
        <v>0</v>
      </c>
      <c r="V398" s="118">
        <f t="shared" si="97"/>
        <v>0.41361925626512736</v>
      </c>
      <c r="W398" s="78">
        <f t="shared" si="98"/>
        <v>3.9136192562651275</v>
      </c>
      <c r="X398" s="20">
        <f t="shared" si="108"/>
        <v>0.30716636580225526</v>
      </c>
      <c r="Y398" s="79">
        <f t="shared" si="101"/>
        <v>0.15358318290112763</v>
      </c>
      <c r="Z398" s="80">
        <f t="shared" si="102"/>
        <v>3.3464168170988722</v>
      </c>
      <c r="AA398" s="80">
        <f t="shared" si="103"/>
        <v>3.6535831829011278</v>
      </c>
      <c r="AB398" s="80" t="str">
        <f t="shared" si="104"/>
        <v>No</v>
      </c>
      <c r="AC398" s="78">
        <f t="shared" si="109"/>
        <v>3.5407600385957938</v>
      </c>
    </row>
    <row r="399" spans="2:29" x14ac:dyDescent="0.25">
      <c r="B399" s="20">
        <v>386</v>
      </c>
      <c r="C399" s="20">
        <f t="shared" si="94"/>
        <v>0.5</v>
      </c>
      <c r="D399" s="20">
        <f t="shared" si="112"/>
        <v>0</v>
      </c>
      <c r="E399" s="77">
        <f t="shared" si="110"/>
        <v>4.8514786313799831E-2</v>
      </c>
      <c r="F399" s="78">
        <f t="shared" si="113"/>
        <v>0.5485147863137998</v>
      </c>
      <c r="G399" s="20">
        <f t="shared" si="105"/>
        <v>3.6608323906058941E-2</v>
      </c>
      <c r="H399" s="79">
        <f t="shared" si="106"/>
        <v>1.8304161953029471E-2</v>
      </c>
      <c r="I399" s="80">
        <f t="shared" si="99"/>
        <v>0.48169583804697053</v>
      </c>
      <c r="J399" s="80">
        <f t="shared" si="100"/>
        <v>0.51830416195302942</v>
      </c>
      <c r="K399" s="80" t="str">
        <f t="shared" si="111"/>
        <v>No</v>
      </c>
      <c r="L399" s="78">
        <f t="shared" si="107"/>
        <v>0.50488813638710672</v>
      </c>
      <c r="S399" s="20">
        <v>386</v>
      </c>
      <c r="T399" s="93">
        <f t="shared" si="95"/>
        <v>3.5</v>
      </c>
      <c r="U399" s="20">
        <f t="shared" si="96"/>
        <v>0</v>
      </c>
      <c r="V399" s="118">
        <f t="shared" si="97"/>
        <v>0.40752420503591857</v>
      </c>
      <c r="W399" s="78">
        <f t="shared" si="98"/>
        <v>3.9075242050359185</v>
      </c>
      <c r="X399" s="20">
        <f t="shared" si="108"/>
        <v>0.30750992081089501</v>
      </c>
      <c r="Y399" s="79">
        <f t="shared" si="101"/>
        <v>0.1537549604054475</v>
      </c>
      <c r="Z399" s="80">
        <f t="shared" si="102"/>
        <v>3.3462450395945527</v>
      </c>
      <c r="AA399" s="80">
        <f t="shared" si="103"/>
        <v>3.6537549604054473</v>
      </c>
      <c r="AB399" s="80" t="str">
        <f t="shared" si="104"/>
        <v>No</v>
      </c>
      <c r="AC399" s="78">
        <f t="shared" si="109"/>
        <v>3.5410603456516969</v>
      </c>
    </row>
    <row r="400" spans="2:29" x14ac:dyDescent="0.25">
      <c r="B400" s="20">
        <v>387</v>
      </c>
      <c r="C400" s="20">
        <f t="shared" ref="C400:C436" si="114">C399+D399</f>
        <v>0.5</v>
      </c>
      <c r="D400" s="20">
        <f t="shared" si="112"/>
        <v>0</v>
      </c>
      <c r="E400" s="77">
        <f t="shared" si="110"/>
        <v>4.7552825814757643E-2</v>
      </c>
      <c r="F400" s="78">
        <f t="shared" si="113"/>
        <v>0.54755282581475762</v>
      </c>
      <c r="G400" s="20">
        <f t="shared" si="105"/>
        <v>3.6622035836828271E-2</v>
      </c>
      <c r="H400" s="79">
        <f t="shared" si="106"/>
        <v>1.8311017918414135E-2</v>
      </c>
      <c r="I400" s="80">
        <f t="shared" si="99"/>
        <v>0.48168898208158584</v>
      </c>
      <c r="J400" s="80">
        <f t="shared" si="100"/>
        <v>0.51831101791841416</v>
      </c>
      <c r="K400" s="80" t="str">
        <f t="shared" si="111"/>
        <v>No</v>
      </c>
      <c r="L400" s="78">
        <f t="shared" si="107"/>
        <v>0.50490007271797077</v>
      </c>
      <c r="S400" s="20">
        <v>387</v>
      </c>
      <c r="T400" s="93">
        <f t="shared" ref="T400:T436" si="115">T399+U399</f>
        <v>3.5</v>
      </c>
      <c r="U400" s="20">
        <f t="shared" ref="U400:U436" si="116">$U$6/4</f>
        <v>0</v>
      </c>
      <c r="V400" s="118">
        <f t="shared" ref="V400:V436" si="117">$U$8*SIN(S400*4*PI()/180)</f>
        <v>0.39944373684396411</v>
      </c>
      <c r="W400" s="78">
        <f t="shared" ref="W400:W436" si="118">SUM(T400:V400)</f>
        <v>3.8994437368439643</v>
      </c>
      <c r="X400" s="20">
        <f t="shared" si="108"/>
        <v>0.30762510102935747</v>
      </c>
      <c r="Y400" s="79">
        <f t="shared" si="101"/>
        <v>0.15381255051467874</v>
      </c>
      <c r="Z400" s="80">
        <f t="shared" si="102"/>
        <v>3.3461874494853214</v>
      </c>
      <c r="AA400" s="80">
        <f t="shared" si="103"/>
        <v>3.6538125505146786</v>
      </c>
      <c r="AB400" s="80" t="str">
        <f t="shared" si="104"/>
        <v>No</v>
      </c>
      <c r="AC400" s="78">
        <f t="shared" si="109"/>
        <v>3.5411606108309557</v>
      </c>
    </row>
    <row r="401" spans="2:29" x14ac:dyDescent="0.25">
      <c r="B401" s="20">
        <v>388</v>
      </c>
      <c r="C401" s="20">
        <f t="shared" si="114"/>
        <v>0.5</v>
      </c>
      <c r="D401" s="20">
        <f t="shared" si="112"/>
        <v>0</v>
      </c>
      <c r="E401" s="77">
        <f t="shared" si="110"/>
        <v>4.635919272833941E-2</v>
      </c>
      <c r="F401" s="78">
        <f t="shared" si="113"/>
        <v>0.54635919272833944</v>
      </c>
      <c r="G401" s="20">
        <f t="shared" si="105"/>
        <v>3.6608323906058941E-2</v>
      </c>
      <c r="H401" s="79">
        <f t="shared" si="106"/>
        <v>1.8304161953029471E-2</v>
      </c>
      <c r="I401" s="80">
        <f t="shared" si="99"/>
        <v>0.48169583804697053</v>
      </c>
      <c r="J401" s="80">
        <f t="shared" si="100"/>
        <v>0.51830416195302942</v>
      </c>
      <c r="K401" s="80" t="str">
        <f t="shared" si="111"/>
        <v>No</v>
      </c>
      <c r="L401" s="78">
        <f t="shared" si="107"/>
        <v>0.50488813638710672</v>
      </c>
      <c r="S401" s="20">
        <v>388</v>
      </c>
      <c r="T401" s="93">
        <f t="shared" si="115"/>
        <v>3.5</v>
      </c>
      <c r="U401" s="20">
        <f t="shared" si="116"/>
        <v>0</v>
      </c>
      <c r="V401" s="118">
        <f t="shared" si="117"/>
        <v>0.38941721891805098</v>
      </c>
      <c r="W401" s="78">
        <f t="shared" si="118"/>
        <v>3.8894172189180511</v>
      </c>
      <c r="X401" s="20">
        <f t="shared" si="108"/>
        <v>0.30750992081089501</v>
      </c>
      <c r="Y401" s="79">
        <f t="shared" si="101"/>
        <v>0.1537549604054475</v>
      </c>
      <c r="Z401" s="80">
        <f t="shared" si="102"/>
        <v>3.3462450395945527</v>
      </c>
      <c r="AA401" s="80">
        <f t="shared" si="103"/>
        <v>3.6537549604054473</v>
      </c>
      <c r="AB401" s="80" t="str">
        <f t="shared" si="104"/>
        <v>No</v>
      </c>
      <c r="AC401" s="78">
        <f t="shared" si="109"/>
        <v>3.5410603456516969</v>
      </c>
    </row>
    <row r="402" spans="2:29" x14ac:dyDescent="0.25">
      <c r="B402" s="20">
        <v>389</v>
      </c>
      <c r="C402" s="20">
        <f t="shared" si="114"/>
        <v>0.5</v>
      </c>
      <c r="D402" s="20">
        <f t="shared" si="112"/>
        <v>0</v>
      </c>
      <c r="E402" s="77">
        <f t="shared" si="110"/>
        <v>4.4939702314958335E-2</v>
      </c>
      <c r="F402" s="78">
        <f t="shared" si="113"/>
        <v>0.54493970231495836</v>
      </c>
      <c r="G402" s="20">
        <f t="shared" si="105"/>
        <v>3.6567424500268474E-2</v>
      </c>
      <c r="H402" s="79">
        <f t="shared" si="106"/>
        <v>1.8283712250134237E-2</v>
      </c>
      <c r="I402" s="80">
        <f t="shared" si="99"/>
        <v>0.48171628774986575</v>
      </c>
      <c r="J402" s="80">
        <f t="shared" si="100"/>
        <v>0.51828371225013425</v>
      </c>
      <c r="K402" s="80" t="str">
        <f t="shared" si="111"/>
        <v>No</v>
      </c>
      <c r="L402" s="78">
        <f t="shared" si="107"/>
        <v>0.50485238554711809</v>
      </c>
      <c r="S402" s="20">
        <v>389</v>
      </c>
      <c r="T402" s="93">
        <f t="shared" si="115"/>
        <v>3.5</v>
      </c>
      <c r="U402" s="20">
        <f t="shared" si="116"/>
        <v>0</v>
      </c>
      <c r="V402" s="118">
        <f t="shared" si="117"/>
        <v>0.37749349944564997</v>
      </c>
      <c r="W402" s="78">
        <f t="shared" si="118"/>
        <v>3.87749349944565</v>
      </c>
      <c r="X402" s="20">
        <f t="shared" si="108"/>
        <v>0.30716636580225526</v>
      </c>
      <c r="Y402" s="79">
        <f t="shared" si="101"/>
        <v>0.15358318290112763</v>
      </c>
      <c r="Z402" s="80">
        <f t="shared" si="102"/>
        <v>3.3464168170988722</v>
      </c>
      <c r="AA402" s="80">
        <f t="shared" si="103"/>
        <v>3.6535831829011278</v>
      </c>
      <c r="AB402" s="80" t="str">
        <f t="shared" si="104"/>
        <v>No</v>
      </c>
      <c r="AC402" s="78">
        <f t="shared" si="109"/>
        <v>3.5407600385957938</v>
      </c>
    </row>
    <row r="403" spans="2:29" x14ac:dyDescent="0.25">
      <c r="B403" s="20">
        <v>390</v>
      </c>
      <c r="C403" s="20">
        <f t="shared" si="114"/>
        <v>0.5</v>
      </c>
      <c r="D403" s="20">
        <f t="shared" si="112"/>
        <v>0</v>
      </c>
      <c r="E403" s="77">
        <f t="shared" si="110"/>
        <v>4.3301270189222023E-2</v>
      </c>
      <c r="F403" s="78">
        <f t="shared" si="113"/>
        <v>0.54330127018922203</v>
      </c>
      <c r="G403" s="20">
        <f t="shared" si="105"/>
        <v>3.6500044209096985E-2</v>
      </c>
      <c r="H403" s="79">
        <f t="shared" si="106"/>
        <v>1.8250022104548493E-2</v>
      </c>
      <c r="I403" s="80">
        <f t="shared" si="99"/>
        <v>0.48174997789545149</v>
      </c>
      <c r="J403" s="80">
        <f t="shared" si="100"/>
        <v>0.51825002210454851</v>
      </c>
      <c r="K403" s="80" t="str">
        <f t="shared" si="111"/>
        <v>No</v>
      </c>
      <c r="L403" s="78">
        <f t="shared" si="107"/>
        <v>0.50479299437250424</v>
      </c>
      <c r="S403" s="20">
        <v>390</v>
      </c>
      <c r="T403" s="93">
        <f t="shared" si="115"/>
        <v>3.5</v>
      </c>
      <c r="U403" s="20">
        <f t="shared" si="116"/>
        <v>0</v>
      </c>
      <c r="V403" s="118">
        <f t="shared" si="117"/>
        <v>0.36373066958946493</v>
      </c>
      <c r="W403" s="78">
        <f t="shared" si="118"/>
        <v>3.8637306695894651</v>
      </c>
      <c r="X403" s="20">
        <f t="shared" si="108"/>
        <v>0.3066003713564146</v>
      </c>
      <c r="Y403" s="79">
        <f t="shared" si="101"/>
        <v>0.1533001856782073</v>
      </c>
      <c r="Z403" s="80">
        <f t="shared" si="102"/>
        <v>3.3466998143217928</v>
      </c>
      <c r="AA403" s="80">
        <f t="shared" si="103"/>
        <v>3.6533001856782072</v>
      </c>
      <c r="AB403" s="80" t="str">
        <f t="shared" si="104"/>
        <v>No</v>
      </c>
      <c r="AC403" s="78">
        <f t="shared" si="109"/>
        <v>3.5402611527290371</v>
      </c>
    </row>
    <row r="404" spans="2:29" x14ac:dyDescent="0.25">
      <c r="B404" s="20">
        <v>391</v>
      </c>
      <c r="C404" s="20">
        <f t="shared" si="114"/>
        <v>0.5</v>
      </c>
      <c r="D404" s="20">
        <f t="shared" si="112"/>
        <v>0</v>
      </c>
      <c r="E404" s="77">
        <f t="shared" si="110"/>
        <v>4.1451878627752105E-2</v>
      </c>
      <c r="F404" s="78">
        <f t="shared" si="113"/>
        <v>0.54145187862775213</v>
      </c>
      <c r="G404" s="20">
        <f t="shared" si="105"/>
        <v>3.6407352057479657E-2</v>
      </c>
      <c r="H404" s="79">
        <f t="shared" si="106"/>
        <v>1.8203676028739828E-2</v>
      </c>
      <c r="I404" s="80">
        <f t="shared" si="99"/>
        <v>0.48179632397126015</v>
      </c>
      <c r="J404" s="80">
        <f t="shared" si="100"/>
        <v>0.51820367602873985</v>
      </c>
      <c r="K404" s="80" t="str">
        <f t="shared" si="111"/>
        <v>No</v>
      </c>
      <c r="L404" s="78">
        <f t="shared" si="107"/>
        <v>0.50471025221109767</v>
      </c>
      <c r="S404" s="20">
        <v>391</v>
      </c>
      <c r="T404" s="93">
        <f t="shared" si="115"/>
        <v>3.5</v>
      </c>
      <c r="U404" s="20">
        <f t="shared" si="116"/>
        <v>0</v>
      </c>
      <c r="V404" s="118">
        <f t="shared" si="117"/>
        <v>0.34819578047311767</v>
      </c>
      <c r="W404" s="78">
        <f t="shared" si="118"/>
        <v>3.8481957804731177</v>
      </c>
      <c r="X404" s="20">
        <f t="shared" si="108"/>
        <v>0.30582175728282907</v>
      </c>
      <c r="Y404" s="79">
        <f t="shared" si="101"/>
        <v>0.15291087864141453</v>
      </c>
      <c r="Z404" s="80">
        <f t="shared" si="102"/>
        <v>3.3470891213585854</v>
      </c>
      <c r="AA404" s="80">
        <f t="shared" si="103"/>
        <v>3.6529108786414146</v>
      </c>
      <c r="AB404" s="80" t="str">
        <f t="shared" si="104"/>
        <v>No</v>
      </c>
      <c r="AC404" s="78">
        <f t="shared" si="109"/>
        <v>3.5395661185732212</v>
      </c>
    </row>
    <row r="405" spans="2:29" x14ac:dyDescent="0.25">
      <c r="B405" s="20">
        <v>392</v>
      </c>
      <c r="C405" s="20">
        <f t="shared" si="114"/>
        <v>0.5</v>
      </c>
      <c r="D405" s="20">
        <f>$D$6/4</f>
        <v>0</v>
      </c>
      <c r="E405" s="77">
        <f t="shared" si="110"/>
        <v>3.9400537680336148E-2</v>
      </c>
      <c r="F405" s="78">
        <f t="shared" ref="F405:F416" si="119">SUM(C405:E405)</f>
        <v>0.53940053768033613</v>
      </c>
      <c r="G405" s="20">
        <f t="shared" si="105"/>
        <v>3.6290966368758081E-2</v>
      </c>
      <c r="H405" s="79">
        <f t="shared" si="106"/>
        <v>1.814548318437904E-2</v>
      </c>
      <c r="I405" s="80">
        <f t="shared" si="99"/>
        <v>0.48185451681562097</v>
      </c>
      <c r="J405" s="80">
        <f t="shared" si="100"/>
        <v>0.51814548318437903</v>
      </c>
      <c r="K405" s="80" t="str">
        <f t="shared" si="111"/>
        <v>No</v>
      </c>
      <c r="L405" s="78">
        <f t="shared" si="107"/>
        <v>0.50460456217439154</v>
      </c>
      <c r="S405" s="20">
        <v>392</v>
      </c>
      <c r="T405" s="93">
        <f t="shared" si="115"/>
        <v>3.5</v>
      </c>
      <c r="U405" s="20">
        <f t="shared" si="116"/>
        <v>0</v>
      </c>
      <c r="V405" s="118">
        <f t="shared" si="117"/>
        <v>0.33096451651482361</v>
      </c>
      <c r="W405" s="78">
        <f t="shared" si="118"/>
        <v>3.8309645165148236</v>
      </c>
      <c r="X405" s="20">
        <f t="shared" si="108"/>
        <v>0.3048441174975679</v>
      </c>
      <c r="Y405" s="79">
        <f t="shared" si="101"/>
        <v>0.15242205874878395</v>
      </c>
      <c r="Z405" s="80">
        <f t="shared" si="102"/>
        <v>3.3475779412512159</v>
      </c>
      <c r="AA405" s="80">
        <f t="shared" si="103"/>
        <v>3.6524220587487841</v>
      </c>
      <c r="AB405" s="80" t="str">
        <f t="shared" si="104"/>
        <v>No</v>
      </c>
      <c r="AC405" s="78">
        <f t="shared" si="109"/>
        <v>3.5386783222648894</v>
      </c>
    </row>
    <row r="406" spans="2:29" x14ac:dyDescent="0.25">
      <c r="B406" s="20">
        <v>393</v>
      </c>
      <c r="C406" s="20">
        <f t="shared" si="114"/>
        <v>0.5</v>
      </c>
      <c r="D406" s="20">
        <f t="shared" ref="D406:D436" si="120">$D$6/4</f>
        <v>0</v>
      </c>
      <c r="E406" s="77">
        <f t="shared" si="110"/>
        <v>3.7157241273869789E-2</v>
      </c>
      <c r="F406" s="78">
        <f t="shared" si="119"/>
        <v>0.53715724127386977</v>
      </c>
      <c r="G406" s="20">
        <f t="shared" si="105"/>
        <v>3.6152935984282639E-2</v>
      </c>
      <c r="H406" s="79">
        <f t="shared" si="106"/>
        <v>1.8076467992141319E-2</v>
      </c>
      <c r="I406" s="80">
        <f t="shared" si="99"/>
        <v>0.4819235320078587</v>
      </c>
      <c r="J406" s="80">
        <f t="shared" si="100"/>
        <v>0.51807646799214135</v>
      </c>
      <c r="K406" s="80" t="str">
        <f t="shared" si="111"/>
        <v>No</v>
      </c>
      <c r="L406" s="78">
        <f t="shared" si="107"/>
        <v>0.50447643917362062</v>
      </c>
      <c r="S406" s="20">
        <v>393</v>
      </c>
      <c r="T406" s="93">
        <f t="shared" si="115"/>
        <v>3.5</v>
      </c>
      <c r="U406" s="20">
        <f t="shared" si="116"/>
        <v>0</v>
      </c>
      <c r="V406" s="118">
        <f t="shared" si="117"/>
        <v>0.31212082670050623</v>
      </c>
      <c r="W406" s="78">
        <f t="shared" si="118"/>
        <v>3.8121208267005064</v>
      </c>
      <c r="X406" s="20">
        <f t="shared" si="108"/>
        <v>0.30368466226797425</v>
      </c>
      <c r="Y406" s="79">
        <f t="shared" si="101"/>
        <v>0.15184233113398712</v>
      </c>
      <c r="Z406" s="80">
        <f t="shared" si="102"/>
        <v>3.3481576688660128</v>
      </c>
      <c r="AA406" s="80">
        <f t="shared" si="103"/>
        <v>3.6518423311339872</v>
      </c>
      <c r="AB406" s="80" t="str">
        <f t="shared" si="104"/>
        <v>No</v>
      </c>
      <c r="AC406" s="78">
        <f t="shared" si="109"/>
        <v>3.5376020890584137</v>
      </c>
    </row>
    <row r="407" spans="2:29" x14ac:dyDescent="0.25">
      <c r="B407" s="20">
        <v>394</v>
      </c>
      <c r="C407" s="20">
        <f t="shared" si="114"/>
        <v>0.5</v>
      </c>
      <c r="D407" s="20">
        <f t="shared" si="120"/>
        <v>0</v>
      </c>
      <c r="E407" s="77">
        <f t="shared" si="110"/>
        <v>3.4732918522949977E-2</v>
      </c>
      <c r="F407" s="78">
        <f t="shared" si="119"/>
        <v>0.53473291852295002</v>
      </c>
      <c r="G407" s="20">
        <f t="shared" si="105"/>
        <v>3.5995715479233588E-2</v>
      </c>
      <c r="H407" s="79">
        <f t="shared" si="106"/>
        <v>1.7997857739616794E-2</v>
      </c>
      <c r="I407" s="80">
        <f t="shared" si="99"/>
        <v>0.48200214226038318</v>
      </c>
      <c r="J407" s="80">
        <f t="shared" si="100"/>
        <v>0.51799785773961682</v>
      </c>
      <c r="K407" s="80" t="str">
        <f t="shared" si="111"/>
        <v>No</v>
      </c>
      <c r="L407" s="78">
        <f t="shared" si="107"/>
        <v>0.50432650741116603</v>
      </c>
      <c r="S407" s="20">
        <v>394</v>
      </c>
      <c r="T407" s="93">
        <f t="shared" si="115"/>
        <v>3.5</v>
      </c>
      <c r="U407" s="20">
        <f t="shared" si="116"/>
        <v>0</v>
      </c>
      <c r="V407" s="118">
        <f t="shared" si="117"/>
        <v>0.29175651559277976</v>
      </c>
      <c r="W407" s="78">
        <f t="shared" si="118"/>
        <v>3.7917565155927799</v>
      </c>
      <c r="X407" s="20">
        <f t="shared" si="108"/>
        <v>0.30236401002556218</v>
      </c>
      <c r="Y407" s="79">
        <f t="shared" si="101"/>
        <v>0.15118200501278109</v>
      </c>
      <c r="Z407" s="80">
        <f t="shared" si="102"/>
        <v>3.3488179949872188</v>
      </c>
      <c r="AA407" s="80">
        <f t="shared" si="103"/>
        <v>3.6511820050127812</v>
      </c>
      <c r="AB407" s="80" t="str">
        <f t="shared" si="104"/>
        <v>No</v>
      </c>
      <c r="AC407" s="78">
        <f t="shared" si="109"/>
        <v>3.5363426622537952</v>
      </c>
    </row>
    <row r="408" spans="2:29" x14ac:dyDescent="0.25">
      <c r="B408" s="20">
        <v>395</v>
      </c>
      <c r="C408" s="20">
        <f t="shared" si="114"/>
        <v>0.5</v>
      </c>
      <c r="D408" s="20">
        <f t="shared" si="120"/>
        <v>0</v>
      </c>
      <c r="E408" s="77">
        <f t="shared" si="110"/>
        <v>3.2139380484326983E-2</v>
      </c>
      <c r="F408" s="78">
        <f t="shared" si="119"/>
        <v>0.53213938048432696</v>
      </c>
      <c r="G408" s="20">
        <f t="shared" si="105"/>
        <v>3.5822133955440635E-2</v>
      </c>
      <c r="H408" s="79">
        <f t="shared" si="106"/>
        <v>1.7911066977720318E-2</v>
      </c>
      <c r="I408" s="80">
        <f t="shared" si="99"/>
        <v>0.48208893302227968</v>
      </c>
      <c r="J408" s="80">
        <f t="shared" si="100"/>
        <v>0.51791106697772027</v>
      </c>
      <c r="K408" s="80" t="str">
        <f t="shared" si="111"/>
        <v>No</v>
      </c>
      <c r="L408" s="78">
        <f t="shared" si="107"/>
        <v>0.50415549733950316</v>
      </c>
      <c r="S408" s="20">
        <v>395</v>
      </c>
      <c r="T408" s="93">
        <f t="shared" si="115"/>
        <v>3.5</v>
      </c>
      <c r="U408" s="20">
        <f t="shared" si="116"/>
        <v>0</v>
      </c>
      <c r="V408" s="118">
        <f t="shared" si="117"/>
        <v>0.26997079606834662</v>
      </c>
      <c r="W408" s="78">
        <f t="shared" si="118"/>
        <v>3.7699707960683466</v>
      </c>
      <c r="X408" s="20">
        <f t="shared" si="108"/>
        <v>0.30090592522570131</v>
      </c>
      <c r="Y408" s="79">
        <f t="shared" si="101"/>
        <v>0.15045296261285065</v>
      </c>
      <c r="Z408" s="80">
        <f t="shared" si="102"/>
        <v>3.3495470373871492</v>
      </c>
      <c r="AA408" s="80">
        <f t="shared" si="103"/>
        <v>3.6504529626128508</v>
      </c>
      <c r="AB408" s="80" t="str">
        <f t="shared" si="104"/>
        <v>No</v>
      </c>
      <c r="AC408" s="78">
        <f t="shared" si="109"/>
        <v>3.5349061776518274</v>
      </c>
    </row>
    <row r="409" spans="2:29" x14ac:dyDescent="0.25">
      <c r="B409" s="20">
        <v>396</v>
      </c>
      <c r="C409" s="20">
        <f t="shared" si="114"/>
        <v>0.5</v>
      </c>
      <c r="D409" s="20">
        <f t="shared" si="120"/>
        <v>0</v>
      </c>
      <c r="E409" s="77">
        <f t="shared" si="110"/>
        <v>2.938926261462356E-2</v>
      </c>
      <c r="F409" s="78">
        <f t="shared" si="119"/>
        <v>0.5293892626146236</v>
      </c>
      <c r="G409" s="20">
        <f t="shared" si="105"/>
        <v>3.5635356971305938E-2</v>
      </c>
      <c r="H409" s="79">
        <f t="shared" si="106"/>
        <v>1.7817678485652969E-2</v>
      </c>
      <c r="I409" s="80">
        <f t="shared" si="99"/>
        <v>0.48218232151434703</v>
      </c>
      <c r="J409" s="80">
        <f t="shared" si="100"/>
        <v>0.51781767848565297</v>
      </c>
      <c r="K409" s="80" t="str">
        <f t="shared" si="111"/>
        <v>No</v>
      </c>
      <c r="L409" s="78">
        <f t="shared" si="107"/>
        <v>0.50396424210251134</v>
      </c>
      <c r="S409" s="20">
        <v>396</v>
      </c>
      <c r="T409" s="93">
        <f t="shared" si="115"/>
        <v>3.5</v>
      </c>
      <c r="U409" s="20">
        <f t="shared" si="116"/>
        <v>0</v>
      </c>
      <c r="V409" s="118">
        <f t="shared" si="117"/>
        <v>0.24686980596283786</v>
      </c>
      <c r="W409" s="78">
        <f t="shared" si="118"/>
        <v>3.746869805962838</v>
      </c>
      <c r="X409" s="20">
        <f t="shared" si="108"/>
        <v>0.29933699855896989</v>
      </c>
      <c r="Y409" s="79">
        <f t="shared" si="101"/>
        <v>0.14966849927948495</v>
      </c>
      <c r="Z409" s="80">
        <f t="shared" si="102"/>
        <v>3.350331500720515</v>
      </c>
      <c r="AA409" s="80">
        <f t="shared" si="103"/>
        <v>3.649668499279485</v>
      </c>
      <c r="AB409" s="80" t="str">
        <f t="shared" si="104"/>
        <v>No</v>
      </c>
      <c r="AC409" s="78">
        <f t="shared" si="109"/>
        <v>3.533299633661096</v>
      </c>
    </row>
    <row r="410" spans="2:29" x14ac:dyDescent="0.25">
      <c r="B410" s="20">
        <v>397</v>
      </c>
      <c r="C410" s="20">
        <f t="shared" si="114"/>
        <v>0.5</v>
      </c>
      <c r="D410" s="20">
        <f t="shared" si="120"/>
        <v>0</v>
      </c>
      <c r="E410" s="77">
        <f t="shared" si="110"/>
        <v>2.6495963211660329E-2</v>
      </c>
      <c r="F410" s="78">
        <f t="shared" si="119"/>
        <v>0.52649596321166037</v>
      </c>
      <c r="G410" s="20">
        <f t="shared" si="105"/>
        <v>3.54388411998353E-2</v>
      </c>
      <c r="H410" s="79">
        <f t="shared" si="106"/>
        <v>1.771942059991765E-2</v>
      </c>
      <c r="I410" s="80">
        <f t="shared" si="99"/>
        <v>0.48228057940008234</v>
      </c>
      <c r="J410" s="80">
        <f t="shared" si="100"/>
        <v>0.5177194205999176</v>
      </c>
      <c r="K410" s="80" t="str">
        <f t="shared" si="111"/>
        <v>No</v>
      </c>
      <c r="L410" s="78">
        <f t="shared" si="107"/>
        <v>0.50375367347648037</v>
      </c>
      <c r="S410" s="20">
        <v>397</v>
      </c>
      <c r="T410" s="93">
        <f t="shared" si="115"/>
        <v>3.5</v>
      </c>
      <c r="U410" s="20">
        <f t="shared" si="116"/>
        <v>0</v>
      </c>
      <c r="V410" s="118">
        <f t="shared" si="117"/>
        <v>0.22256609097794675</v>
      </c>
      <c r="W410" s="78">
        <f t="shared" si="118"/>
        <v>3.7225660909779466</v>
      </c>
      <c r="X410" s="20">
        <f t="shared" si="108"/>
        <v>0.29768626607861659</v>
      </c>
      <c r="Y410" s="79">
        <f t="shared" si="101"/>
        <v>0.1488431330393083</v>
      </c>
      <c r="Z410" s="80">
        <f t="shared" si="102"/>
        <v>3.3511568669606917</v>
      </c>
      <c r="AA410" s="80">
        <f t="shared" si="103"/>
        <v>3.6488431330393083</v>
      </c>
      <c r="AB410" s="80" t="str">
        <f t="shared" si="104"/>
        <v>No</v>
      </c>
      <c r="AC410" s="78">
        <f t="shared" si="109"/>
        <v>3.5315308572024362</v>
      </c>
    </row>
    <row r="411" spans="2:29" x14ac:dyDescent="0.25">
      <c r="B411" s="20">
        <v>398</v>
      </c>
      <c r="C411" s="20">
        <f t="shared" si="114"/>
        <v>0.5</v>
      </c>
      <c r="D411" s="20">
        <f t="shared" si="120"/>
        <v>0</v>
      </c>
      <c r="E411" s="77">
        <f t="shared" si="110"/>
        <v>2.3473578139294501E-2</v>
      </c>
      <c r="F411" s="78">
        <f t="shared" si="119"/>
        <v>0.52347357813929452</v>
      </c>
      <c r="G411" s="20">
        <f t="shared" si="105"/>
        <v>3.5236281502785342E-2</v>
      </c>
      <c r="H411" s="79">
        <f t="shared" si="106"/>
        <v>1.7618140751392671E-2</v>
      </c>
      <c r="I411" s="80">
        <f t="shared" si="99"/>
        <v>0.48238185924860733</v>
      </c>
      <c r="J411" s="80">
        <f t="shared" si="100"/>
        <v>0.51761814075139267</v>
      </c>
      <c r="K411" s="80" t="str">
        <f t="shared" si="111"/>
        <v>No</v>
      </c>
      <c r="L411" s="78">
        <f t="shared" si="107"/>
        <v>0.50352481733058985</v>
      </c>
      <c r="S411" s="20">
        <v>398</v>
      </c>
      <c r="T411" s="93">
        <f t="shared" si="115"/>
        <v>3.5</v>
      </c>
      <c r="U411" s="20">
        <f t="shared" si="116"/>
        <v>0</v>
      </c>
      <c r="V411" s="118">
        <f t="shared" si="117"/>
        <v>0.19717805637007377</v>
      </c>
      <c r="W411" s="78">
        <f t="shared" si="118"/>
        <v>3.6971780563700736</v>
      </c>
      <c r="X411" s="20">
        <f t="shared" si="108"/>
        <v>0.29598476462339679</v>
      </c>
      <c r="Y411" s="79">
        <f t="shared" si="101"/>
        <v>0.14799238231169839</v>
      </c>
      <c r="Z411" s="80">
        <f t="shared" si="102"/>
        <v>3.3520076176883018</v>
      </c>
      <c r="AA411" s="80">
        <f t="shared" si="103"/>
        <v>3.6479923823116982</v>
      </c>
      <c r="AB411" s="80" t="str">
        <f t="shared" si="104"/>
        <v>No</v>
      </c>
      <c r="AC411" s="78">
        <f t="shared" si="109"/>
        <v>3.5296084655769562</v>
      </c>
    </row>
    <row r="412" spans="2:29" x14ac:dyDescent="0.25">
      <c r="B412" s="20">
        <v>399</v>
      </c>
      <c r="C412" s="20">
        <f t="shared" si="114"/>
        <v>0.5</v>
      </c>
      <c r="D412" s="20">
        <f t="shared" si="120"/>
        <v>0</v>
      </c>
      <c r="E412" s="77">
        <f t="shared" si="110"/>
        <v>2.0336832153790171E-2</v>
      </c>
      <c r="F412" s="78">
        <f t="shared" si="119"/>
        <v>0.52033683215379012</v>
      </c>
      <c r="G412" s="20">
        <f t="shared" si="105"/>
        <v>3.5031550286320261E-2</v>
      </c>
      <c r="H412" s="79">
        <f t="shared" si="106"/>
        <v>1.751577514316013E-2</v>
      </c>
      <c r="I412" s="80">
        <f t="shared" si="99"/>
        <v>0.48248422485683989</v>
      </c>
      <c r="J412" s="80">
        <f t="shared" si="100"/>
        <v>0.51751577514316016</v>
      </c>
      <c r="K412" s="80" t="str">
        <f t="shared" si="111"/>
        <v>No</v>
      </c>
      <c r="L412" s="78">
        <f t="shared" si="107"/>
        <v>0.50327878862897824</v>
      </c>
      <c r="S412" s="20">
        <v>399</v>
      </c>
      <c r="T412" s="93">
        <f t="shared" si="115"/>
        <v>3.5</v>
      </c>
      <c r="U412" s="20">
        <f t="shared" si="116"/>
        <v>0</v>
      </c>
      <c r="V412" s="118">
        <f t="shared" si="117"/>
        <v>0.1708293900918374</v>
      </c>
      <c r="W412" s="78">
        <f t="shared" si="118"/>
        <v>3.6708293900918374</v>
      </c>
      <c r="X412" s="20">
        <f t="shared" si="108"/>
        <v>0.29426502240509017</v>
      </c>
      <c r="Y412" s="79">
        <f t="shared" si="101"/>
        <v>0.14713251120254509</v>
      </c>
      <c r="Z412" s="80">
        <f t="shared" si="102"/>
        <v>3.3528674887974548</v>
      </c>
      <c r="AA412" s="80">
        <f t="shared" si="103"/>
        <v>3.6471325112025452</v>
      </c>
      <c r="AB412" s="80" t="str">
        <f t="shared" si="104"/>
        <v>No</v>
      </c>
      <c r="AC412" s="78">
        <f t="shared" si="109"/>
        <v>3.5275418244834178</v>
      </c>
    </row>
    <row r="413" spans="2:29" x14ac:dyDescent="0.25">
      <c r="B413" s="20">
        <v>400</v>
      </c>
      <c r="C413" s="20">
        <f t="shared" si="114"/>
        <v>0.5</v>
      </c>
      <c r="D413" s="20">
        <f t="shared" si="120"/>
        <v>0</v>
      </c>
      <c r="E413" s="77">
        <f t="shared" si="110"/>
        <v>1.7101007166283471E-2</v>
      </c>
      <c r="F413" s="78">
        <f t="shared" si="119"/>
        <v>0.51710100716628349</v>
      </c>
      <c r="G413" s="20">
        <f t="shared" si="105"/>
        <v>3.4828629272988458E-2</v>
      </c>
      <c r="H413" s="79">
        <f t="shared" si="106"/>
        <v>1.7414314636494229E-2</v>
      </c>
      <c r="I413" s="80">
        <f t="shared" si="99"/>
        <v>0.48258568536350577</v>
      </c>
      <c r="J413" s="80">
        <f t="shared" si="100"/>
        <v>0.51741431463649423</v>
      </c>
      <c r="K413" s="80" t="str">
        <f t="shared" si="111"/>
        <v>No</v>
      </c>
      <c r="L413" s="78">
        <f t="shared" si="107"/>
        <v>0.50301678599874888</v>
      </c>
      <c r="S413" s="20">
        <v>400</v>
      </c>
      <c r="T413" s="93">
        <f t="shared" si="115"/>
        <v>3.5</v>
      </c>
      <c r="U413" s="20">
        <f t="shared" si="116"/>
        <v>0</v>
      </c>
      <c r="V413" s="118">
        <f t="shared" si="117"/>
        <v>0.14364846019678112</v>
      </c>
      <c r="W413" s="78">
        <f t="shared" si="118"/>
        <v>3.6436484601967809</v>
      </c>
      <c r="X413" s="20">
        <f t="shared" si="108"/>
        <v>0.29256048589310302</v>
      </c>
      <c r="Y413" s="79">
        <f t="shared" si="101"/>
        <v>0.14628024294655151</v>
      </c>
      <c r="Z413" s="80">
        <f t="shared" si="102"/>
        <v>3.3537197570534483</v>
      </c>
      <c r="AA413" s="80">
        <f t="shared" si="103"/>
        <v>3.6462802429465517</v>
      </c>
      <c r="AB413" s="80" t="str">
        <f t="shared" si="104"/>
        <v>No</v>
      </c>
      <c r="AC413" s="78">
        <f t="shared" si="109"/>
        <v>3.5253410023894904</v>
      </c>
    </row>
    <row r="414" spans="2:29" x14ac:dyDescent="0.25">
      <c r="B414" s="20">
        <v>401</v>
      </c>
      <c r="C414" s="20">
        <f t="shared" si="114"/>
        <v>0.5</v>
      </c>
      <c r="D414" s="20">
        <f t="shared" si="120"/>
        <v>0</v>
      </c>
      <c r="E414" s="77">
        <f t="shared" si="110"/>
        <v>1.3781867790850031E-2</v>
      </c>
      <c r="F414" s="78">
        <f t="shared" si="119"/>
        <v>0.51378186779085</v>
      </c>
      <c r="G414" s="20">
        <f t="shared" si="105"/>
        <v>3.4631534191993316E-2</v>
      </c>
      <c r="H414" s="79">
        <f t="shared" si="106"/>
        <v>1.7315767095996658E-2</v>
      </c>
      <c r="I414" s="80">
        <f t="shared" si="99"/>
        <v>0.48268423290400336</v>
      </c>
      <c r="J414" s="80">
        <f t="shared" si="100"/>
        <v>0.51731576709599669</v>
      </c>
      <c r="K414" s="80" t="str">
        <f t="shared" si="111"/>
        <v>No</v>
      </c>
      <c r="L414" s="78">
        <f t="shared" si="107"/>
        <v>0.50274008589037988</v>
      </c>
      <c r="S414" s="20">
        <v>401</v>
      </c>
      <c r="T414" s="93">
        <f t="shared" si="115"/>
        <v>3.5</v>
      </c>
      <c r="U414" s="20">
        <f t="shared" si="116"/>
        <v>0</v>
      </c>
      <c r="V414" s="118">
        <f t="shared" si="117"/>
        <v>0.11576768944314025</v>
      </c>
      <c r="W414" s="78">
        <f t="shared" si="118"/>
        <v>3.6157676894431403</v>
      </c>
      <c r="X414" s="20">
        <f t="shared" si="108"/>
        <v>0.29090488721274377</v>
      </c>
      <c r="Y414" s="79">
        <f t="shared" si="101"/>
        <v>0.14545244360637188</v>
      </c>
      <c r="Z414" s="80">
        <f t="shared" si="102"/>
        <v>3.3545475563936282</v>
      </c>
      <c r="AA414" s="80">
        <f t="shared" si="103"/>
        <v>3.6454524436063718</v>
      </c>
      <c r="AB414" s="80" t="str">
        <f t="shared" si="104"/>
        <v>No</v>
      </c>
      <c r="AC414" s="78">
        <f t="shared" si="109"/>
        <v>3.5230167214791912</v>
      </c>
    </row>
    <row r="415" spans="2:29" x14ac:dyDescent="0.25">
      <c r="B415" s="20">
        <v>402</v>
      </c>
      <c r="C415" s="20">
        <f t="shared" si="114"/>
        <v>0.5</v>
      </c>
      <c r="D415" s="20">
        <f t="shared" si="120"/>
        <v>0</v>
      </c>
      <c r="E415" s="77">
        <f t="shared" si="110"/>
        <v>1.0395584540887905E-2</v>
      </c>
      <c r="F415" s="78">
        <f t="shared" si="119"/>
        <v>0.51039558454088796</v>
      </c>
      <c r="G415" s="20">
        <f t="shared" si="105"/>
        <v>3.4444233350475119E-2</v>
      </c>
      <c r="H415" s="79">
        <f t="shared" si="106"/>
        <v>1.7222116675237559E-2</v>
      </c>
      <c r="I415" s="80">
        <f t="shared" si="99"/>
        <v>0.48277788332476246</v>
      </c>
      <c r="J415" s="80">
        <f t="shared" si="100"/>
        <v>0.51722211667523754</v>
      </c>
      <c r="K415" s="80" t="str">
        <f t="shared" si="111"/>
        <v>No</v>
      </c>
      <c r="L415" s="78">
        <f t="shared" si="107"/>
        <v>0.50245003635898522</v>
      </c>
      <c r="S415" s="20">
        <v>402</v>
      </c>
      <c r="T415" s="93">
        <f t="shared" si="115"/>
        <v>3.5</v>
      </c>
      <c r="U415" s="20">
        <f t="shared" si="116"/>
        <v>0</v>
      </c>
      <c r="V415" s="118">
        <f t="shared" si="117"/>
        <v>8.7322910143458402E-2</v>
      </c>
      <c r="W415" s="78">
        <f t="shared" si="118"/>
        <v>3.5873229101434583</v>
      </c>
      <c r="X415" s="20">
        <f t="shared" si="108"/>
        <v>0.28933156014399092</v>
      </c>
      <c r="Y415" s="79">
        <f t="shared" si="101"/>
        <v>0.14466578007199546</v>
      </c>
      <c r="Z415" s="80">
        <f t="shared" si="102"/>
        <v>3.3553342199280047</v>
      </c>
      <c r="AA415" s="80">
        <f t="shared" si="103"/>
        <v>3.6446657800719953</v>
      </c>
      <c r="AB415" s="80" t="str">
        <f t="shared" si="104"/>
        <v>No</v>
      </c>
      <c r="AC415" s="78">
        <f t="shared" si="109"/>
        <v>3.5205803054154781</v>
      </c>
    </row>
    <row r="416" spans="2:29" x14ac:dyDescent="0.25">
      <c r="B416" s="20">
        <v>403</v>
      </c>
      <c r="C416" s="20">
        <f t="shared" si="114"/>
        <v>0.5</v>
      </c>
      <c r="D416" s="20">
        <f t="shared" si="120"/>
        <v>0</v>
      </c>
      <c r="E416" s="77">
        <f t="shared" si="110"/>
        <v>6.9586550480034252E-3</v>
      </c>
      <c r="F416" s="78">
        <f t="shared" si="119"/>
        <v>0.50695865504800341</v>
      </c>
      <c r="G416" s="20">
        <f t="shared" si="105"/>
        <v>3.4270561584773741E-2</v>
      </c>
      <c r="H416" s="79">
        <f t="shared" si="106"/>
        <v>1.7135280792386871E-2</v>
      </c>
      <c r="I416" s="80">
        <f t="shared" si="99"/>
        <v>0.48286471920761315</v>
      </c>
      <c r="J416" s="80">
        <f t="shared" si="100"/>
        <v>0.51713528079238691</v>
      </c>
      <c r="K416" s="80" t="str">
        <f t="shared" si="111"/>
        <v>No</v>
      </c>
      <c r="L416" s="78">
        <f t="shared" si="107"/>
        <v>0.50214805049672673</v>
      </c>
      <c r="S416" s="20">
        <v>403</v>
      </c>
      <c r="T416" s="93">
        <f t="shared" si="115"/>
        <v>3.5</v>
      </c>
      <c r="U416" s="20">
        <f t="shared" si="116"/>
        <v>0</v>
      </c>
      <c r="V416" s="118">
        <f t="shared" si="117"/>
        <v>5.8452702403228765E-2</v>
      </c>
      <c r="W416" s="78">
        <f t="shared" si="118"/>
        <v>3.5584527024032289</v>
      </c>
      <c r="X416" s="20">
        <f t="shared" si="108"/>
        <v>0.28787271731209946</v>
      </c>
      <c r="Y416" s="79">
        <f t="shared" si="101"/>
        <v>0.14393635865604973</v>
      </c>
      <c r="Z416" s="80">
        <f t="shared" si="102"/>
        <v>3.3560636413439502</v>
      </c>
      <c r="AA416" s="80">
        <f t="shared" si="103"/>
        <v>3.6439363586560498</v>
      </c>
      <c r="AB416" s="80" t="str">
        <f t="shared" si="104"/>
        <v>No</v>
      </c>
      <c r="AC416" s="78">
        <f t="shared" si="109"/>
        <v>3.5180436241725048</v>
      </c>
    </row>
    <row r="417" spans="2:29" x14ac:dyDescent="0.25">
      <c r="B417" s="20">
        <v>404</v>
      </c>
      <c r="C417" s="20">
        <f t="shared" si="114"/>
        <v>0.5</v>
      </c>
      <c r="D417" s="20">
        <f t="shared" si="120"/>
        <v>0</v>
      </c>
      <c r="E417" s="77">
        <f t="shared" si="110"/>
        <v>3.4878236872062807E-3</v>
      </c>
      <c r="F417" s="78">
        <f>SUM(C417:E417)</f>
        <v>0.50348782368720624</v>
      </c>
      <c r="G417" s="20">
        <f t="shared" si="105"/>
        <v>3.4114131667386707E-2</v>
      </c>
      <c r="H417" s="79">
        <f t="shared" si="106"/>
        <v>1.7057065833693354E-2</v>
      </c>
      <c r="I417" s="80">
        <f t="shared" si="99"/>
        <v>0.48294293416630663</v>
      </c>
      <c r="J417" s="80">
        <f t="shared" si="100"/>
        <v>0.51705706583369337</v>
      </c>
      <c r="K417" s="80" t="str">
        <f t="shared" ref="K417:K436" si="121">IF(OR(AND(F417&lt;F416,F417&lt;I417),AND(F417&gt;F416,F417&gt;J417)),"Yes","No")</f>
        <v>No</v>
      </c>
      <c r="L417" s="78">
        <f t="shared" si="107"/>
        <v>0.50183559954836932</v>
      </c>
      <c r="S417" s="20">
        <v>404</v>
      </c>
      <c r="T417" s="93">
        <f t="shared" si="115"/>
        <v>3.5</v>
      </c>
      <c r="U417" s="20">
        <f t="shared" si="116"/>
        <v>0</v>
      </c>
      <c r="V417" s="118">
        <f t="shared" si="117"/>
        <v>2.9297718972532753E-2</v>
      </c>
      <c r="W417" s="78">
        <f t="shared" si="118"/>
        <v>3.5292977189725327</v>
      </c>
      <c r="X417" s="20">
        <f t="shared" si="108"/>
        <v>0.28655870600604827</v>
      </c>
      <c r="Y417" s="79">
        <f t="shared" si="101"/>
        <v>0.14327935300302413</v>
      </c>
      <c r="Z417" s="80">
        <f t="shared" si="102"/>
        <v>3.3567206469969757</v>
      </c>
      <c r="AA417" s="80">
        <f t="shared" si="103"/>
        <v>3.6432793530030243</v>
      </c>
      <c r="AB417" s="80" t="str">
        <f t="shared" si="104"/>
        <v>No</v>
      </c>
      <c r="AC417" s="78">
        <f t="shared" si="109"/>
        <v>3.5154190362063029</v>
      </c>
    </row>
    <row r="418" spans="2:29" x14ac:dyDescent="0.25">
      <c r="B418" s="20">
        <v>405</v>
      </c>
      <c r="C418" s="20">
        <f t="shared" si="114"/>
        <v>0.5</v>
      </c>
      <c r="D418" s="20">
        <f t="shared" si="120"/>
        <v>0</v>
      </c>
      <c r="E418" s="77">
        <f t="shared" si="110"/>
        <v>2.3276736441091296E-16</v>
      </c>
      <c r="F418" s="104">
        <f t="shared" ref="F418:F436" si="122">SUM(C418:E418)</f>
        <v>0.50000000000000022</v>
      </c>
      <c r="G418" s="20">
        <f t="shared" si="105"/>
        <v>3.3978245809765981E-2</v>
      </c>
      <c r="H418" s="79">
        <f t="shared" si="106"/>
        <v>1.698912290488299E-2</v>
      </c>
      <c r="I418" s="80">
        <f t="shared" si="99"/>
        <v>0.48301087709511703</v>
      </c>
      <c r="J418" s="80">
        <f t="shared" si="100"/>
        <v>0.51698912290488297</v>
      </c>
      <c r="K418" s="105" t="str">
        <f t="shared" si="121"/>
        <v>No</v>
      </c>
      <c r="L418" s="78">
        <f t="shared" si="107"/>
        <v>0.50151420574352601</v>
      </c>
      <c r="S418" s="20">
        <v>405</v>
      </c>
      <c r="T418" s="93">
        <f t="shared" si="115"/>
        <v>3.5</v>
      </c>
      <c r="U418" s="20">
        <f t="shared" si="116"/>
        <v>0</v>
      </c>
      <c r="V418" s="118">
        <f t="shared" si="117"/>
        <v>1.9552458610516687E-15</v>
      </c>
      <c r="W418" s="78">
        <f t="shared" si="118"/>
        <v>3.5000000000000018</v>
      </c>
      <c r="X418" s="20">
        <f t="shared" si="108"/>
        <v>0.28541726480203417</v>
      </c>
      <c r="Y418" s="79">
        <f t="shared" si="101"/>
        <v>0.14270863240101708</v>
      </c>
      <c r="Z418" s="80">
        <f t="shared" si="102"/>
        <v>3.3572913675989828</v>
      </c>
      <c r="AA418" s="80">
        <f t="shared" si="103"/>
        <v>3.6427086324010172</v>
      </c>
      <c r="AB418" s="105" t="str">
        <f t="shared" si="104"/>
        <v>No</v>
      </c>
      <c r="AC418" s="78">
        <f t="shared" si="109"/>
        <v>3.5127193282456193</v>
      </c>
    </row>
    <row r="419" spans="2:29" x14ac:dyDescent="0.25">
      <c r="B419" s="20">
        <v>406</v>
      </c>
      <c r="C419" s="20">
        <f t="shared" si="114"/>
        <v>0.5</v>
      </c>
      <c r="D419" s="20">
        <f t="shared" si="120"/>
        <v>0</v>
      </c>
      <c r="E419" s="77">
        <f t="shared" si="110"/>
        <v>-3.487823687206171E-3</v>
      </c>
      <c r="F419" s="104">
        <f t="shared" si="122"/>
        <v>0.49651217631279382</v>
      </c>
      <c r="G419" s="20">
        <f t="shared" si="105"/>
        <v>3.3865810385359144E-2</v>
      </c>
      <c r="H419" s="79">
        <f t="shared" si="106"/>
        <v>1.6932905192679572E-2</v>
      </c>
      <c r="I419" s="80">
        <f t="shared" si="99"/>
        <v>0.48306709480732041</v>
      </c>
      <c r="J419" s="80">
        <f t="shared" si="100"/>
        <v>0.51693290519267954</v>
      </c>
      <c r="K419" s="105" t="str">
        <f t="shared" si="121"/>
        <v>No</v>
      </c>
      <c r="L419" s="78">
        <f t="shared" si="107"/>
        <v>0.50118543488050771</v>
      </c>
      <c r="S419" s="20">
        <v>406</v>
      </c>
      <c r="T419" s="93">
        <f t="shared" si="115"/>
        <v>3.5</v>
      </c>
      <c r="U419" s="20">
        <f t="shared" si="116"/>
        <v>0</v>
      </c>
      <c r="V419" s="118">
        <f t="shared" si="117"/>
        <v>-2.9297718972531833E-2</v>
      </c>
      <c r="W419" s="78">
        <f t="shared" si="118"/>
        <v>3.4707022810274681</v>
      </c>
      <c r="X419" s="20">
        <f t="shared" si="108"/>
        <v>0.28447280723701673</v>
      </c>
      <c r="Y419" s="79">
        <f t="shared" si="101"/>
        <v>0.14223640361850837</v>
      </c>
      <c r="Z419" s="80">
        <f t="shared" si="102"/>
        <v>3.3577635963814916</v>
      </c>
      <c r="AA419" s="80">
        <f t="shared" si="103"/>
        <v>3.6422364036185084</v>
      </c>
      <c r="AB419" s="105" t="str">
        <f t="shared" si="104"/>
        <v>No</v>
      </c>
      <c r="AC419" s="78">
        <f t="shared" si="109"/>
        <v>3.5099576529962655</v>
      </c>
    </row>
    <row r="420" spans="2:29" x14ac:dyDescent="0.25">
      <c r="B420" s="20">
        <v>407</v>
      </c>
      <c r="C420" s="20">
        <f t="shared" si="114"/>
        <v>0.5</v>
      </c>
      <c r="D420" s="20">
        <f t="shared" si="120"/>
        <v>0</v>
      </c>
      <c r="E420" s="77">
        <f t="shared" si="110"/>
        <v>-6.9586550480033151E-3</v>
      </c>
      <c r="F420" s="78">
        <f t="shared" si="122"/>
        <v>0.4930413449519967</v>
      </c>
      <c r="G420" s="20">
        <f t="shared" si="105"/>
        <v>3.3779257325649202E-2</v>
      </c>
      <c r="H420" s="79">
        <f t="shared" si="106"/>
        <v>1.6889628662824601E-2</v>
      </c>
      <c r="I420" s="80">
        <f t="shared" si="99"/>
        <v>0.48311037133717538</v>
      </c>
      <c r="J420" s="80">
        <f t="shared" si="100"/>
        <v>0.51688962866282462</v>
      </c>
      <c r="K420" s="80" t="str">
        <f t="shared" si="121"/>
        <v>No</v>
      </c>
      <c r="L420" s="78">
        <f t="shared" si="107"/>
        <v>0.50085088869791106</v>
      </c>
      <c r="S420" s="20">
        <v>407</v>
      </c>
      <c r="T420" s="93">
        <f t="shared" si="115"/>
        <v>3.5</v>
      </c>
      <c r="U420" s="20">
        <f t="shared" si="116"/>
        <v>0</v>
      </c>
      <c r="V420" s="118">
        <f t="shared" si="117"/>
        <v>-5.8452702403227842E-2</v>
      </c>
      <c r="W420" s="78">
        <f t="shared" si="118"/>
        <v>3.441547297596772</v>
      </c>
      <c r="X420" s="20">
        <f t="shared" si="108"/>
        <v>0.28374576153545322</v>
      </c>
      <c r="Y420" s="79">
        <f t="shared" si="101"/>
        <v>0.14187288076772661</v>
      </c>
      <c r="Z420" s="80">
        <f t="shared" si="102"/>
        <v>3.3581271192322735</v>
      </c>
      <c r="AA420" s="80">
        <f t="shared" si="103"/>
        <v>3.6418728807677265</v>
      </c>
      <c r="AB420" s="80" t="str">
        <f t="shared" si="104"/>
        <v>No</v>
      </c>
      <c r="AC420" s="78">
        <f t="shared" si="109"/>
        <v>3.5071474650624541</v>
      </c>
    </row>
    <row r="421" spans="2:29" x14ac:dyDescent="0.25">
      <c r="B421" s="20">
        <v>408</v>
      </c>
      <c r="C421" s="20">
        <f t="shared" si="114"/>
        <v>0.5</v>
      </c>
      <c r="D421" s="20">
        <f t="shared" si="120"/>
        <v>0</v>
      </c>
      <c r="E421" s="77">
        <f t="shared" si="110"/>
        <v>-1.0395584540887797E-2</v>
      </c>
      <c r="F421" s="78">
        <f t="shared" si="122"/>
        <v>0.48960441545911221</v>
      </c>
      <c r="G421" s="20">
        <f t="shared" si="105"/>
        <v>3.3720475742223102E-2</v>
      </c>
      <c r="H421" s="79">
        <f t="shared" si="106"/>
        <v>1.6860237871111551E-2</v>
      </c>
      <c r="I421" s="80">
        <f t="shared" si="99"/>
        <v>0.48313976212888843</v>
      </c>
      <c r="J421" s="80">
        <f t="shared" si="100"/>
        <v>0.51686023787111157</v>
      </c>
      <c r="K421" s="80" t="str">
        <f t="shared" si="121"/>
        <v>No</v>
      </c>
      <c r="L421" s="78">
        <f t="shared" si="107"/>
        <v>0.50051219707110928</v>
      </c>
      <c r="S421" s="20">
        <v>408</v>
      </c>
      <c r="T421" s="93">
        <f t="shared" si="115"/>
        <v>3.5</v>
      </c>
      <c r="U421" s="20">
        <f t="shared" si="116"/>
        <v>0</v>
      </c>
      <c r="V421" s="118">
        <f t="shared" si="117"/>
        <v>-8.7322910143457486E-2</v>
      </c>
      <c r="W421" s="78">
        <f t="shared" si="118"/>
        <v>3.4126770898565426</v>
      </c>
      <c r="X421" s="20">
        <f t="shared" si="108"/>
        <v>0.28325199623467406</v>
      </c>
      <c r="Y421" s="79">
        <f t="shared" si="101"/>
        <v>0.14162599811733703</v>
      </c>
      <c r="Z421" s="80">
        <f t="shared" si="102"/>
        <v>3.3583740018826629</v>
      </c>
      <c r="AA421" s="80">
        <f t="shared" si="103"/>
        <v>3.6416259981173371</v>
      </c>
      <c r="AB421" s="80" t="str">
        <f t="shared" si="104"/>
        <v>No</v>
      </c>
      <c r="AC421" s="78">
        <f t="shared" si="109"/>
        <v>3.5043024553973185</v>
      </c>
    </row>
    <row r="422" spans="2:29" x14ac:dyDescent="0.25">
      <c r="B422" s="20">
        <v>409</v>
      </c>
      <c r="C422" s="20">
        <f t="shared" si="114"/>
        <v>0.5</v>
      </c>
      <c r="D422" s="20">
        <f t="shared" si="120"/>
        <v>0</v>
      </c>
      <c r="E422" s="77">
        <f t="shared" si="110"/>
        <v>-1.3781867790849925E-2</v>
      </c>
      <c r="F422" s="100">
        <f t="shared" si="122"/>
        <v>0.48621813220915006</v>
      </c>
      <c r="G422" s="20">
        <f t="shared" si="105"/>
        <v>3.369075714575779E-2</v>
      </c>
      <c r="H422" s="79">
        <f t="shared" si="106"/>
        <v>1.6845378572878895E-2</v>
      </c>
      <c r="I422" s="80">
        <f t="shared" si="99"/>
        <v>0.48315462142712112</v>
      </c>
      <c r="J422" s="80">
        <f t="shared" si="100"/>
        <v>0.51684537857287893</v>
      </c>
      <c r="K422" s="101" t="str">
        <f t="shared" si="121"/>
        <v>No</v>
      </c>
      <c r="L422" s="78">
        <f t="shared" si="107"/>
        <v>0.50017101007166287</v>
      </c>
      <c r="S422" s="20">
        <v>409</v>
      </c>
      <c r="T422" s="93">
        <f t="shared" si="115"/>
        <v>3.5</v>
      </c>
      <c r="U422" s="20">
        <f t="shared" si="116"/>
        <v>0</v>
      </c>
      <c r="V422" s="118">
        <f t="shared" si="117"/>
        <v>-0.11576768944313937</v>
      </c>
      <c r="W422" s="78">
        <f t="shared" si="118"/>
        <v>3.3842323105568606</v>
      </c>
      <c r="X422" s="20">
        <f t="shared" si="108"/>
        <v>0.28300236002436541</v>
      </c>
      <c r="Y422" s="79">
        <f t="shared" si="101"/>
        <v>0.1415011800121827</v>
      </c>
      <c r="Z422" s="80">
        <f t="shared" si="102"/>
        <v>3.3584988199878172</v>
      </c>
      <c r="AA422" s="80">
        <f t="shared" si="103"/>
        <v>3.6415011800121828</v>
      </c>
      <c r="AB422" s="101" t="str">
        <f t="shared" si="104"/>
        <v>No</v>
      </c>
      <c r="AC422" s="78">
        <f t="shared" si="109"/>
        <v>3.5014364846019688</v>
      </c>
    </row>
    <row r="423" spans="2:29" x14ac:dyDescent="0.25">
      <c r="B423" s="20">
        <v>410</v>
      </c>
      <c r="C423" s="20">
        <f t="shared" si="114"/>
        <v>0.5</v>
      </c>
      <c r="D423" s="20">
        <f t="shared" si="120"/>
        <v>0</v>
      </c>
      <c r="E423" s="77">
        <f t="shared" si="110"/>
        <v>-1.7101007166283367E-2</v>
      </c>
      <c r="F423" s="78">
        <f t="shared" si="122"/>
        <v>0.48289899283371662</v>
      </c>
      <c r="G423" s="20">
        <f t="shared" si="105"/>
        <v>3.369075714575779E-2</v>
      </c>
      <c r="H423" s="79">
        <f t="shared" si="106"/>
        <v>1.6845378572878895E-2</v>
      </c>
      <c r="I423" s="80">
        <f t="shared" si="99"/>
        <v>0.48315462142712112</v>
      </c>
      <c r="J423" s="80">
        <f t="shared" si="100"/>
        <v>0.51684537857287893</v>
      </c>
      <c r="K423" s="80" t="str">
        <f t="shared" si="121"/>
        <v>Yes</v>
      </c>
      <c r="L423" s="78">
        <f t="shared" si="107"/>
        <v>0.49982898992833719</v>
      </c>
      <c r="S423" s="20">
        <v>410</v>
      </c>
      <c r="T423" s="93">
        <f t="shared" si="115"/>
        <v>3.5</v>
      </c>
      <c r="U423" s="20">
        <f t="shared" si="116"/>
        <v>0</v>
      </c>
      <c r="V423" s="118">
        <f t="shared" si="117"/>
        <v>-0.14364846019678026</v>
      </c>
      <c r="W423" s="78">
        <f t="shared" si="118"/>
        <v>3.3563515398032195</v>
      </c>
      <c r="X423" s="20">
        <f t="shared" si="108"/>
        <v>0.28300236002436541</v>
      </c>
      <c r="Y423" s="79">
        <f t="shared" si="101"/>
        <v>0.1415011800121827</v>
      </c>
      <c r="Z423" s="80">
        <f t="shared" si="102"/>
        <v>3.3584988199878172</v>
      </c>
      <c r="AA423" s="80">
        <f t="shared" si="103"/>
        <v>3.6415011800121828</v>
      </c>
      <c r="AB423" s="80" t="str">
        <f t="shared" si="104"/>
        <v>Yes</v>
      </c>
      <c r="AC423" s="78">
        <f t="shared" si="109"/>
        <v>3.4985635153980326</v>
      </c>
    </row>
    <row r="424" spans="2:29" x14ac:dyDescent="0.25">
      <c r="B424" s="20">
        <v>411</v>
      </c>
      <c r="C424" s="20">
        <f t="shared" si="114"/>
        <v>0.5</v>
      </c>
      <c r="D424" s="20">
        <f t="shared" si="120"/>
        <v>0</v>
      </c>
      <c r="E424" s="77">
        <f t="shared" si="110"/>
        <v>-2.033683215379007E-2</v>
      </c>
      <c r="F424" s="104">
        <f t="shared" si="122"/>
        <v>0.47966316784620994</v>
      </c>
      <c r="G424" s="20">
        <f t="shared" si="105"/>
        <v>3.3720475742223109E-2</v>
      </c>
      <c r="H424" s="79">
        <f t="shared" si="106"/>
        <v>1.6860237871111555E-2</v>
      </c>
      <c r="I424" s="80">
        <f t="shared" si="99"/>
        <v>0.48313976212888843</v>
      </c>
      <c r="J424" s="80">
        <f t="shared" si="100"/>
        <v>0.51686023787111157</v>
      </c>
      <c r="K424" s="105" t="str">
        <f t="shared" si="121"/>
        <v>Yes</v>
      </c>
      <c r="L424" s="78">
        <f t="shared" si="107"/>
        <v>0.49948780292889083</v>
      </c>
      <c r="S424" s="20">
        <v>411</v>
      </c>
      <c r="T424" s="93">
        <f t="shared" si="115"/>
        <v>3.5</v>
      </c>
      <c r="U424" s="20">
        <f t="shared" si="116"/>
        <v>0</v>
      </c>
      <c r="V424" s="118">
        <f t="shared" si="117"/>
        <v>-0.17082939009183656</v>
      </c>
      <c r="W424" s="78">
        <f t="shared" si="118"/>
        <v>3.3291706099081635</v>
      </c>
      <c r="X424" s="20">
        <f t="shared" si="108"/>
        <v>0.28325199623467401</v>
      </c>
      <c r="Y424" s="79">
        <f t="shared" si="101"/>
        <v>0.141625998117337</v>
      </c>
      <c r="Z424" s="80">
        <f t="shared" si="102"/>
        <v>3.3583740018826629</v>
      </c>
      <c r="AA424" s="80">
        <f t="shared" si="103"/>
        <v>3.6416259981173371</v>
      </c>
      <c r="AB424" s="105" t="str">
        <f t="shared" si="104"/>
        <v>Yes</v>
      </c>
      <c r="AC424" s="78">
        <f t="shared" si="109"/>
        <v>3.4956975446026828</v>
      </c>
    </row>
    <row r="425" spans="2:29" x14ac:dyDescent="0.25">
      <c r="B425" s="20">
        <v>412</v>
      </c>
      <c r="C425" s="20">
        <f t="shared" si="114"/>
        <v>0.5</v>
      </c>
      <c r="D425" s="20">
        <f t="shared" si="120"/>
        <v>0</v>
      </c>
      <c r="E425" s="77">
        <f t="shared" si="110"/>
        <v>-2.3473578139294404E-2</v>
      </c>
      <c r="F425" s="104">
        <f t="shared" si="122"/>
        <v>0.4765264218607056</v>
      </c>
      <c r="G425" s="20">
        <f t="shared" si="105"/>
        <v>3.3779257325649195E-2</v>
      </c>
      <c r="H425" s="79">
        <f t="shared" si="106"/>
        <v>1.6889628662824598E-2</v>
      </c>
      <c r="I425" s="80">
        <f t="shared" si="99"/>
        <v>0.48311037133717538</v>
      </c>
      <c r="J425" s="80">
        <f t="shared" si="100"/>
        <v>0.51688962866282462</v>
      </c>
      <c r="K425" s="105" t="str">
        <f t="shared" si="121"/>
        <v>Yes</v>
      </c>
      <c r="L425" s="78">
        <f t="shared" si="107"/>
        <v>0.499149111302089</v>
      </c>
      <c r="S425" s="20">
        <v>412</v>
      </c>
      <c r="T425" s="93">
        <f t="shared" si="115"/>
        <v>3.5</v>
      </c>
      <c r="U425" s="20">
        <f t="shared" si="116"/>
        <v>0</v>
      </c>
      <c r="V425" s="118">
        <f t="shared" si="117"/>
        <v>-0.19717805637007296</v>
      </c>
      <c r="W425" s="78">
        <f t="shared" si="118"/>
        <v>3.3028219436299269</v>
      </c>
      <c r="X425" s="20">
        <f t="shared" si="108"/>
        <v>0.28374576153545328</v>
      </c>
      <c r="Y425" s="79">
        <f t="shared" si="101"/>
        <v>0.14187288076772664</v>
      </c>
      <c r="Z425" s="80">
        <f t="shared" si="102"/>
        <v>3.3581271192322735</v>
      </c>
      <c r="AA425" s="80">
        <f t="shared" si="103"/>
        <v>3.6418728807677265</v>
      </c>
      <c r="AB425" s="105" t="str">
        <f t="shared" si="104"/>
        <v>Yes</v>
      </c>
      <c r="AC425" s="78">
        <f t="shared" si="109"/>
        <v>3.4928525349375468</v>
      </c>
    </row>
    <row r="426" spans="2:29" x14ac:dyDescent="0.25">
      <c r="B426" s="20">
        <v>413</v>
      </c>
      <c r="C426" s="20">
        <f t="shared" si="114"/>
        <v>0.5</v>
      </c>
      <c r="D426" s="20">
        <f t="shared" si="120"/>
        <v>0</v>
      </c>
      <c r="E426" s="77">
        <f t="shared" si="110"/>
        <v>-2.6495963211660235E-2</v>
      </c>
      <c r="F426" s="78">
        <f t="shared" si="122"/>
        <v>0.47350403678833974</v>
      </c>
      <c r="G426" s="20">
        <f t="shared" si="105"/>
        <v>3.3865810385359144E-2</v>
      </c>
      <c r="H426" s="79">
        <f t="shared" si="106"/>
        <v>1.6932905192679572E-2</v>
      </c>
      <c r="I426" s="80">
        <f t="shared" si="99"/>
        <v>0.48306709480732041</v>
      </c>
      <c r="J426" s="80">
        <f t="shared" si="100"/>
        <v>0.51693290519267954</v>
      </c>
      <c r="K426" s="80" t="str">
        <f t="shared" si="121"/>
        <v>Yes</v>
      </c>
      <c r="L426" s="78">
        <f t="shared" si="107"/>
        <v>0.4988145651194924</v>
      </c>
      <c r="S426" s="20">
        <v>413</v>
      </c>
      <c r="T426" s="93">
        <f t="shared" si="115"/>
        <v>3.5</v>
      </c>
      <c r="U426" s="20">
        <f t="shared" si="116"/>
        <v>0</v>
      </c>
      <c r="V426" s="118">
        <f t="shared" si="117"/>
        <v>-0.22256609097794597</v>
      </c>
      <c r="W426" s="78">
        <f t="shared" si="118"/>
        <v>3.2774339090220539</v>
      </c>
      <c r="X426" s="20">
        <f t="shared" si="108"/>
        <v>0.28447280723701673</v>
      </c>
      <c r="Y426" s="79">
        <f t="shared" si="101"/>
        <v>0.14223640361850837</v>
      </c>
      <c r="Z426" s="80">
        <f t="shared" si="102"/>
        <v>3.3577635963814916</v>
      </c>
      <c r="AA426" s="80">
        <f t="shared" si="103"/>
        <v>3.6422364036185084</v>
      </c>
      <c r="AB426" s="80" t="str">
        <f t="shared" si="104"/>
        <v>Yes</v>
      </c>
      <c r="AC426" s="78">
        <f t="shared" si="109"/>
        <v>3.4900423470037354</v>
      </c>
    </row>
    <row r="427" spans="2:29" x14ac:dyDescent="0.25">
      <c r="B427" s="20">
        <v>414</v>
      </c>
      <c r="C427" s="20">
        <f t="shared" si="114"/>
        <v>0.5</v>
      </c>
      <c r="D427" s="20">
        <f t="shared" si="120"/>
        <v>0</v>
      </c>
      <c r="E427" s="77">
        <f t="shared" si="110"/>
        <v>-2.938926261462347E-2</v>
      </c>
      <c r="F427" s="78">
        <f t="shared" si="122"/>
        <v>0.47061073738537651</v>
      </c>
      <c r="G427" s="20">
        <f t="shared" si="105"/>
        <v>3.3978245809765981E-2</v>
      </c>
      <c r="H427" s="79">
        <f t="shared" si="106"/>
        <v>1.698912290488299E-2</v>
      </c>
      <c r="I427" s="80">
        <f t="shared" si="99"/>
        <v>0.48301087709511703</v>
      </c>
      <c r="J427" s="80">
        <f t="shared" si="100"/>
        <v>0.51698912290488297</v>
      </c>
      <c r="K427" s="80" t="str">
        <f t="shared" si="121"/>
        <v>Yes</v>
      </c>
      <c r="L427" s="78">
        <f t="shared" si="107"/>
        <v>0.4984857942564741</v>
      </c>
      <c r="S427" s="20">
        <v>414</v>
      </c>
      <c r="T427" s="93">
        <f t="shared" si="115"/>
        <v>3.5</v>
      </c>
      <c r="U427" s="20">
        <f t="shared" si="116"/>
        <v>0</v>
      </c>
      <c r="V427" s="118">
        <f t="shared" si="117"/>
        <v>-0.24686980596283711</v>
      </c>
      <c r="W427" s="78">
        <f t="shared" si="118"/>
        <v>3.2531301940371629</v>
      </c>
      <c r="X427" s="20">
        <f t="shared" si="108"/>
        <v>0.28541726480203411</v>
      </c>
      <c r="Y427" s="79">
        <f t="shared" si="101"/>
        <v>0.14270863240101705</v>
      </c>
      <c r="Z427" s="80">
        <f t="shared" si="102"/>
        <v>3.3572913675989828</v>
      </c>
      <c r="AA427" s="80">
        <f t="shared" si="103"/>
        <v>3.6427086324010172</v>
      </c>
      <c r="AB427" s="80" t="str">
        <f t="shared" si="104"/>
        <v>Yes</v>
      </c>
      <c r="AC427" s="78">
        <f t="shared" si="109"/>
        <v>3.4872806717543812</v>
      </c>
    </row>
    <row r="428" spans="2:29" x14ac:dyDescent="0.25">
      <c r="B428" s="20">
        <v>415</v>
      </c>
      <c r="C428" s="20">
        <f t="shared" si="114"/>
        <v>0.5</v>
      </c>
      <c r="D428" s="20">
        <f t="shared" si="120"/>
        <v>0</v>
      </c>
      <c r="E428" s="77">
        <f t="shared" si="110"/>
        <v>-3.2139380484326893E-2</v>
      </c>
      <c r="F428" s="100">
        <f t="shared" si="122"/>
        <v>0.46786061951567309</v>
      </c>
      <c r="G428" s="20">
        <f t="shared" si="105"/>
        <v>3.41141316673867E-2</v>
      </c>
      <c r="H428" s="79">
        <f t="shared" si="106"/>
        <v>1.705706583369335E-2</v>
      </c>
      <c r="I428" s="80">
        <f t="shared" si="99"/>
        <v>0.48294293416630663</v>
      </c>
      <c r="J428" s="80">
        <f t="shared" si="100"/>
        <v>0.51705706583369337</v>
      </c>
      <c r="K428" s="101" t="str">
        <f t="shared" si="121"/>
        <v>Yes</v>
      </c>
      <c r="L428" s="78">
        <f t="shared" si="107"/>
        <v>0.4981644004516308</v>
      </c>
      <c r="S428" s="20">
        <v>415</v>
      </c>
      <c r="T428" s="93">
        <f t="shared" si="115"/>
        <v>3.5</v>
      </c>
      <c r="U428" s="20">
        <f t="shared" si="116"/>
        <v>0</v>
      </c>
      <c r="V428" s="118">
        <f t="shared" si="117"/>
        <v>-0.26997079606834584</v>
      </c>
      <c r="W428" s="78">
        <f t="shared" si="118"/>
        <v>3.2300292039316543</v>
      </c>
      <c r="X428" s="20">
        <f t="shared" si="108"/>
        <v>0.28655870600604821</v>
      </c>
      <c r="Y428" s="79">
        <f t="shared" si="101"/>
        <v>0.14327935300302411</v>
      </c>
      <c r="Z428" s="80">
        <f t="shared" si="102"/>
        <v>3.3567206469969757</v>
      </c>
      <c r="AA428" s="80">
        <f t="shared" si="103"/>
        <v>3.6432793530030243</v>
      </c>
      <c r="AB428" s="101" t="str">
        <f t="shared" si="104"/>
        <v>Yes</v>
      </c>
      <c r="AC428" s="78">
        <f t="shared" si="109"/>
        <v>3.4845809637936975</v>
      </c>
    </row>
    <row r="429" spans="2:29" x14ac:dyDescent="0.25">
      <c r="B429" s="20">
        <v>416</v>
      </c>
      <c r="C429" s="20">
        <f t="shared" si="114"/>
        <v>0.5</v>
      </c>
      <c r="D429" s="20">
        <f t="shared" si="120"/>
        <v>0</v>
      </c>
      <c r="E429" s="77">
        <f t="shared" si="110"/>
        <v>-3.47329185229499E-2</v>
      </c>
      <c r="F429" s="78">
        <f t="shared" si="122"/>
        <v>0.46526708147705009</v>
      </c>
      <c r="G429" s="20">
        <f t="shared" si="105"/>
        <v>3.4270561584773748E-2</v>
      </c>
      <c r="H429" s="79">
        <f t="shared" si="106"/>
        <v>1.7135280792386874E-2</v>
      </c>
      <c r="I429" s="80">
        <f t="shared" si="99"/>
        <v>0.48286471920761315</v>
      </c>
      <c r="J429" s="80">
        <f t="shared" si="100"/>
        <v>0.51713528079238691</v>
      </c>
      <c r="K429" s="80" t="str">
        <f t="shared" si="121"/>
        <v>Yes</v>
      </c>
      <c r="L429" s="78">
        <f t="shared" si="107"/>
        <v>0.49785194950327338</v>
      </c>
      <c r="S429" s="20">
        <v>416</v>
      </c>
      <c r="T429" s="93">
        <f t="shared" si="115"/>
        <v>3.5</v>
      </c>
      <c r="U429" s="20">
        <f t="shared" si="116"/>
        <v>0</v>
      </c>
      <c r="V429" s="118">
        <f t="shared" si="117"/>
        <v>-0.2917565155927791</v>
      </c>
      <c r="W429" s="78">
        <f t="shared" si="118"/>
        <v>3.208243484407221</v>
      </c>
      <c r="X429" s="20">
        <f t="shared" si="108"/>
        <v>0.28787271731209935</v>
      </c>
      <c r="Y429" s="79">
        <f t="shared" si="101"/>
        <v>0.14393635865604967</v>
      </c>
      <c r="Z429" s="80">
        <f t="shared" si="102"/>
        <v>3.3560636413439502</v>
      </c>
      <c r="AA429" s="80">
        <f t="shared" si="103"/>
        <v>3.6439363586560498</v>
      </c>
      <c r="AB429" s="80" t="str">
        <f t="shared" si="104"/>
        <v>Yes</v>
      </c>
      <c r="AC429" s="78">
        <f t="shared" si="109"/>
        <v>3.4819563758274952</v>
      </c>
    </row>
    <row r="430" spans="2:29" x14ac:dyDescent="0.25">
      <c r="B430" s="20">
        <v>417</v>
      </c>
      <c r="C430" s="20">
        <f t="shared" si="114"/>
        <v>0.5</v>
      </c>
      <c r="D430" s="20">
        <f t="shared" si="120"/>
        <v>0</v>
      </c>
      <c r="E430" s="77">
        <f t="shared" si="110"/>
        <v>-3.7157241273869712E-2</v>
      </c>
      <c r="F430" s="78">
        <f t="shared" si="122"/>
        <v>0.46284275872613029</v>
      </c>
      <c r="G430" s="20">
        <f t="shared" si="105"/>
        <v>3.4444233350475112E-2</v>
      </c>
      <c r="H430" s="79">
        <f t="shared" si="106"/>
        <v>1.7222116675237556E-2</v>
      </c>
      <c r="I430" s="80">
        <f t="shared" si="99"/>
        <v>0.48277788332476246</v>
      </c>
      <c r="J430" s="80">
        <f t="shared" si="100"/>
        <v>0.51722211667523754</v>
      </c>
      <c r="K430" s="80" t="str">
        <f t="shared" si="121"/>
        <v>Yes</v>
      </c>
      <c r="L430" s="78">
        <f t="shared" si="107"/>
        <v>0.49754996364101473</v>
      </c>
      <c r="S430" s="20">
        <v>417</v>
      </c>
      <c r="T430" s="93">
        <f t="shared" si="115"/>
        <v>3.5</v>
      </c>
      <c r="U430" s="20">
        <f t="shared" si="116"/>
        <v>0</v>
      </c>
      <c r="V430" s="118">
        <f t="shared" si="117"/>
        <v>-0.31212082670050556</v>
      </c>
      <c r="W430" s="78">
        <f t="shared" si="118"/>
        <v>3.1878791732994944</v>
      </c>
      <c r="X430" s="20">
        <f t="shared" si="108"/>
        <v>0.28933156014399092</v>
      </c>
      <c r="Y430" s="79">
        <f t="shared" si="101"/>
        <v>0.14466578007199546</v>
      </c>
      <c r="Z430" s="80">
        <f t="shared" si="102"/>
        <v>3.3553342199280047</v>
      </c>
      <c r="AA430" s="80">
        <f t="shared" si="103"/>
        <v>3.6446657800719953</v>
      </c>
      <c r="AB430" s="80" t="str">
        <f t="shared" si="104"/>
        <v>Yes</v>
      </c>
      <c r="AC430" s="78">
        <f t="shared" si="109"/>
        <v>3.4794196945845228</v>
      </c>
    </row>
    <row r="431" spans="2:29" x14ac:dyDescent="0.25">
      <c r="B431" s="20">
        <v>418</v>
      </c>
      <c r="C431" s="20">
        <f t="shared" si="114"/>
        <v>0.5</v>
      </c>
      <c r="D431" s="20">
        <f t="shared" si="120"/>
        <v>0</v>
      </c>
      <c r="E431" s="77">
        <f t="shared" si="110"/>
        <v>-3.9400537680336079E-2</v>
      </c>
      <c r="F431" s="104">
        <f t="shared" si="122"/>
        <v>0.46059946231966392</v>
      </c>
      <c r="G431" s="20">
        <f t="shared" si="105"/>
        <v>3.4631534191993309E-2</v>
      </c>
      <c r="H431" s="79">
        <f t="shared" si="106"/>
        <v>1.7315767095996654E-2</v>
      </c>
      <c r="I431" s="80">
        <f t="shared" si="99"/>
        <v>0.48268423290400336</v>
      </c>
      <c r="J431" s="80">
        <f t="shared" si="100"/>
        <v>0.51731576709599669</v>
      </c>
      <c r="K431" s="105" t="str">
        <f t="shared" si="121"/>
        <v>Yes</v>
      </c>
      <c r="L431" s="78">
        <f t="shared" si="107"/>
        <v>0.49725991410962023</v>
      </c>
      <c r="S431" s="20">
        <v>418</v>
      </c>
      <c r="T431" s="93">
        <f t="shared" si="115"/>
        <v>3.5</v>
      </c>
      <c r="U431" s="20">
        <f t="shared" si="116"/>
        <v>0</v>
      </c>
      <c r="V431" s="118">
        <f t="shared" si="117"/>
        <v>-0.330964516514823</v>
      </c>
      <c r="W431" s="78">
        <f t="shared" si="118"/>
        <v>3.1690354834851768</v>
      </c>
      <c r="X431" s="20">
        <f t="shared" si="108"/>
        <v>0.29090488721274377</v>
      </c>
      <c r="Y431" s="79">
        <f t="shared" si="101"/>
        <v>0.14545244360637188</v>
      </c>
      <c r="Z431" s="80">
        <f t="shared" si="102"/>
        <v>3.3545475563936282</v>
      </c>
      <c r="AA431" s="80">
        <f t="shared" si="103"/>
        <v>3.6454524436063718</v>
      </c>
      <c r="AB431" s="105" t="str">
        <f t="shared" si="104"/>
        <v>Yes</v>
      </c>
      <c r="AC431" s="78">
        <f t="shared" si="109"/>
        <v>3.4769832785208088</v>
      </c>
    </row>
    <row r="432" spans="2:29" x14ac:dyDescent="0.25">
      <c r="B432" s="20">
        <v>419</v>
      </c>
      <c r="C432" s="20">
        <f t="shared" si="114"/>
        <v>0.5</v>
      </c>
      <c r="D432" s="20">
        <f t="shared" si="120"/>
        <v>0</v>
      </c>
      <c r="E432" s="77">
        <f t="shared" si="110"/>
        <v>-4.1451878627752042E-2</v>
      </c>
      <c r="F432" s="78">
        <f t="shared" si="122"/>
        <v>0.45854812137224799</v>
      </c>
      <c r="G432" s="20">
        <f t="shared" si="105"/>
        <v>3.4828629272988451E-2</v>
      </c>
      <c r="H432" s="79">
        <f t="shared" si="106"/>
        <v>1.7414314636494226E-2</v>
      </c>
      <c r="I432" s="80">
        <f t="shared" si="99"/>
        <v>0.48258568536350577</v>
      </c>
      <c r="J432" s="80">
        <f t="shared" si="100"/>
        <v>0.51741431463649423</v>
      </c>
      <c r="K432" s="80" t="str">
        <f t="shared" si="121"/>
        <v>Yes</v>
      </c>
      <c r="L432" s="78">
        <f t="shared" si="107"/>
        <v>0.49698321400125117</v>
      </c>
      <c r="S432" s="20">
        <v>419</v>
      </c>
      <c r="T432" s="93">
        <f t="shared" si="115"/>
        <v>3.5</v>
      </c>
      <c r="U432" s="20">
        <f t="shared" si="116"/>
        <v>0</v>
      </c>
      <c r="V432" s="118">
        <f t="shared" si="117"/>
        <v>-0.34819578047311717</v>
      </c>
      <c r="W432" s="78">
        <f t="shared" si="118"/>
        <v>3.1518042195268827</v>
      </c>
      <c r="X432" s="20">
        <f t="shared" si="108"/>
        <v>0.29256048589310296</v>
      </c>
      <c r="Y432" s="79">
        <f t="shared" si="101"/>
        <v>0.14628024294655148</v>
      </c>
      <c r="Z432" s="80">
        <f t="shared" si="102"/>
        <v>3.3537197570534487</v>
      </c>
      <c r="AA432" s="80">
        <f t="shared" si="103"/>
        <v>3.6462802429465513</v>
      </c>
      <c r="AB432" s="80" t="str">
        <f t="shared" si="104"/>
        <v>Yes</v>
      </c>
      <c r="AC432" s="78">
        <f t="shared" si="109"/>
        <v>3.4746589976105087</v>
      </c>
    </row>
    <row r="433" spans="2:29" x14ac:dyDescent="0.25">
      <c r="B433" s="20">
        <v>420</v>
      </c>
      <c r="C433" s="20">
        <f t="shared" si="114"/>
        <v>0.5</v>
      </c>
      <c r="D433" s="20">
        <f t="shared" si="120"/>
        <v>0</v>
      </c>
      <c r="E433" s="77">
        <f t="shared" si="110"/>
        <v>-4.3301270189221967E-2</v>
      </c>
      <c r="F433" s="78">
        <f t="shared" si="122"/>
        <v>0.45669872981077803</v>
      </c>
      <c r="G433" s="20">
        <f t="shared" si="105"/>
        <v>3.5031550286320261E-2</v>
      </c>
      <c r="H433" s="79">
        <f t="shared" si="106"/>
        <v>1.751577514316013E-2</v>
      </c>
      <c r="I433" s="80">
        <f t="shared" ref="I433:I435" si="123">C433-H433</f>
        <v>0.48248422485683989</v>
      </c>
      <c r="J433" s="80">
        <f t="shared" ref="J433:J435" si="124">C433+H433</f>
        <v>0.51751577514316016</v>
      </c>
      <c r="K433" s="80" t="str">
        <f t="shared" si="121"/>
        <v>Yes</v>
      </c>
      <c r="L433" s="78">
        <f t="shared" si="107"/>
        <v>0.49672121137102165</v>
      </c>
      <c r="S433" s="20">
        <v>420</v>
      </c>
      <c r="T433" s="93">
        <f t="shared" si="115"/>
        <v>3.5</v>
      </c>
      <c r="U433" s="20">
        <f t="shared" si="116"/>
        <v>0</v>
      </c>
      <c r="V433" s="118">
        <f t="shared" si="117"/>
        <v>-0.36373066958946448</v>
      </c>
      <c r="W433" s="78">
        <f t="shared" si="118"/>
        <v>3.1362693304105353</v>
      </c>
      <c r="X433" s="20">
        <f t="shared" si="108"/>
        <v>0.29426502240509017</v>
      </c>
      <c r="Y433" s="79">
        <f t="shared" ref="Y433:Y436" si="125">$C$10*X433</f>
        <v>0.14713251120254509</v>
      </c>
      <c r="Z433" s="80">
        <f t="shared" ref="Z433:Z435" si="126">T433-Y433</f>
        <v>3.3528674887974548</v>
      </c>
      <c r="AA433" s="80">
        <f t="shared" ref="AA433:AA435" si="127">T433+Y433</f>
        <v>3.6471325112025452</v>
      </c>
      <c r="AB433" s="80" t="str">
        <f t="shared" ref="AB433:AB436" si="128">IF(OR(AND(W433&lt;W432,W433&lt;Z433),AND(W433&gt;W432,W433&gt;AA433)),"Yes","No")</f>
        <v>Yes</v>
      </c>
      <c r="AC433" s="78">
        <f t="shared" si="109"/>
        <v>3.4724581755165813</v>
      </c>
    </row>
    <row r="434" spans="2:29" x14ac:dyDescent="0.25">
      <c r="B434" s="20">
        <v>421</v>
      </c>
      <c r="C434" s="20">
        <f t="shared" si="114"/>
        <v>0.5</v>
      </c>
      <c r="D434" s="20">
        <f t="shared" si="120"/>
        <v>0</v>
      </c>
      <c r="E434" s="77">
        <f t="shared" si="110"/>
        <v>-4.493970231495828E-2</v>
      </c>
      <c r="F434" s="100">
        <f t="shared" si="122"/>
        <v>0.45506029768504175</v>
      </c>
      <c r="G434" s="20">
        <f t="shared" ref="G434:G436" si="129">_xlfn.STDEV.P(F335:F434)</f>
        <v>3.5236281502785322E-2</v>
      </c>
      <c r="H434" s="79">
        <f t="shared" ref="H434:H436" si="130">$C$10*G434</f>
        <v>1.7618140751392661E-2</v>
      </c>
      <c r="I434" s="80">
        <f t="shared" si="123"/>
        <v>0.48238185924860733</v>
      </c>
      <c r="J434" s="80">
        <f t="shared" si="124"/>
        <v>0.51761814075139267</v>
      </c>
      <c r="K434" s="101" t="str">
        <f t="shared" si="121"/>
        <v>Yes</v>
      </c>
      <c r="L434" s="78">
        <f t="shared" ref="L434:L436" si="131">AVERAGE(F335:F434)</f>
        <v>0.49647518266940999</v>
      </c>
      <c r="S434" s="20">
        <v>421</v>
      </c>
      <c r="T434" s="93">
        <f t="shared" si="115"/>
        <v>3.5</v>
      </c>
      <c r="U434" s="20">
        <f t="shared" si="116"/>
        <v>0</v>
      </c>
      <c r="V434" s="118">
        <f t="shared" si="117"/>
        <v>-0.37749349944564953</v>
      </c>
      <c r="W434" s="78">
        <f t="shared" si="118"/>
        <v>3.1225065005543504</v>
      </c>
      <c r="X434" s="20">
        <f t="shared" ref="X434:X436" si="132">_xlfn.STDEV.P(W335:W434)</f>
        <v>0.29598476462339668</v>
      </c>
      <c r="Y434" s="79">
        <f t="shared" si="125"/>
        <v>0.14799238231169834</v>
      </c>
      <c r="Z434" s="80">
        <f t="shared" si="126"/>
        <v>3.3520076176883018</v>
      </c>
      <c r="AA434" s="80">
        <f t="shared" si="127"/>
        <v>3.6479923823116982</v>
      </c>
      <c r="AB434" s="101" t="str">
        <f t="shared" si="128"/>
        <v>Yes</v>
      </c>
      <c r="AC434" s="78">
        <f t="shared" ref="AC434:AC436" si="133">AVERAGE(W335:W434)</f>
        <v>3.4703915344230434</v>
      </c>
    </row>
    <row r="435" spans="2:29" x14ac:dyDescent="0.25">
      <c r="B435" s="20">
        <v>422</v>
      </c>
      <c r="C435" s="20">
        <f t="shared" si="114"/>
        <v>0.5</v>
      </c>
      <c r="D435" s="20">
        <f t="shared" si="120"/>
        <v>0</v>
      </c>
      <c r="E435" s="77">
        <f t="shared" si="110"/>
        <v>-4.6359192728339368E-2</v>
      </c>
      <c r="F435" s="78">
        <f t="shared" si="122"/>
        <v>0.45364080727166062</v>
      </c>
      <c r="G435" s="20">
        <f t="shared" si="129"/>
        <v>3.54388411998353E-2</v>
      </c>
      <c r="H435" s="79">
        <f t="shared" si="130"/>
        <v>1.771942059991765E-2</v>
      </c>
      <c r="I435" s="80">
        <f t="shared" si="123"/>
        <v>0.48228057940008234</v>
      </c>
      <c r="J435" s="80">
        <f t="shared" si="124"/>
        <v>0.5177194205999176</v>
      </c>
      <c r="K435" s="80" t="str">
        <f t="shared" si="121"/>
        <v>Yes</v>
      </c>
      <c r="L435" s="78">
        <f t="shared" si="131"/>
        <v>0.49624632652351958</v>
      </c>
      <c r="S435" s="20">
        <v>422</v>
      </c>
      <c r="T435" s="93">
        <f t="shared" si="115"/>
        <v>3.5</v>
      </c>
      <c r="U435" s="20">
        <f t="shared" si="116"/>
        <v>0</v>
      </c>
      <c r="V435" s="118">
        <f t="shared" si="117"/>
        <v>-0.38941721891805064</v>
      </c>
      <c r="W435" s="78">
        <f t="shared" si="118"/>
        <v>3.1105827810819493</v>
      </c>
      <c r="X435" s="20">
        <f t="shared" si="132"/>
        <v>0.29768626607861642</v>
      </c>
      <c r="Y435" s="79">
        <f t="shared" si="125"/>
        <v>0.14884313303930821</v>
      </c>
      <c r="Z435" s="80">
        <f t="shared" si="126"/>
        <v>3.3511568669606917</v>
      </c>
      <c r="AA435" s="80">
        <f t="shared" si="127"/>
        <v>3.6488431330393083</v>
      </c>
      <c r="AB435" s="80" t="str">
        <f t="shared" si="128"/>
        <v>Yes</v>
      </c>
      <c r="AC435" s="78">
        <f t="shared" si="133"/>
        <v>3.4684691427975638</v>
      </c>
    </row>
    <row r="436" spans="2:29" x14ac:dyDescent="0.25">
      <c r="B436" s="20">
        <v>423</v>
      </c>
      <c r="C436" s="20">
        <f t="shared" si="114"/>
        <v>0.5</v>
      </c>
      <c r="D436" s="20">
        <f t="shared" si="120"/>
        <v>0</v>
      </c>
      <c r="E436" s="77">
        <f t="shared" si="110"/>
        <v>-4.7552825814757664E-2</v>
      </c>
      <c r="F436" s="78">
        <f t="shared" si="122"/>
        <v>0.45244717418524233</v>
      </c>
      <c r="G436" s="20">
        <f t="shared" si="129"/>
        <v>3.5635356971305938E-2</v>
      </c>
      <c r="H436" s="79">
        <f t="shared" si="130"/>
        <v>1.7817678485652969E-2</v>
      </c>
      <c r="I436" s="80">
        <f>C436-H436</f>
        <v>0.48218232151434703</v>
      </c>
      <c r="J436" s="80">
        <f>C436+H436</f>
        <v>0.51781767848565297</v>
      </c>
      <c r="K436" s="80" t="str">
        <f t="shared" si="121"/>
        <v>Yes</v>
      </c>
      <c r="L436" s="78">
        <f t="shared" si="131"/>
        <v>0.49603575789748866</v>
      </c>
      <c r="S436" s="20">
        <v>423</v>
      </c>
      <c r="T436" s="93">
        <f t="shared" si="115"/>
        <v>3.5</v>
      </c>
      <c r="U436" s="20">
        <f t="shared" si="116"/>
        <v>0</v>
      </c>
      <c r="V436" s="118">
        <f t="shared" si="117"/>
        <v>-0.39944373684396434</v>
      </c>
      <c r="W436" s="78">
        <f t="shared" si="118"/>
        <v>3.1005562631560357</v>
      </c>
      <c r="X436" s="20">
        <f t="shared" si="132"/>
        <v>0.29933699855896984</v>
      </c>
      <c r="Y436" s="79">
        <f t="shared" si="125"/>
        <v>0.14966849927948492</v>
      </c>
      <c r="Z436" s="80">
        <f>T436-Y436</f>
        <v>3.350331500720515</v>
      </c>
      <c r="AA436" s="80">
        <f>T436+Y436</f>
        <v>3.649668499279485</v>
      </c>
      <c r="AB436" s="80" t="str">
        <f t="shared" si="128"/>
        <v>Yes</v>
      </c>
      <c r="AC436" s="78">
        <f t="shared" si="133"/>
        <v>3.466700366338904</v>
      </c>
    </row>
    <row r="437" spans="2:29" x14ac:dyDescent="0.25">
      <c r="E437" s="77"/>
      <c r="F437" s="78"/>
      <c r="G437" s="79"/>
      <c r="H437" s="79"/>
      <c r="I437" s="79"/>
      <c r="J437" s="80"/>
      <c r="K437" s="80"/>
    </row>
  </sheetData>
  <mergeCells count="2">
    <mergeCell ref="Z6:AA6"/>
    <mergeCell ref="I6:J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Calculations</vt:lpstr>
      <vt:lpstr>Theorretical Data</vt:lpstr>
      <vt:lpstr>Theorretical Data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Dunlop</dc:creator>
  <cp:lastModifiedBy>Martin Dunlop</cp:lastModifiedBy>
  <dcterms:created xsi:type="dcterms:W3CDTF">2019-02-09T03:19:35Z</dcterms:created>
  <dcterms:modified xsi:type="dcterms:W3CDTF">2020-06-07T12:10:32Z</dcterms:modified>
</cp:coreProperties>
</file>