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zda stuff\"/>
    </mc:Choice>
  </mc:AlternateContent>
  <xr:revisionPtr revIDLastSave="0" documentId="13_ncr:1_{1642FEBD-C175-48D0-A86F-0D8423C850AD}" xr6:coauthVersionLast="43" xr6:coauthVersionMax="43" xr10:uidLastSave="{00000000-0000-0000-0000-000000000000}"/>
  <bookViews>
    <workbookView xWindow="-103" yWindow="-103" windowWidth="27634" windowHeight="15034" xr2:uid="{8158BB1D-F6E4-438B-AB7A-8843660A0849}"/>
  </bookViews>
  <sheets>
    <sheet name="user input" sheetId="1" r:id="rId1"/>
    <sheet name="stuff the 'puter rea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1" l="1"/>
  <c r="C2" i="2" s="1"/>
  <c r="C7" i="1"/>
  <c r="A14" i="2"/>
  <c r="A13" i="2"/>
  <c r="A12" i="2"/>
  <c r="A11" i="2"/>
  <c r="A10" i="2"/>
  <c r="A9" i="2"/>
  <c r="A8" i="2"/>
  <c r="A7" i="2"/>
  <c r="A6" i="2"/>
  <c r="A5" i="2"/>
  <c r="A4" i="2"/>
  <c r="A3" i="2"/>
  <c r="A2" i="2"/>
  <c r="C1" i="2"/>
  <c r="A1" i="2"/>
  <c r="D13" i="1"/>
  <c r="B1" i="2" s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5" i="1"/>
  <c r="D8" i="1" s="1"/>
  <c r="E15" i="1" l="1"/>
  <c r="D9" i="1"/>
  <c r="D18" i="1" s="1"/>
  <c r="B6" i="2" s="1"/>
  <c r="D24" i="1"/>
  <c r="B12" i="2" s="1"/>
  <c r="D22" i="1"/>
  <c r="B10" i="2" s="1"/>
  <c r="D14" i="1"/>
  <c r="B2" i="2" s="1"/>
  <c r="D17" i="1"/>
  <c r="B5" i="2" s="1"/>
  <c r="D19" i="1"/>
  <c r="B7" i="2" s="1"/>
  <c r="D23" i="1"/>
  <c r="B11" i="2" s="1"/>
  <c r="D20" i="1"/>
  <c r="B8" i="2" s="1"/>
  <c r="D16" i="1"/>
  <c r="B4" i="2" s="1"/>
  <c r="D21" i="1"/>
  <c r="B9" i="2" s="1"/>
  <c r="D26" i="1"/>
  <c r="B14" i="2" s="1"/>
  <c r="D25" i="1" l="1"/>
  <c r="B13" i="2" s="1"/>
  <c r="D15" i="1"/>
  <c r="B3" i="2" s="1"/>
  <c r="E16" i="1"/>
  <c r="C3" i="2"/>
  <c r="E17" i="1" l="1"/>
  <c r="C4" i="2"/>
  <c r="C5" i="2" l="1"/>
  <c r="E18" i="1"/>
  <c r="C6" i="2" l="1"/>
  <c r="E19" i="1"/>
  <c r="E20" i="1" l="1"/>
  <c r="C7" i="2"/>
  <c r="E21" i="1" l="1"/>
  <c r="C8" i="2"/>
  <c r="C9" i="2" l="1"/>
  <c r="E22" i="1"/>
  <c r="C10" i="2" l="1"/>
  <c r="E23" i="1"/>
  <c r="E24" i="1" l="1"/>
  <c r="C11" i="2"/>
  <c r="E25" i="1" l="1"/>
  <c r="C12" i="2"/>
  <c r="E26" i="1" l="1"/>
  <c r="C14" i="2" s="1"/>
  <c r="C13" i="2"/>
</calcChain>
</file>

<file path=xl/sharedStrings.xml><?xml version="1.0" encoding="utf-8"?>
<sst xmlns="http://schemas.openxmlformats.org/spreadsheetml/2006/main" count="24" uniqueCount="24">
  <si>
    <t xml:space="preserve">speed across line </t>
  </si>
  <si>
    <t xml:space="preserve">speed in M/S </t>
  </si>
  <si>
    <t>Car length in mm</t>
  </si>
  <si>
    <t xml:space="preserve">mm per Pixel </t>
  </si>
  <si>
    <t xml:space="preserve">pixel diff </t>
  </si>
  <si>
    <t>pixels per sec</t>
  </si>
  <si>
    <t>Start line coordinate</t>
  </si>
  <si>
    <t>vertical diff</t>
  </si>
  <si>
    <t>time diff</t>
  </si>
  <si>
    <t xml:space="preserve">Event </t>
  </si>
  <si>
    <t>Date</t>
  </si>
  <si>
    <t>Weather</t>
  </si>
  <si>
    <t xml:space="preserve">Manor Farm #2 </t>
  </si>
  <si>
    <t>9th June 2019</t>
  </si>
  <si>
    <t xml:space="preserve">conditions Dry and Overcast </t>
  </si>
  <si>
    <t>distance per sec in mm</t>
  </si>
  <si>
    <t xml:space="preserve">Enter the header information and speed in cells C1-4 </t>
  </si>
  <si>
    <t>Finish time</t>
  </si>
  <si>
    <t>Race num</t>
  </si>
  <si>
    <t xml:space="preserve">Enter results in A and B columns </t>
  </si>
  <si>
    <t xml:space="preserve">copy formulas down if required from columns C,D &amp;E </t>
  </si>
  <si>
    <t xml:space="preserve">Check the other sheet to ensure that there are no missing lines or setra lines with Zeros.  </t>
  </si>
  <si>
    <t>Save to the input dir as results.txt</t>
  </si>
  <si>
    <t xml:space="preserve">if photo finish throws an IO error check for missing img Files (car pictures) need to update with the rest of the drivers.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</si>
</sst>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0D8F-4C1C-44CB-AD6F-3650CAB3EE97}">
  <dimension ref="A1:H26"/>
  <sheetViews>
    <sheetView tabSelected="1" workbookViewId="0">
      <selection activeCell="H19" sqref="H19"/>
    </sheetView>
  </sheetViews>
  <sheetFormatPr defaultRowHeight="14.6" x14ac:dyDescent="0.4"/>
  <cols>
    <col min="5" max="5" width="9.23046875" style="1"/>
  </cols>
  <sheetData>
    <row r="1" spans="1:8" x14ac:dyDescent="0.4">
      <c r="A1" t="s">
        <v>9</v>
      </c>
      <c r="C1" t="s">
        <v>12</v>
      </c>
    </row>
    <row r="2" spans="1:8" x14ac:dyDescent="0.4">
      <c r="A2" t="s">
        <v>10</v>
      </c>
      <c r="C2" t="s">
        <v>13</v>
      </c>
    </row>
    <row r="3" spans="1:8" x14ac:dyDescent="0.4">
      <c r="A3" t="s">
        <v>11</v>
      </c>
      <c r="C3" t="s">
        <v>14</v>
      </c>
    </row>
    <row r="4" spans="1:8" x14ac:dyDescent="0.4">
      <c r="A4" t="s">
        <v>0</v>
      </c>
      <c r="C4">
        <v>40</v>
      </c>
    </row>
    <row r="5" spans="1:8" hidden="1" x14ac:dyDescent="0.4">
      <c r="A5" t="s">
        <v>1</v>
      </c>
      <c r="C5">
        <f>C4*0.44704</f>
        <v>17.881599999999999</v>
      </c>
    </row>
    <row r="6" spans="1:8" hidden="1" x14ac:dyDescent="0.4">
      <c r="A6" t="s">
        <v>2</v>
      </c>
      <c r="C6">
        <v>3950</v>
      </c>
    </row>
    <row r="7" spans="1:8" hidden="1" x14ac:dyDescent="0.4">
      <c r="A7" t="s">
        <v>3</v>
      </c>
      <c r="C7">
        <f>C6/88</f>
        <v>44.886363636363633</v>
      </c>
    </row>
    <row r="8" spans="1:8" hidden="1" x14ac:dyDescent="0.4">
      <c r="A8" t="s">
        <v>15</v>
      </c>
      <c r="D8">
        <f>+C5*1000</f>
        <v>17881.599999999999</v>
      </c>
    </row>
    <row r="9" spans="1:8" hidden="1" x14ac:dyDescent="0.4">
      <c r="A9" t="s">
        <v>5</v>
      </c>
      <c r="D9">
        <f>+D8/C7</f>
        <v>398.37488607594935</v>
      </c>
    </row>
    <row r="10" spans="1:8" hidden="1" x14ac:dyDescent="0.4">
      <c r="A10" t="s">
        <v>6</v>
      </c>
      <c r="C10">
        <v>240</v>
      </c>
    </row>
    <row r="12" spans="1:8" x14ac:dyDescent="0.4">
      <c r="A12" t="s">
        <v>18</v>
      </c>
      <c r="B12" t="s">
        <v>17</v>
      </c>
      <c r="C12" t="s">
        <v>8</v>
      </c>
      <c r="D12" s="1" t="s">
        <v>4</v>
      </c>
      <c r="E12" t="s">
        <v>7</v>
      </c>
    </row>
    <row r="13" spans="1:8" x14ac:dyDescent="0.4">
      <c r="A13">
        <v>421</v>
      </c>
      <c r="B13">
        <v>29.57</v>
      </c>
      <c r="D13" s="1">
        <f>+C10</f>
        <v>240</v>
      </c>
      <c r="E13">
        <v>200</v>
      </c>
      <c r="H13" t="s">
        <v>16</v>
      </c>
    </row>
    <row r="14" spans="1:8" x14ac:dyDescent="0.4">
      <c r="A14">
        <v>420</v>
      </c>
      <c r="B14">
        <v>30.06</v>
      </c>
      <c r="C14">
        <f>+B14-B$13</f>
        <v>0.48999999999999844</v>
      </c>
      <c r="D14" s="1">
        <f>+D$9*C14+C$10</f>
        <v>435.20369417721452</v>
      </c>
      <c r="E14">
        <f>E13+50</f>
        <v>250</v>
      </c>
      <c r="H14" t="s">
        <v>19</v>
      </c>
    </row>
    <row r="15" spans="1:8" x14ac:dyDescent="0.4">
      <c r="A15">
        <v>423</v>
      </c>
      <c r="B15">
        <v>30.15</v>
      </c>
      <c r="C15">
        <f>+B15-B$13</f>
        <v>0.57999999999999829</v>
      </c>
      <c r="D15" s="1">
        <f>+D$9*C15+C$10</f>
        <v>471.05743392404997</v>
      </c>
      <c r="E15">
        <f t="shared" ref="E15:E26" si="0">E14+50</f>
        <v>300</v>
      </c>
      <c r="H15" t="s">
        <v>20</v>
      </c>
    </row>
    <row r="16" spans="1:8" x14ac:dyDescent="0.4">
      <c r="A16">
        <v>401</v>
      </c>
      <c r="B16">
        <v>30.23</v>
      </c>
      <c r="C16">
        <f>+B16-B$13</f>
        <v>0.66000000000000014</v>
      </c>
      <c r="D16" s="1">
        <f>+D$9*C16+C$10</f>
        <v>502.92742481012664</v>
      </c>
      <c r="E16">
        <f t="shared" si="0"/>
        <v>350</v>
      </c>
      <c r="H16" t="s">
        <v>21</v>
      </c>
    </row>
    <row r="17" spans="1:8" x14ac:dyDescent="0.4">
      <c r="A17">
        <v>403</v>
      </c>
      <c r="B17">
        <v>30.3</v>
      </c>
      <c r="C17">
        <f>+B17-B$13</f>
        <v>0.73000000000000043</v>
      </c>
      <c r="D17" s="1">
        <f>+D$9*C17+C$10</f>
        <v>530.8136668354432</v>
      </c>
      <c r="E17">
        <f t="shared" si="0"/>
        <v>400</v>
      </c>
      <c r="H17" t="s">
        <v>22</v>
      </c>
    </row>
    <row r="18" spans="1:8" x14ac:dyDescent="0.4">
      <c r="A18">
        <v>405</v>
      </c>
      <c r="B18">
        <v>30.4</v>
      </c>
      <c r="C18">
        <f>+B18-B$13</f>
        <v>0.82999999999999829</v>
      </c>
      <c r="D18" s="1">
        <f>+D$9*C18+C$10</f>
        <v>570.65115544303728</v>
      </c>
      <c r="E18">
        <f t="shared" si="0"/>
        <v>450</v>
      </c>
    </row>
    <row r="19" spans="1:8" x14ac:dyDescent="0.4">
      <c r="A19">
        <v>409</v>
      </c>
      <c r="B19">
        <v>30.46</v>
      </c>
      <c r="C19">
        <f>+B19-B$13</f>
        <v>0.89000000000000057</v>
      </c>
      <c r="D19" s="1">
        <f>+D$9*C19+C$10</f>
        <v>594.55364860759516</v>
      </c>
      <c r="E19">
        <f t="shared" si="0"/>
        <v>500</v>
      </c>
      <c r="H19" t="s">
        <v>23</v>
      </c>
    </row>
    <row r="20" spans="1:8" x14ac:dyDescent="0.4">
      <c r="A20">
        <v>406</v>
      </c>
      <c r="B20">
        <v>30.5</v>
      </c>
      <c r="C20">
        <f>+B20-B$13</f>
        <v>0.92999999999999972</v>
      </c>
      <c r="D20" s="1">
        <f>+D$9*C20+C$10</f>
        <v>610.48864405063273</v>
      </c>
      <c r="E20">
        <f t="shared" si="0"/>
        <v>550</v>
      </c>
    </row>
    <row r="21" spans="1:8" x14ac:dyDescent="0.4">
      <c r="A21">
        <v>407</v>
      </c>
      <c r="B21">
        <v>30.68</v>
      </c>
      <c r="C21">
        <f>+B21-B$13</f>
        <v>1.1099999999999994</v>
      </c>
      <c r="D21" s="1">
        <f>+D$9*C21+C$10</f>
        <v>682.19612354430353</v>
      </c>
      <c r="E21">
        <f t="shared" si="0"/>
        <v>600</v>
      </c>
    </row>
    <row r="22" spans="1:8" x14ac:dyDescent="0.4">
      <c r="A22">
        <v>414</v>
      </c>
      <c r="B22">
        <v>30.77</v>
      </c>
      <c r="C22">
        <f>+B22-B$13</f>
        <v>1.1999999999999993</v>
      </c>
      <c r="D22" s="1">
        <f>+D$9*C22+C$10</f>
        <v>718.04986329113899</v>
      </c>
      <c r="E22">
        <f t="shared" si="0"/>
        <v>650</v>
      </c>
    </row>
    <row r="23" spans="1:8" x14ac:dyDescent="0.4">
      <c r="A23">
        <v>412</v>
      </c>
      <c r="B23">
        <v>31.14</v>
      </c>
      <c r="C23">
        <f>+B23-B$13</f>
        <v>1.5700000000000003</v>
      </c>
      <c r="D23" s="1">
        <f>+D$9*C23+C$10</f>
        <v>865.44857113924058</v>
      </c>
      <c r="E23">
        <f t="shared" si="0"/>
        <v>700</v>
      </c>
    </row>
    <row r="24" spans="1:8" x14ac:dyDescent="0.4">
      <c r="A24">
        <v>413</v>
      </c>
      <c r="B24">
        <v>31.18</v>
      </c>
      <c r="C24">
        <f>+B24-B$13</f>
        <v>1.6099999999999994</v>
      </c>
      <c r="D24" s="1">
        <f>+D$9*C24+C$10</f>
        <v>881.38356658227826</v>
      </c>
      <c r="E24">
        <f t="shared" si="0"/>
        <v>750</v>
      </c>
    </row>
    <row r="25" spans="1:8" x14ac:dyDescent="0.4">
      <c r="A25">
        <v>410</v>
      </c>
      <c r="B25">
        <v>31.41</v>
      </c>
      <c r="C25">
        <f>+B25-B$13</f>
        <v>1.8399999999999999</v>
      </c>
      <c r="D25" s="1">
        <f>+D$9*C25+C$10</f>
        <v>973.00979037974673</v>
      </c>
      <c r="E25">
        <f t="shared" si="0"/>
        <v>800</v>
      </c>
    </row>
    <row r="26" spans="1:8" x14ac:dyDescent="0.4">
      <c r="A26">
        <v>422</v>
      </c>
      <c r="B26">
        <v>31.52</v>
      </c>
      <c r="C26">
        <f>+B26-B$13</f>
        <v>1.9499999999999993</v>
      </c>
      <c r="D26" s="1">
        <f>+D$9*C26+C$10</f>
        <v>1016.8310278481009</v>
      </c>
      <c r="E26">
        <f t="shared" si="0"/>
        <v>850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D381-2AD7-4458-AC25-36D2217EBEF5}">
  <dimension ref="A1:C23"/>
  <sheetViews>
    <sheetView workbookViewId="0">
      <selection activeCell="E32" sqref="E32"/>
    </sheetView>
  </sheetViews>
  <sheetFormatPr defaultRowHeight="14.6" x14ac:dyDescent="0.4"/>
  <cols>
    <col min="1" max="1" width="9.23046875" style="1"/>
  </cols>
  <sheetData>
    <row r="1" spans="1:3" x14ac:dyDescent="0.4">
      <c r="A1" s="1">
        <f>'user input'!A13</f>
        <v>421</v>
      </c>
      <c r="B1" s="1">
        <f>'user input'!D13</f>
        <v>240</v>
      </c>
      <c r="C1">
        <f>'user input'!E13</f>
        <v>200</v>
      </c>
    </row>
    <row r="2" spans="1:3" x14ac:dyDescent="0.4">
      <c r="A2" s="1">
        <f>'user input'!A14</f>
        <v>420</v>
      </c>
      <c r="B2" s="1">
        <f>'user input'!D14</f>
        <v>435.20369417721452</v>
      </c>
      <c r="C2">
        <f>'user input'!E14</f>
        <v>250</v>
      </c>
    </row>
    <row r="3" spans="1:3" x14ac:dyDescent="0.4">
      <c r="A3" s="1">
        <f>'user input'!A15</f>
        <v>423</v>
      </c>
      <c r="B3" s="1">
        <f>'user input'!D15</f>
        <v>471.05743392404997</v>
      </c>
      <c r="C3">
        <f>'user input'!E15</f>
        <v>300</v>
      </c>
    </row>
    <row r="4" spans="1:3" x14ac:dyDescent="0.4">
      <c r="A4" s="1">
        <f>'user input'!A16</f>
        <v>401</v>
      </c>
      <c r="B4" s="1">
        <f>'user input'!D16</f>
        <v>502.92742481012664</v>
      </c>
      <c r="C4">
        <f>'user input'!E16</f>
        <v>350</v>
      </c>
    </row>
    <row r="5" spans="1:3" x14ac:dyDescent="0.4">
      <c r="A5" s="1">
        <f>'user input'!A17</f>
        <v>403</v>
      </c>
      <c r="B5" s="1">
        <f>'user input'!D17</f>
        <v>530.8136668354432</v>
      </c>
      <c r="C5">
        <f>'user input'!E17</f>
        <v>400</v>
      </c>
    </row>
    <row r="6" spans="1:3" x14ac:dyDescent="0.4">
      <c r="A6" s="1">
        <f>'user input'!A18</f>
        <v>405</v>
      </c>
      <c r="B6" s="1">
        <f>'user input'!D18</f>
        <v>570.65115544303728</v>
      </c>
      <c r="C6">
        <f>'user input'!E18</f>
        <v>450</v>
      </c>
    </row>
    <row r="7" spans="1:3" x14ac:dyDescent="0.4">
      <c r="A7" s="1">
        <f>'user input'!A19</f>
        <v>409</v>
      </c>
      <c r="B7" s="1">
        <f>'user input'!D19</f>
        <v>594.55364860759516</v>
      </c>
      <c r="C7">
        <f>'user input'!E19</f>
        <v>500</v>
      </c>
    </row>
    <row r="8" spans="1:3" x14ac:dyDescent="0.4">
      <c r="A8" s="1">
        <f>'user input'!A20</f>
        <v>406</v>
      </c>
      <c r="B8" s="1">
        <f>'user input'!D20</f>
        <v>610.48864405063273</v>
      </c>
      <c r="C8">
        <f>'user input'!E20</f>
        <v>550</v>
      </c>
    </row>
    <row r="9" spans="1:3" x14ac:dyDescent="0.4">
      <c r="A9" s="1">
        <f>'user input'!A21</f>
        <v>407</v>
      </c>
      <c r="B9" s="1">
        <f>'user input'!D21</f>
        <v>682.19612354430353</v>
      </c>
      <c r="C9">
        <f>'user input'!E21</f>
        <v>600</v>
      </c>
    </row>
    <row r="10" spans="1:3" x14ac:dyDescent="0.4">
      <c r="A10" s="1">
        <f>'user input'!A22</f>
        <v>414</v>
      </c>
      <c r="B10" s="1">
        <f>'user input'!D22</f>
        <v>718.04986329113899</v>
      </c>
      <c r="C10">
        <f>'user input'!E22</f>
        <v>650</v>
      </c>
    </row>
    <row r="11" spans="1:3" x14ac:dyDescent="0.4">
      <c r="A11" s="1">
        <f>'user input'!A23</f>
        <v>412</v>
      </c>
      <c r="B11" s="1">
        <f>'user input'!D23</f>
        <v>865.44857113924058</v>
      </c>
      <c r="C11">
        <f>'user input'!E23</f>
        <v>700</v>
      </c>
    </row>
    <row r="12" spans="1:3" x14ac:dyDescent="0.4">
      <c r="A12" s="1">
        <f>'user input'!A24</f>
        <v>413</v>
      </c>
      <c r="B12" s="1">
        <f>'user input'!D24</f>
        <v>881.38356658227826</v>
      </c>
      <c r="C12">
        <f>'user input'!E24</f>
        <v>750</v>
      </c>
    </row>
    <row r="13" spans="1:3" x14ac:dyDescent="0.4">
      <c r="A13" s="1">
        <f>'user input'!A25</f>
        <v>410</v>
      </c>
      <c r="B13" s="1">
        <f>'user input'!D25</f>
        <v>973.00979037974673</v>
      </c>
      <c r="C13">
        <f>'user input'!E25</f>
        <v>800</v>
      </c>
    </row>
    <row r="14" spans="1:3" x14ac:dyDescent="0.4">
      <c r="A14" s="1">
        <f>'user input'!A26</f>
        <v>422</v>
      </c>
      <c r="B14" s="1">
        <f>'user input'!D26</f>
        <v>1016.8310278481009</v>
      </c>
      <c r="C14">
        <f>'user input'!E26</f>
        <v>850</v>
      </c>
    </row>
    <row r="15" spans="1:3" x14ac:dyDescent="0.4">
      <c r="B15" s="1"/>
    </row>
    <row r="16" spans="1:3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</sheetData>
  <sortState xmlns:xlrd2="http://schemas.microsoft.com/office/spreadsheetml/2017/richdata2" ref="A1:B23">
    <sortCondition ref="B1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input</vt:lpstr>
      <vt:lpstr>stuff the 'puter 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2019-06-11T21:27:14Z</dcterms:created>
  <dcterms:modified xsi:type="dcterms:W3CDTF">2019-06-13T20:01:38Z</dcterms:modified>
</cp:coreProperties>
</file>