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2236/Projects/bee_6880_term_project/"/>
    </mc:Choice>
  </mc:AlternateContent>
  <xr:revisionPtr revIDLastSave="0" documentId="8_{7F7BAF8B-9CC8-094B-89AE-B82CD9861671}" xr6:coauthVersionLast="47" xr6:coauthVersionMax="47" xr10:uidLastSave="{00000000-0000-0000-0000-000000000000}"/>
  <bookViews>
    <workbookView xWindow="0" yWindow="740" windowWidth="30240" windowHeight="18900" xr2:uid="{A71C06B3-13D9-B343-BB38-24437FAE51B0}"/>
  </bookViews>
  <sheets>
    <sheet name="Tables" sheetId="5" r:id="rId1"/>
    <sheet name="Future Demand 2050" sheetId="4" r:id="rId2"/>
    <sheet name="Future Demand" sheetId="3" r:id="rId3"/>
    <sheet name="Original Demand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0" i="5" l="1"/>
  <c r="N29" i="5"/>
  <c r="N28" i="5"/>
  <c r="N27" i="5"/>
  <c r="N26" i="5"/>
  <c r="N25" i="5"/>
  <c r="N31" i="5" s="1"/>
  <c r="N20" i="5"/>
  <c r="N19" i="5"/>
  <c r="N18" i="5"/>
  <c r="N17" i="5"/>
  <c r="N16" i="5"/>
  <c r="N15" i="5"/>
  <c r="N10" i="5"/>
  <c r="N9" i="5"/>
  <c r="N8" i="5"/>
  <c r="N7" i="5"/>
  <c r="N6" i="5"/>
  <c r="N5" i="5"/>
  <c r="N11" i="5" s="1"/>
  <c r="C49" i="4"/>
  <c r="I78" i="4"/>
  <c r="H78" i="4"/>
  <c r="G78" i="4"/>
  <c r="F78" i="4"/>
  <c r="E78" i="4"/>
  <c r="D78" i="4"/>
  <c r="N77" i="4"/>
  <c r="M78" i="4" s="1"/>
  <c r="G72" i="4"/>
  <c r="I71" i="4"/>
  <c r="H71" i="4"/>
  <c r="N64" i="4"/>
  <c r="E72" i="4" s="1"/>
  <c r="M45" i="4"/>
  <c r="L45" i="4"/>
  <c r="K45" i="4"/>
  <c r="J45" i="4"/>
  <c r="I45" i="4"/>
  <c r="H45" i="4"/>
  <c r="G45" i="4"/>
  <c r="F45" i="4"/>
  <c r="E45" i="4"/>
  <c r="D45" i="4"/>
  <c r="C45" i="4"/>
  <c r="M44" i="4"/>
  <c r="L44" i="4"/>
  <c r="K44" i="4"/>
  <c r="J44" i="4"/>
  <c r="I44" i="4"/>
  <c r="H44" i="4"/>
  <c r="G44" i="4"/>
  <c r="F44" i="4"/>
  <c r="E44" i="4"/>
  <c r="D44" i="4"/>
  <c r="C44" i="4"/>
  <c r="M43" i="4"/>
  <c r="L43" i="4"/>
  <c r="K43" i="4"/>
  <c r="J43" i="4"/>
  <c r="I43" i="4"/>
  <c r="H43" i="4"/>
  <c r="G43" i="4"/>
  <c r="F43" i="4"/>
  <c r="E43" i="4"/>
  <c r="D43" i="4"/>
  <c r="C43" i="4"/>
  <c r="M42" i="4"/>
  <c r="L42" i="4"/>
  <c r="K42" i="4"/>
  <c r="J42" i="4"/>
  <c r="I42" i="4"/>
  <c r="H42" i="4"/>
  <c r="G42" i="4"/>
  <c r="F42" i="4"/>
  <c r="E42" i="4"/>
  <c r="D42" i="4"/>
  <c r="C42" i="4"/>
  <c r="M41" i="4"/>
  <c r="L41" i="4"/>
  <c r="K41" i="4"/>
  <c r="J41" i="4"/>
  <c r="I41" i="4"/>
  <c r="H41" i="4"/>
  <c r="G41" i="4"/>
  <c r="F41" i="4"/>
  <c r="E41" i="4"/>
  <c r="D41" i="4"/>
  <c r="C41" i="4"/>
  <c r="M40" i="4"/>
  <c r="L40" i="4"/>
  <c r="K40" i="4"/>
  <c r="J40" i="4"/>
  <c r="I40" i="4"/>
  <c r="H40" i="4"/>
  <c r="G40" i="4"/>
  <c r="G46" i="4" s="1"/>
  <c r="F40" i="4"/>
  <c r="E40" i="4"/>
  <c r="D40" i="4"/>
  <c r="C40" i="4"/>
  <c r="G16" i="4"/>
  <c r="F16" i="4"/>
  <c r="E16" i="4"/>
  <c r="G15" i="4"/>
  <c r="F15" i="4"/>
  <c r="G14" i="4"/>
  <c r="H13" i="4"/>
  <c r="M12" i="4"/>
  <c r="L12" i="4"/>
  <c r="K12" i="4"/>
  <c r="J12" i="4"/>
  <c r="I12" i="4"/>
  <c r="C12" i="4"/>
  <c r="M9" i="4"/>
  <c r="L9" i="4"/>
  <c r="K9" i="4"/>
  <c r="J9" i="4"/>
  <c r="I9" i="4"/>
  <c r="H9" i="4"/>
  <c r="G9" i="4"/>
  <c r="F9" i="4"/>
  <c r="E9" i="4"/>
  <c r="D9" i="4"/>
  <c r="C9" i="4"/>
  <c r="N8" i="4"/>
  <c r="C16" i="4" s="1"/>
  <c r="N7" i="4"/>
  <c r="D15" i="4" s="1"/>
  <c r="N6" i="4"/>
  <c r="N5" i="4"/>
  <c r="N4" i="4"/>
  <c r="G12" i="4" s="1"/>
  <c r="N3" i="4"/>
  <c r="H16" i="3"/>
  <c r="G16" i="3"/>
  <c r="F16" i="3"/>
  <c r="E16" i="3"/>
  <c r="D16" i="3"/>
  <c r="K15" i="3"/>
  <c r="I15" i="3"/>
  <c r="H15" i="3"/>
  <c r="G15" i="3"/>
  <c r="F15" i="3"/>
  <c r="E15" i="3"/>
  <c r="D15" i="3"/>
  <c r="C15" i="3"/>
  <c r="H14" i="3"/>
  <c r="G14" i="3"/>
  <c r="F14" i="3"/>
  <c r="E14" i="3"/>
  <c r="D14" i="3"/>
  <c r="G13" i="3"/>
  <c r="F13" i="3"/>
  <c r="E13" i="3"/>
  <c r="D13" i="3"/>
  <c r="F12" i="3"/>
  <c r="E12" i="3"/>
  <c r="D12" i="3"/>
  <c r="N77" i="3"/>
  <c r="I78" i="3" s="1"/>
  <c r="N64" i="3"/>
  <c r="M72" i="3" s="1"/>
  <c r="M44" i="1"/>
  <c r="L44" i="1"/>
  <c r="K44" i="1"/>
  <c r="J44" i="1"/>
  <c r="I44" i="1"/>
  <c r="H44" i="1"/>
  <c r="G44" i="1"/>
  <c r="F44" i="1"/>
  <c r="E44" i="1"/>
  <c r="D44" i="1"/>
  <c r="C44" i="1"/>
  <c r="M43" i="1"/>
  <c r="L43" i="1"/>
  <c r="K43" i="1"/>
  <c r="J43" i="1"/>
  <c r="I43" i="1"/>
  <c r="H43" i="1"/>
  <c r="G43" i="1"/>
  <c r="F43" i="1"/>
  <c r="E43" i="1"/>
  <c r="D43" i="1"/>
  <c r="C43" i="1"/>
  <c r="M42" i="1"/>
  <c r="L42" i="1"/>
  <c r="K42" i="1"/>
  <c r="J42" i="1"/>
  <c r="I42" i="1"/>
  <c r="H42" i="1"/>
  <c r="G42" i="1"/>
  <c r="F42" i="1"/>
  <c r="E42" i="1"/>
  <c r="D42" i="1"/>
  <c r="C42" i="1"/>
  <c r="M41" i="1"/>
  <c r="L41" i="1"/>
  <c r="K41" i="1"/>
  <c r="J41" i="1"/>
  <c r="I41" i="1"/>
  <c r="H41" i="1"/>
  <c r="G41" i="1"/>
  <c r="F41" i="1"/>
  <c r="E41" i="1"/>
  <c r="D41" i="1"/>
  <c r="C41" i="1"/>
  <c r="M40" i="1"/>
  <c r="L40" i="1"/>
  <c r="K40" i="1"/>
  <c r="J40" i="1"/>
  <c r="I40" i="1"/>
  <c r="H40" i="1"/>
  <c r="G40" i="1"/>
  <c r="F40" i="1"/>
  <c r="E40" i="1"/>
  <c r="D40" i="1"/>
  <c r="C40" i="1"/>
  <c r="M39" i="1"/>
  <c r="L39" i="1"/>
  <c r="K39" i="1"/>
  <c r="J39" i="1"/>
  <c r="I39" i="1"/>
  <c r="H39" i="1"/>
  <c r="G39" i="1"/>
  <c r="F39" i="1"/>
  <c r="E39" i="1"/>
  <c r="D39" i="1"/>
  <c r="C39" i="1"/>
  <c r="M45" i="3"/>
  <c r="L45" i="3"/>
  <c r="K45" i="3"/>
  <c r="J45" i="3"/>
  <c r="I45" i="3"/>
  <c r="H45" i="3"/>
  <c r="G45" i="3"/>
  <c r="F45" i="3"/>
  <c r="E45" i="3"/>
  <c r="D45" i="3"/>
  <c r="C45" i="3"/>
  <c r="M44" i="3"/>
  <c r="L44" i="3"/>
  <c r="K44" i="3"/>
  <c r="J44" i="3"/>
  <c r="I44" i="3"/>
  <c r="H44" i="3"/>
  <c r="G44" i="3"/>
  <c r="F44" i="3"/>
  <c r="E44" i="3"/>
  <c r="D44" i="3"/>
  <c r="C44" i="3"/>
  <c r="M43" i="3"/>
  <c r="L43" i="3"/>
  <c r="K43" i="3"/>
  <c r="J43" i="3"/>
  <c r="I43" i="3"/>
  <c r="H43" i="3"/>
  <c r="G43" i="3"/>
  <c r="F43" i="3"/>
  <c r="E43" i="3"/>
  <c r="D43" i="3"/>
  <c r="C43" i="3"/>
  <c r="M42" i="3"/>
  <c r="L42" i="3"/>
  <c r="K42" i="3"/>
  <c r="J42" i="3"/>
  <c r="I42" i="3"/>
  <c r="H42" i="3"/>
  <c r="G42" i="3"/>
  <c r="F42" i="3"/>
  <c r="E42" i="3"/>
  <c r="D42" i="3"/>
  <c r="C42" i="3"/>
  <c r="M41" i="3"/>
  <c r="L41" i="3"/>
  <c r="K41" i="3"/>
  <c r="J41" i="3"/>
  <c r="I41" i="3"/>
  <c r="H41" i="3"/>
  <c r="G41" i="3"/>
  <c r="F41" i="3"/>
  <c r="E41" i="3"/>
  <c r="D41" i="3"/>
  <c r="C41" i="3"/>
  <c r="M40" i="3"/>
  <c r="L40" i="3"/>
  <c r="K40" i="3"/>
  <c r="J40" i="3"/>
  <c r="I40" i="3"/>
  <c r="H40" i="3"/>
  <c r="G40" i="3"/>
  <c r="F40" i="3"/>
  <c r="E40" i="3"/>
  <c r="D40" i="3"/>
  <c r="D46" i="3" s="1"/>
  <c r="C40" i="3"/>
  <c r="M9" i="3"/>
  <c r="L9" i="3"/>
  <c r="K9" i="3"/>
  <c r="J9" i="3"/>
  <c r="I9" i="3"/>
  <c r="H9" i="3"/>
  <c r="G9" i="3"/>
  <c r="F9" i="3"/>
  <c r="E9" i="3"/>
  <c r="D9" i="3"/>
  <c r="C9" i="3"/>
  <c r="N8" i="3"/>
  <c r="C16" i="3" s="1"/>
  <c r="N7" i="3"/>
  <c r="M15" i="3" s="1"/>
  <c r="N6" i="3"/>
  <c r="C14" i="3" s="1"/>
  <c r="N5" i="3"/>
  <c r="C13" i="3" s="1"/>
  <c r="N4" i="3"/>
  <c r="C12" i="3" s="1"/>
  <c r="N3" i="3"/>
  <c r="N9" i="1"/>
  <c r="N8" i="1"/>
  <c r="N7" i="1"/>
  <c r="N6" i="1"/>
  <c r="N5" i="1"/>
  <c r="N4" i="1"/>
  <c r="N3" i="1"/>
  <c r="M9" i="1"/>
  <c r="L9" i="1"/>
  <c r="K9" i="1"/>
  <c r="J9" i="1"/>
  <c r="I9" i="1"/>
  <c r="H9" i="1"/>
  <c r="G9" i="1"/>
  <c r="F9" i="1"/>
  <c r="E9" i="1"/>
  <c r="D9" i="1"/>
  <c r="C9" i="1"/>
  <c r="N36" i="1"/>
  <c r="N35" i="1"/>
  <c r="N34" i="1"/>
  <c r="N33" i="1"/>
  <c r="N32" i="1"/>
  <c r="N31" i="1"/>
  <c r="N30" i="1"/>
  <c r="M36" i="1"/>
  <c r="L36" i="1"/>
  <c r="K36" i="1"/>
  <c r="J36" i="1"/>
  <c r="I36" i="1"/>
  <c r="H36" i="1"/>
  <c r="G36" i="1"/>
  <c r="F36" i="1"/>
  <c r="E36" i="1"/>
  <c r="D36" i="1"/>
  <c r="C36" i="1"/>
  <c r="M30" i="1"/>
  <c r="L30" i="1"/>
  <c r="K30" i="1"/>
  <c r="J30" i="1"/>
  <c r="I30" i="1"/>
  <c r="H30" i="1"/>
  <c r="G30" i="1"/>
  <c r="F30" i="1"/>
  <c r="E30" i="1"/>
  <c r="D30" i="1"/>
  <c r="M35" i="1"/>
  <c r="L35" i="1"/>
  <c r="K35" i="1"/>
  <c r="J35" i="1"/>
  <c r="I35" i="1"/>
  <c r="H35" i="1"/>
  <c r="G35" i="1"/>
  <c r="F35" i="1"/>
  <c r="E35" i="1"/>
  <c r="D35" i="1"/>
  <c r="C35" i="1"/>
  <c r="M34" i="1"/>
  <c r="L34" i="1"/>
  <c r="K34" i="1"/>
  <c r="J34" i="1"/>
  <c r="I34" i="1"/>
  <c r="H34" i="1"/>
  <c r="G34" i="1"/>
  <c r="F34" i="1"/>
  <c r="E34" i="1"/>
  <c r="D34" i="1"/>
  <c r="C34" i="1"/>
  <c r="M33" i="1"/>
  <c r="L33" i="1"/>
  <c r="K33" i="1"/>
  <c r="J33" i="1"/>
  <c r="I33" i="1"/>
  <c r="H33" i="1"/>
  <c r="G33" i="1"/>
  <c r="F33" i="1"/>
  <c r="E33" i="1"/>
  <c r="D33" i="1"/>
  <c r="C33" i="1"/>
  <c r="M32" i="1"/>
  <c r="L32" i="1"/>
  <c r="K32" i="1"/>
  <c r="J32" i="1"/>
  <c r="I32" i="1"/>
  <c r="H32" i="1"/>
  <c r="G32" i="1"/>
  <c r="F32" i="1"/>
  <c r="E32" i="1"/>
  <c r="D32" i="1"/>
  <c r="C32" i="1"/>
  <c r="M31" i="1"/>
  <c r="L31" i="1"/>
  <c r="K31" i="1"/>
  <c r="J31" i="1"/>
  <c r="I31" i="1"/>
  <c r="H31" i="1"/>
  <c r="G31" i="1"/>
  <c r="F31" i="1"/>
  <c r="E31" i="1"/>
  <c r="D31" i="1"/>
  <c r="C31" i="1"/>
  <c r="C30" i="1"/>
  <c r="N21" i="5" l="1"/>
  <c r="K68" i="4"/>
  <c r="L67" i="4"/>
  <c r="L68" i="4"/>
  <c r="J69" i="4"/>
  <c r="I70" i="4"/>
  <c r="I46" i="4"/>
  <c r="H46" i="4"/>
  <c r="L46" i="4"/>
  <c r="N43" i="4"/>
  <c r="F13" i="4"/>
  <c r="L13" i="4"/>
  <c r="K13" i="4"/>
  <c r="J13" i="4"/>
  <c r="E13" i="4"/>
  <c r="D13" i="4"/>
  <c r="C13" i="4"/>
  <c r="N13" i="4" s="1"/>
  <c r="M13" i="4"/>
  <c r="I13" i="4"/>
  <c r="G13" i="4"/>
  <c r="K46" i="4"/>
  <c r="N16" i="4"/>
  <c r="N9" i="4"/>
  <c r="C46" i="4"/>
  <c r="N41" i="4"/>
  <c r="M50" i="4" s="1"/>
  <c r="M46" i="4"/>
  <c r="N42" i="4"/>
  <c r="E51" i="4" s="1"/>
  <c r="E14" i="4"/>
  <c r="D14" i="4"/>
  <c r="C14" i="4"/>
  <c r="M14" i="4"/>
  <c r="L14" i="4"/>
  <c r="K14" i="4"/>
  <c r="J14" i="4"/>
  <c r="H14" i="4"/>
  <c r="I14" i="4"/>
  <c r="F14" i="4"/>
  <c r="N44" i="4"/>
  <c r="J53" i="4" s="1"/>
  <c r="N45" i="4"/>
  <c r="M54" i="4" s="1"/>
  <c r="J46" i="4"/>
  <c r="D46" i="4"/>
  <c r="M67" i="4"/>
  <c r="H72" i="4"/>
  <c r="C68" i="4"/>
  <c r="K71" i="4"/>
  <c r="J15" i="4"/>
  <c r="E67" i="4"/>
  <c r="K15" i="4"/>
  <c r="H12" i="4"/>
  <c r="E15" i="4"/>
  <c r="D16" i="4"/>
  <c r="N40" i="4"/>
  <c r="G49" i="4" s="1"/>
  <c r="K67" i="4"/>
  <c r="J68" i="4"/>
  <c r="I69" i="4"/>
  <c r="H70" i="4"/>
  <c r="G71" i="4"/>
  <c r="F72" i="4"/>
  <c r="C78" i="4"/>
  <c r="J70" i="4"/>
  <c r="H15" i="4"/>
  <c r="M68" i="4"/>
  <c r="L69" i="4"/>
  <c r="L70" i="4"/>
  <c r="J78" i="4"/>
  <c r="C67" i="4"/>
  <c r="J71" i="4"/>
  <c r="H16" i="4"/>
  <c r="I16" i="4"/>
  <c r="D68" i="4"/>
  <c r="L71" i="4"/>
  <c r="L72" i="4"/>
  <c r="K78" i="4"/>
  <c r="K69" i="4"/>
  <c r="I72" i="4"/>
  <c r="D67" i="4"/>
  <c r="M69" i="4"/>
  <c r="J72" i="4"/>
  <c r="M70" i="4"/>
  <c r="D12" i="4"/>
  <c r="N12" i="4" s="1"/>
  <c r="L15" i="4"/>
  <c r="K16" i="4"/>
  <c r="G67" i="4"/>
  <c r="F68" i="4"/>
  <c r="E69" i="4"/>
  <c r="D70" i="4"/>
  <c r="C71" i="4"/>
  <c r="M72" i="4"/>
  <c r="E12" i="4"/>
  <c r="M15" i="4"/>
  <c r="L16" i="4"/>
  <c r="E46" i="4"/>
  <c r="H67" i="4"/>
  <c r="G68" i="4"/>
  <c r="F69" i="4"/>
  <c r="E70" i="4"/>
  <c r="D71" i="4"/>
  <c r="C72" i="4"/>
  <c r="F12" i="4"/>
  <c r="C15" i="4"/>
  <c r="M16" i="4"/>
  <c r="F46" i="4"/>
  <c r="I67" i="4"/>
  <c r="H68" i="4"/>
  <c r="G69" i="4"/>
  <c r="F70" i="4"/>
  <c r="E71" i="4"/>
  <c r="D72" i="4"/>
  <c r="L78" i="4"/>
  <c r="K70" i="4"/>
  <c r="I15" i="4"/>
  <c r="C69" i="4"/>
  <c r="K72" i="4"/>
  <c r="J16" i="4"/>
  <c r="F67" i="4"/>
  <c r="E68" i="4"/>
  <c r="D69" i="4"/>
  <c r="C70" i="4"/>
  <c r="M71" i="4"/>
  <c r="J67" i="4"/>
  <c r="I68" i="4"/>
  <c r="H69" i="4"/>
  <c r="G70" i="4"/>
  <c r="F71" i="4"/>
  <c r="N15" i="3"/>
  <c r="I12" i="3"/>
  <c r="I13" i="3"/>
  <c r="I14" i="3"/>
  <c r="N14" i="3" s="1"/>
  <c r="I16" i="3"/>
  <c r="N16" i="3" s="1"/>
  <c r="J12" i="3"/>
  <c r="J13" i="3"/>
  <c r="J14" i="3"/>
  <c r="J15" i="3"/>
  <c r="J16" i="3"/>
  <c r="K12" i="3"/>
  <c r="K13" i="3"/>
  <c r="K14" i="3"/>
  <c r="K16" i="3"/>
  <c r="L16" i="3"/>
  <c r="M46" i="3"/>
  <c r="L12" i="3"/>
  <c r="L13" i="3"/>
  <c r="L14" i="3"/>
  <c r="L15" i="3"/>
  <c r="M12" i="3"/>
  <c r="M13" i="3"/>
  <c r="M14" i="3"/>
  <c r="M16" i="3"/>
  <c r="G12" i="3"/>
  <c r="N12" i="3" s="1"/>
  <c r="H12" i="3"/>
  <c r="H13" i="3"/>
  <c r="N13" i="3" s="1"/>
  <c r="L46" i="3"/>
  <c r="J46" i="3"/>
  <c r="D71" i="3"/>
  <c r="I67" i="3"/>
  <c r="F71" i="3"/>
  <c r="C71" i="3"/>
  <c r="C68" i="3"/>
  <c r="H72" i="3"/>
  <c r="E68" i="3"/>
  <c r="F69" i="3"/>
  <c r="G72" i="3"/>
  <c r="G69" i="3"/>
  <c r="J78" i="3"/>
  <c r="D68" i="3"/>
  <c r="H69" i="3"/>
  <c r="K78" i="3"/>
  <c r="E71" i="3"/>
  <c r="I72" i="3"/>
  <c r="I69" i="3"/>
  <c r="L78" i="3"/>
  <c r="C70" i="3"/>
  <c r="G71" i="3"/>
  <c r="H71" i="3"/>
  <c r="D67" i="3"/>
  <c r="H68" i="3"/>
  <c r="E70" i="3"/>
  <c r="I71" i="3"/>
  <c r="E78" i="3"/>
  <c r="M78" i="3"/>
  <c r="F68" i="3"/>
  <c r="C78" i="3"/>
  <c r="D78" i="3"/>
  <c r="E67" i="3"/>
  <c r="I68" i="3"/>
  <c r="F70" i="3"/>
  <c r="C72" i="3"/>
  <c r="F78" i="3"/>
  <c r="C46" i="3"/>
  <c r="G68" i="3"/>
  <c r="F67" i="3"/>
  <c r="C69" i="3"/>
  <c r="G70" i="3"/>
  <c r="D72" i="3"/>
  <c r="G78" i="3"/>
  <c r="C67" i="3"/>
  <c r="D70" i="3"/>
  <c r="G67" i="3"/>
  <c r="D69" i="3"/>
  <c r="H70" i="3"/>
  <c r="E72" i="3"/>
  <c r="H78" i="3"/>
  <c r="H67" i="3"/>
  <c r="E69" i="3"/>
  <c r="I70" i="3"/>
  <c r="F72" i="3"/>
  <c r="J67" i="3"/>
  <c r="J68" i="3"/>
  <c r="J69" i="3"/>
  <c r="J70" i="3"/>
  <c r="J71" i="3"/>
  <c r="J72" i="3"/>
  <c r="K67" i="3"/>
  <c r="K68" i="3"/>
  <c r="K69" i="3"/>
  <c r="K70" i="3"/>
  <c r="K71" i="3"/>
  <c r="K72" i="3"/>
  <c r="L67" i="3"/>
  <c r="L68" i="3"/>
  <c r="L69" i="3"/>
  <c r="L70" i="3"/>
  <c r="L71" i="3"/>
  <c r="L72" i="3"/>
  <c r="N9" i="3"/>
  <c r="M67" i="3"/>
  <c r="M68" i="3"/>
  <c r="M69" i="3"/>
  <c r="M70" i="3"/>
  <c r="M71" i="3"/>
  <c r="E46" i="3"/>
  <c r="G46" i="3"/>
  <c r="H46" i="3"/>
  <c r="K46" i="3"/>
  <c r="F46" i="3"/>
  <c r="I46" i="3"/>
  <c r="N41" i="3"/>
  <c r="N42" i="3"/>
  <c r="N43" i="3"/>
  <c r="N44" i="3"/>
  <c r="N45" i="3"/>
  <c r="N40" i="3"/>
  <c r="L73" i="4" l="1"/>
  <c r="I73" i="4"/>
  <c r="E73" i="4"/>
  <c r="N69" i="4"/>
  <c r="J54" i="4"/>
  <c r="L54" i="4"/>
  <c r="M53" i="4"/>
  <c r="C53" i="4"/>
  <c r="L53" i="4"/>
  <c r="D50" i="4"/>
  <c r="E49" i="4"/>
  <c r="C51" i="4"/>
  <c r="D49" i="4"/>
  <c r="I54" i="4"/>
  <c r="D73" i="4"/>
  <c r="K50" i="4"/>
  <c r="J50" i="4"/>
  <c r="I50" i="4"/>
  <c r="H50" i="4"/>
  <c r="L50" i="4"/>
  <c r="G50" i="4"/>
  <c r="N70" i="4"/>
  <c r="N46" i="4"/>
  <c r="N52" i="4" s="1"/>
  <c r="K53" i="4"/>
  <c r="M51" i="4"/>
  <c r="N72" i="4"/>
  <c r="K73" i="4"/>
  <c r="M73" i="4"/>
  <c r="H54" i="4"/>
  <c r="F54" i="4"/>
  <c r="G54" i="4"/>
  <c r="E54" i="4"/>
  <c r="D54" i="4"/>
  <c r="C54" i="4"/>
  <c r="C50" i="4"/>
  <c r="I51" i="4"/>
  <c r="H51" i="4"/>
  <c r="K51" i="4"/>
  <c r="J51" i="4"/>
  <c r="G51" i="4"/>
  <c r="F51" i="4"/>
  <c r="C73" i="4"/>
  <c r="N67" i="4"/>
  <c r="J73" i="4"/>
  <c r="G73" i="4"/>
  <c r="M49" i="4"/>
  <c r="K49" i="4"/>
  <c r="J49" i="4"/>
  <c r="L49" i="4"/>
  <c r="I49" i="4"/>
  <c r="H49" i="4"/>
  <c r="D51" i="4"/>
  <c r="H53" i="4"/>
  <c r="F53" i="4"/>
  <c r="I53" i="4"/>
  <c r="G53" i="4"/>
  <c r="E53" i="4"/>
  <c r="D53" i="4"/>
  <c r="N14" i="4"/>
  <c r="F50" i="4"/>
  <c r="N15" i="4"/>
  <c r="L51" i="4"/>
  <c r="N71" i="4"/>
  <c r="N68" i="4"/>
  <c r="F73" i="4"/>
  <c r="H73" i="4"/>
  <c r="E50" i="4"/>
  <c r="K54" i="4"/>
  <c r="F49" i="4"/>
  <c r="J53" i="3"/>
  <c r="N67" i="3"/>
  <c r="C51" i="3"/>
  <c r="F50" i="3"/>
  <c r="I54" i="3"/>
  <c r="N52" i="3"/>
  <c r="K49" i="3"/>
  <c r="I73" i="3"/>
  <c r="E54" i="3"/>
  <c r="D73" i="3"/>
  <c r="F73" i="3"/>
  <c r="N71" i="3"/>
  <c r="N68" i="3"/>
  <c r="H73" i="3"/>
  <c r="I50" i="3"/>
  <c r="E73" i="3"/>
  <c r="N70" i="3"/>
  <c r="N72" i="3"/>
  <c r="G73" i="3"/>
  <c r="C73" i="3"/>
  <c r="J51" i="3"/>
  <c r="N69" i="3"/>
  <c r="C50" i="3"/>
  <c r="J50" i="3"/>
  <c r="H50" i="3"/>
  <c r="E50" i="3"/>
  <c r="I51" i="3"/>
  <c r="M73" i="3"/>
  <c r="K73" i="3"/>
  <c r="L73" i="3"/>
  <c r="E51" i="3"/>
  <c r="K50" i="3"/>
  <c r="J73" i="3"/>
  <c r="M49" i="3"/>
  <c r="E53" i="3"/>
  <c r="L49" i="3"/>
  <c r="N46" i="3"/>
  <c r="N49" i="3" s="1"/>
  <c r="G53" i="3"/>
  <c r="D50" i="3"/>
  <c r="F49" i="3"/>
  <c r="L54" i="3"/>
  <c r="J49" i="3"/>
  <c r="L53" i="3"/>
  <c r="D49" i="3"/>
  <c r="L51" i="3"/>
  <c r="G54" i="3"/>
  <c r="E49" i="3"/>
  <c r="C49" i="3"/>
  <c r="L50" i="3"/>
  <c r="D54" i="3"/>
  <c r="H51" i="3"/>
  <c r="D53" i="3"/>
  <c r="H49" i="3"/>
  <c r="D51" i="3"/>
  <c r="M50" i="3"/>
  <c r="G50" i="3"/>
  <c r="J54" i="3"/>
  <c r="C53" i="3"/>
  <c r="C54" i="3"/>
  <c r="I49" i="3"/>
  <c r="I53" i="3"/>
  <c r="H53" i="3"/>
  <c r="H54" i="3"/>
  <c r="G51" i="3"/>
  <c r="M54" i="3"/>
  <c r="K54" i="3"/>
  <c r="G49" i="3"/>
  <c r="M53" i="3"/>
  <c r="K51" i="3"/>
  <c r="F53" i="3"/>
  <c r="M51" i="3"/>
  <c r="K53" i="3"/>
  <c r="F51" i="3"/>
  <c r="F54" i="3"/>
  <c r="N54" i="4" l="1"/>
  <c r="N49" i="4"/>
  <c r="N73" i="4"/>
  <c r="N53" i="4"/>
  <c r="N51" i="4"/>
  <c r="N50" i="4"/>
  <c r="N54" i="3"/>
  <c r="N50" i="3"/>
  <c r="N51" i="3"/>
  <c r="N53" i="3"/>
  <c r="N73" i="3"/>
</calcChain>
</file>

<file path=xl/sharedStrings.xml><?xml version="1.0" encoding="utf-8"?>
<sst xmlns="http://schemas.openxmlformats.org/spreadsheetml/2006/main" count="557" uniqueCount="43">
  <si>
    <t>zone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</si>
  <si>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</si>
  <si>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</si>
  <si>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</si>
  <si>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</si>
  <si>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</si>
  <si>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</si>
  <si>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</si>
  <si>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</si>
  <si>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</si>
  <si>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</si>
  <si>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</si>
  <si>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FOUR</t>
  </si>
  <si>
    <t>GAS</t>
  </si>
  <si>
    <t>HYDRO</t>
  </si>
  <si>
    <t>NUCLEAR</t>
  </si>
  <si>
    <t>SOLAR</t>
  </si>
  <si>
    <t>WIND</t>
  </si>
  <si>
    <t>Existing</t>
  </si>
  <si>
    <t>New</t>
  </si>
  <si>
    <t>Retiring</t>
  </si>
  <si>
    <t>Final mix</t>
  </si>
  <si>
    <t>Total</t>
  </si>
  <si>
    <t>Total production</t>
  </si>
  <si>
    <t>Total production share</t>
  </si>
  <si>
    <t>demand</t>
  </si>
  <si>
    <t>value</t>
  </si>
  <si>
    <t>AB</t>
  </si>
  <si>
    <t>BC</t>
  </si>
  <si>
    <t>CE</t>
  </si>
  <si>
    <t>DE</t>
  </si>
  <si>
    <t>EF</t>
  </si>
  <si>
    <t>EG</t>
  </si>
  <si>
    <t>FG</t>
  </si>
  <si>
    <t>GH</t>
  </si>
  <si>
    <t>HI</t>
  </si>
  <si>
    <t>IJ</t>
  </si>
  <si>
    <t>IK</t>
  </si>
  <si>
    <t>JK</t>
  </si>
  <si>
    <t>Line</t>
  </si>
  <si>
    <t>Avg. Flow</t>
  </si>
  <si>
    <t>Max Flow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</si>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</sst>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70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ptos Narrow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9" fontId="4" fillId="0" borderId="0" xfId="2" applyFont="1" applyAlignment="1">
      <alignment horizontal="center"/>
    </xf>
    <xf numFmtId="170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0" fontId="4" fillId="0" borderId="0" xfId="2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/>
    </xf>
    <xf numFmtId="170" fontId="0" fillId="0" borderId="0" xfId="2" applyNumberFormat="1" applyFont="1" applyAlignment="1">
      <alignment horizontal="center"/>
    </xf>
    <xf numFmtId="43" fontId="0" fillId="0" borderId="0" xfId="1" applyFont="1"/>
    <xf numFmtId="43" fontId="4" fillId="0" borderId="0" xfId="1" applyFont="1"/>
    <xf numFmtId="0" fontId="4" fillId="0" borderId="1" xfId="0" applyFont="1" applyBorder="1" applyAlignment="1">
      <alignment horizontal="center" vertical="center"/>
    </xf>
    <xf numFmtId="9" fontId="4" fillId="0" borderId="0" xfId="2" applyFont="1" applyBorder="1" applyAlignment="1">
      <alignment horizontal="center" vertical="center"/>
    </xf>
    <xf numFmtId="9" fontId="4" fillId="0" borderId="2" xfId="2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9" fontId="4" fillId="0" borderId="4" xfId="2" applyFont="1" applyBorder="1" applyAlignment="1">
      <alignment horizontal="center" vertical="center"/>
    </xf>
    <xf numFmtId="9" fontId="4" fillId="0" borderId="5" xfId="2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1" fontId="5" fillId="0" borderId="0" xfId="0" applyNumberFormat="1" applyFont="1"/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41" fontId="6" fillId="0" borderId="0" xfId="0" applyNumberFormat="1" applyFont="1" applyAlignment="1">
      <alignment horizontal="center"/>
    </xf>
    <xf numFmtId="0" fontId="7" fillId="0" borderId="9" xfId="0" applyFont="1" applyFill="1" applyBorder="1" applyAlignment="1">
      <alignment horizontal="center"/>
    </xf>
    <xf numFmtId="41" fontId="2" fillId="2" borderId="0" xfId="0" applyNumberFormat="1" applyFont="1" applyFill="1"/>
    <xf numFmtId="0" fontId="0" fillId="0" borderId="0" xfId="0" applyBorder="1"/>
    <xf numFmtId="41" fontId="2" fillId="2" borderId="0" xfId="0" applyNumberFormat="1" applyFont="1" applyFill="1" applyBorder="1"/>
    <xf numFmtId="41" fontId="0" fillId="0" borderId="0" xfId="0" applyNumberFormat="1" applyBorder="1"/>
    <xf numFmtId="0" fontId="4" fillId="0" borderId="4" xfId="0" applyFont="1" applyBorder="1" applyAlignment="1">
      <alignment horizontal="left"/>
    </xf>
    <xf numFmtId="41" fontId="6" fillId="0" borderId="4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A-8B10-4748-9004-E3E8AFC01857}">
  <dimension ref="B3:N31"/>
  <sheetViews>
    <sheetView showGridLines="0" tabSelected="1" workbookViewId="0">
      <selection activeCell="D1" sqref="D1"/>
    </sheetView>
  </sheetViews>
  <sheetFormatPr baseColWidth="10" defaultRowHeight="16" x14ac:dyDescent="0.2"/>
  <sheetData>
    <row r="3" spans="2:14" x14ac:dyDescent="0.2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2:14" ht="17" thickBot="1" x14ac:dyDescent="0.25">
      <c r="B4" s="27" t="s">
        <v>42</v>
      </c>
      <c r="C4" s="26" t="s">
        <v>1</v>
      </c>
      <c r="D4" s="26" t="s">
        <v>2</v>
      </c>
      <c r="E4" s="26" t="s">
        <v>3</v>
      </c>
      <c r="F4" s="26" t="s">
        <v>4</v>
      </c>
      <c r="G4" s="26" t="s">
        <v>5</v>
      </c>
      <c r="H4" s="26" t="s">
        <v>6</v>
      </c>
      <c r="I4" s="26" t="s">
        <v>7</v>
      </c>
      <c r="J4" s="26" t="s">
        <v>8</v>
      </c>
      <c r="K4" s="26" t="s">
        <v>9</v>
      </c>
      <c r="L4" s="26" t="s">
        <v>10</v>
      </c>
      <c r="M4" s="26" t="s">
        <v>11</v>
      </c>
      <c r="N4" s="29" t="s">
        <v>22</v>
      </c>
    </row>
    <row r="5" spans="2:14" ht="17" thickTop="1" x14ac:dyDescent="0.2">
      <c r="B5" s="12" t="s">
        <v>12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f>SUM(C5:M5)</f>
        <v>0</v>
      </c>
    </row>
    <row r="6" spans="2:14" x14ac:dyDescent="0.2">
      <c r="B6" s="12" t="s">
        <v>13</v>
      </c>
      <c r="C6" s="28">
        <v>511.5</v>
      </c>
      <c r="D6" s="28">
        <v>130.9</v>
      </c>
      <c r="E6" s="28">
        <v>3193.1</v>
      </c>
      <c r="F6" s="28">
        <v>387.4</v>
      </c>
      <c r="G6" s="28">
        <v>214.6</v>
      </c>
      <c r="H6" s="28">
        <v>3554.8</v>
      </c>
      <c r="I6" s="28">
        <v>4899.1000000000004</v>
      </c>
      <c r="J6" s="28">
        <v>0</v>
      </c>
      <c r="K6" s="28">
        <v>0</v>
      </c>
      <c r="L6" s="28">
        <v>9423.4</v>
      </c>
      <c r="M6" s="28">
        <v>5341.1</v>
      </c>
      <c r="N6" s="28">
        <f t="shared" ref="N6:N10" si="0">SUM(C6:M6)</f>
        <v>27655.9</v>
      </c>
    </row>
    <row r="7" spans="2:14" x14ac:dyDescent="0.2">
      <c r="B7" s="12" t="s">
        <v>14</v>
      </c>
      <c r="C7" s="28">
        <v>2460</v>
      </c>
      <c r="D7" s="28">
        <v>64</v>
      </c>
      <c r="E7" s="28">
        <v>109</v>
      </c>
      <c r="F7" s="28">
        <v>915</v>
      </c>
      <c r="G7" s="28">
        <v>376</v>
      </c>
      <c r="H7" s="28">
        <v>269.60000000000002</v>
      </c>
      <c r="I7" s="28">
        <v>75.8</v>
      </c>
      <c r="J7" s="28">
        <v>0</v>
      </c>
      <c r="K7" s="28">
        <v>0</v>
      </c>
      <c r="L7" s="28">
        <v>0</v>
      </c>
      <c r="M7" s="28">
        <v>0</v>
      </c>
      <c r="N7" s="28">
        <f t="shared" si="0"/>
        <v>4269.4000000000005</v>
      </c>
    </row>
    <row r="8" spans="2:14" x14ac:dyDescent="0.2">
      <c r="B8" s="12" t="s">
        <v>15</v>
      </c>
      <c r="C8" s="28">
        <v>0</v>
      </c>
      <c r="D8" s="28">
        <v>581.79999999999995</v>
      </c>
      <c r="E8" s="28">
        <v>2772.8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f t="shared" si="0"/>
        <v>3354.6000000000004</v>
      </c>
    </row>
    <row r="9" spans="2:14" x14ac:dyDescent="0.2">
      <c r="B9" s="12" t="s">
        <v>16</v>
      </c>
      <c r="C9" s="28">
        <v>0</v>
      </c>
      <c r="D9" s="28">
        <v>0</v>
      </c>
      <c r="E9" s="28">
        <v>40</v>
      </c>
      <c r="F9" s="28">
        <v>0</v>
      </c>
      <c r="G9" s="28">
        <v>0</v>
      </c>
      <c r="H9" s="28">
        <v>0</v>
      </c>
      <c r="I9" s="28">
        <v>160</v>
      </c>
      <c r="J9" s="28">
        <v>0</v>
      </c>
      <c r="K9" s="28">
        <v>0</v>
      </c>
      <c r="L9" s="28">
        <v>0</v>
      </c>
      <c r="M9" s="28">
        <v>54.4</v>
      </c>
      <c r="N9" s="28">
        <f t="shared" si="0"/>
        <v>254.4</v>
      </c>
    </row>
    <row r="10" spans="2:14" x14ac:dyDescent="0.2">
      <c r="B10" s="34" t="s">
        <v>17</v>
      </c>
      <c r="C10" s="35">
        <v>286.39999999999998</v>
      </c>
      <c r="D10" s="35">
        <v>0</v>
      </c>
      <c r="E10" s="35">
        <v>751.14</v>
      </c>
      <c r="F10" s="35">
        <v>678.4</v>
      </c>
      <c r="G10" s="35">
        <v>737.3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f t="shared" si="0"/>
        <v>2453.2399999999998</v>
      </c>
    </row>
    <row r="11" spans="2:14" x14ac:dyDescent="0.2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2">
        <f>SUM(N5:N10)</f>
        <v>37987.54</v>
      </c>
    </row>
    <row r="12" spans="2:14" x14ac:dyDescent="0.2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3"/>
    </row>
    <row r="13" spans="2:14" x14ac:dyDescent="0.2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</row>
    <row r="14" spans="2:14" ht="17" thickBot="1" x14ac:dyDescent="0.25">
      <c r="B14" s="27" t="s">
        <v>42</v>
      </c>
      <c r="C14" s="26" t="s">
        <v>1</v>
      </c>
      <c r="D14" s="26" t="s">
        <v>2</v>
      </c>
      <c r="E14" s="26" t="s">
        <v>3</v>
      </c>
      <c r="F14" s="26" t="s">
        <v>4</v>
      </c>
      <c r="G14" s="26" t="s">
        <v>5</v>
      </c>
      <c r="H14" s="26" t="s">
        <v>6</v>
      </c>
      <c r="I14" s="26" t="s">
        <v>7</v>
      </c>
      <c r="J14" s="26" t="s">
        <v>8</v>
      </c>
      <c r="K14" s="26" t="s">
        <v>9</v>
      </c>
      <c r="L14" s="26" t="s">
        <v>10</v>
      </c>
      <c r="M14" s="26" t="s">
        <v>11</v>
      </c>
      <c r="N14" s="29" t="s">
        <v>22</v>
      </c>
    </row>
    <row r="15" spans="2:14" ht="17" thickTop="1" x14ac:dyDescent="0.2">
      <c r="B15" s="12" t="s">
        <v>12</v>
      </c>
      <c r="C15" s="28">
        <v>2479</v>
      </c>
      <c r="D15" s="28">
        <v>10</v>
      </c>
      <c r="E15" s="28">
        <v>2538</v>
      </c>
      <c r="F15" s="28">
        <v>2562</v>
      </c>
      <c r="G15" s="28">
        <v>892</v>
      </c>
      <c r="H15" s="28">
        <v>4727</v>
      </c>
      <c r="I15" s="28">
        <v>150</v>
      </c>
      <c r="J15" s="28">
        <v>140</v>
      </c>
      <c r="K15" s="28">
        <v>140</v>
      </c>
      <c r="L15" s="28">
        <v>4263</v>
      </c>
      <c r="M15" s="28">
        <v>1924</v>
      </c>
      <c r="N15" s="28">
        <f>SUM(C15:M15)</f>
        <v>19825</v>
      </c>
    </row>
    <row r="16" spans="2:14" x14ac:dyDescent="0.2">
      <c r="B16" s="12" t="s">
        <v>13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5361.98</v>
      </c>
      <c r="M16" s="28">
        <v>3955.51</v>
      </c>
      <c r="N16" s="28">
        <f t="shared" ref="N16:N20" si="1">SUM(C16:M16)</f>
        <v>9317.49</v>
      </c>
    </row>
    <row r="17" spans="2:14" x14ac:dyDescent="0.2">
      <c r="B17" s="12" t="s">
        <v>14</v>
      </c>
      <c r="C17" s="28">
        <v>2460</v>
      </c>
      <c r="D17" s="28">
        <v>64</v>
      </c>
      <c r="E17" s="28">
        <v>109</v>
      </c>
      <c r="F17" s="28">
        <v>915</v>
      </c>
      <c r="G17" s="28">
        <v>376</v>
      </c>
      <c r="H17" s="28">
        <v>269.60000000000002</v>
      </c>
      <c r="I17" s="28">
        <v>75.8</v>
      </c>
      <c r="J17" s="28">
        <v>0</v>
      </c>
      <c r="K17" s="28">
        <v>0</v>
      </c>
      <c r="L17" s="28">
        <v>0</v>
      </c>
      <c r="M17" s="28">
        <v>0</v>
      </c>
      <c r="N17" s="28">
        <f t="shared" si="1"/>
        <v>4269.4000000000005</v>
      </c>
    </row>
    <row r="18" spans="2:14" x14ac:dyDescent="0.2">
      <c r="B18" s="12" t="s">
        <v>15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f t="shared" si="1"/>
        <v>0</v>
      </c>
    </row>
    <row r="19" spans="2:14" x14ac:dyDescent="0.2">
      <c r="B19" s="12" t="s">
        <v>16</v>
      </c>
      <c r="C19" s="28">
        <v>477.28</v>
      </c>
      <c r="D19" s="28">
        <v>2217.83</v>
      </c>
      <c r="E19" s="28">
        <v>40</v>
      </c>
      <c r="F19" s="28">
        <v>4591.09</v>
      </c>
      <c r="G19" s="28">
        <v>5286.87</v>
      </c>
      <c r="H19" s="28">
        <v>20641.96</v>
      </c>
      <c r="I19" s="28">
        <v>4738.8500000000004</v>
      </c>
      <c r="J19" s="28">
        <v>0</v>
      </c>
      <c r="K19" s="28">
        <v>0</v>
      </c>
      <c r="L19" s="28">
        <v>15088.25</v>
      </c>
      <c r="M19" s="28">
        <v>8096.8499999999995</v>
      </c>
      <c r="N19" s="28">
        <f t="shared" si="1"/>
        <v>61178.979999999996</v>
      </c>
    </row>
    <row r="20" spans="2:14" x14ac:dyDescent="0.2">
      <c r="B20" s="34" t="s">
        <v>17</v>
      </c>
      <c r="C20" s="35">
        <v>4028.73</v>
      </c>
      <c r="D20" s="35">
        <v>2919.63</v>
      </c>
      <c r="E20" s="35">
        <v>751.14</v>
      </c>
      <c r="F20" s="35">
        <v>4512.67</v>
      </c>
      <c r="G20" s="35">
        <v>18252.41</v>
      </c>
      <c r="H20" s="35">
        <v>0</v>
      </c>
      <c r="I20" s="35">
        <v>0</v>
      </c>
      <c r="J20" s="35">
        <v>0</v>
      </c>
      <c r="K20" s="35">
        <v>0</v>
      </c>
      <c r="L20" s="35">
        <v>19715.68</v>
      </c>
      <c r="M20" s="35">
        <v>8759.23</v>
      </c>
      <c r="N20" s="35">
        <f t="shared" si="1"/>
        <v>58939.490000000005</v>
      </c>
    </row>
    <row r="21" spans="2:14" x14ac:dyDescent="0.2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2">
        <f>SUM(N15:N20)</f>
        <v>153530.35999999999</v>
      </c>
    </row>
    <row r="22" spans="2:14" x14ac:dyDescent="0.2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</row>
    <row r="23" spans="2:14" x14ac:dyDescent="0.2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</row>
    <row r="24" spans="2:14" ht="17" thickBot="1" x14ac:dyDescent="0.25">
      <c r="B24" s="27" t="s">
        <v>42</v>
      </c>
      <c r="C24" s="26" t="s">
        <v>1</v>
      </c>
      <c r="D24" s="26" t="s">
        <v>2</v>
      </c>
      <c r="E24" s="26" t="s">
        <v>3</v>
      </c>
      <c r="F24" s="26" t="s">
        <v>4</v>
      </c>
      <c r="G24" s="26" t="s">
        <v>5</v>
      </c>
      <c r="H24" s="26" t="s">
        <v>6</v>
      </c>
      <c r="I24" s="26" t="s">
        <v>7</v>
      </c>
      <c r="J24" s="26" t="s">
        <v>8</v>
      </c>
      <c r="K24" s="26" t="s">
        <v>9</v>
      </c>
      <c r="L24" s="26" t="s">
        <v>10</v>
      </c>
      <c r="M24" s="26" t="s">
        <v>11</v>
      </c>
      <c r="N24" s="29" t="s">
        <v>22</v>
      </c>
    </row>
    <row r="25" spans="2:14" ht="17" thickTop="1" x14ac:dyDescent="0.2">
      <c r="B25" s="12" t="s">
        <v>12</v>
      </c>
      <c r="C25" s="28">
        <v>2479</v>
      </c>
      <c r="D25" s="28">
        <v>10</v>
      </c>
      <c r="E25" s="28">
        <v>2538</v>
      </c>
      <c r="F25" s="28">
        <v>2562</v>
      </c>
      <c r="G25" s="28">
        <v>892</v>
      </c>
      <c r="H25" s="28">
        <v>4727</v>
      </c>
      <c r="I25" s="28">
        <v>150</v>
      </c>
      <c r="J25" s="28">
        <v>0</v>
      </c>
      <c r="K25" s="28">
        <v>0</v>
      </c>
      <c r="L25" s="28">
        <v>4263</v>
      </c>
      <c r="M25" s="28">
        <v>1924</v>
      </c>
      <c r="N25" s="28">
        <f>SUM(C25:M25)</f>
        <v>19545</v>
      </c>
    </row>
    <row r="26" spans="2:14" x14ac:dyDescent="0.2">
      <c r="B26" s="12" t="s">
        <v>13</v>
      </c>
      <c r="C26" s="28">
        <v>0</v>
      </c>
      <c r="D26" s="28">
        <v>0</v>
      </c>
      <c r="E26" s="28">
        <v>0</v>
      </c>
      <c r="F26" s="28">
        <v>85.62</v>
      </c>
      <c r="G26" s="28">
        <v>0</v>
      </c>
      <c r="H26" s="28">
        <v>102.19000000000005</v>
      </c>
      <c r="I26" s="28">
        <v>2739.7400000000002</v>
      </c>
      <c r="J26" s="28">
        <v>0</v>
      </c>
      <c r="K26" s="28">
        <v>0</v>
      </c>
      <c r="L26" s="28">
        <v>7392.11</v>
      </c>
      <c r="M26" s="28">
        <v>4105.5</v>
      </c>
      <c r="N26" s="28">
        <f t="shared" ref="N26:N30" si="2">SUM(C26:M26)</f>
        <v>14425.16</v>
      </c>
    </row>
    <row r="27" spans="2:14" x14ac:dyDescent="0.2">
      <c r="B27" s="12" t="s">
        <v>14</v>
      </c>
      <c r="C27" s="28">
        <v>2460</v>
      </c>
      <c r="D27" s="28">
        <v>64</v>
      </c>
      <c r="E27" s="28">
        <v>109</v>
      </c>
      <c r="F27" s="28">
        <v>915</v>
      </c>
      <c r="G27" s="28">
        <v>376</v>
      </c>
      <c r="H27" s="28">
        <v>269.60000000000002</v>
      </c>
      <c r="I27" s="28">
        <v>75.8</v>
      </c>
      <c r="J27" s="28">
        <v>0</v>
      </c>
      <c r="K27" s="28">
        <v>0</v>
      </c>
      <c r="L27" s="28">
        <v>0</v>
      </c>
      <c r="M27" s="28">
        <v>0</v>
      </c>
      <c r="N27" s="28">
        <f t="shared" si="2"/>
        <v>4269.4000000000005</v>
      </c>
    </row>
    <row r="28" spans="2:14" x14ac:dyDescent="0.2">
      <c r="B28" s="12" t="s">
        <v>15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f t="shared" si="2"/>
        <v>0</v>
      </c>
    </row>
    <row r="29" spans="2:14" x14ac:dyDescent="0.2">
      <c r="B29" s="12" t="s">
        <v>16</v>
      </c>
      <c r="C29" s="28">
        <v>12947.37</v>
      </c>
      <c r="D29" s="28">
        <v>2050</v>
      </c>
      <c r="E29" s="28">
        <v>10104</v>
      </c>
      <c r="F29" s="28">
        <v>127</v>
      </c>
      <c r="G29" s="28">
        <v>6938</v>
      </c>
      <c r="H29" s="28">
        <v>17801</v>
      </c>
      <c r="I29" s="28">
        <v>5623</v>
      </c>
      <c r="J29" s="28">
        <v>202</v>
      </c>
      <c r="K29" s="28">
        <v>299</v>
      </c>
      <c r="L29" s="28">
        <v>1676</v>
      </c>
      <c r="M29" s="28">
        <v>4324</v>
      </c>
      <c r="N29" s="28">
        <f t="shared" si="2"/>
        <v>62091.37</v>
      </c>
    </row>
    <row r="30" spans="2:14" x14ac:dyDescent="0.2">
      <c r="B30" s="34" t="s">
        <v>17</v>
      </c>
      <c r="C30" s="35">
        <v>2692</v>
      </c>
      <c r="D30" s="35">
        <v>390</v>
      </c>
      <c r="E30" s="35">
        <v>1923</v>
      </c>
      <c r="F30" s="35">
        <v>1935</v>
      </c>
      <c r="G30" s="35">
        <v>1821</v>
      </c>
      <c r="H30" s="35">
        <v>0</v>
      </c>
      <c r="I30" s="35">
        <v>0</v>
      </c>
      <c r="J30" s="35">
        <v>0</v>
      </c>
      <c r="K30" s="35">
        <v>0</v>
      </c>
      <c r="L30" s="35">
        <v>8250</v>
      </c>
      <c r="M30" s="35">
        <v>6609</v>
      </c>
      <c r="N30" s="35">
        <f t="shared" si="2"/>
        <v>23620</v>
      </c>
    </row>
    <row r="31" spans="2:14" x14ac:dyDescent="0.2">
      <c r="N31" s="30">
        <f>SUM(N25:N30)</f>
        <v>123950.93000000001</v>
      </c>
    </row>
  </sheetData>
  <conditionalFormatting sqref="C5:M10">
    <cfRule type="colorScale" priority="6">
      <colorScale>
        <cfvo type="min"/>
        <cfvo type="max"/>
        <color rgb="FFFCFCFF"/>
        <color rgb="FF63BE7B"/>
      </colorScale>
    </cfRule>
  </conditionalFormatting>
  <conditionalFormatting sqref="C15:M20">
    <cfRule type="colorScale" priority="5">
      <colorScale>
        <cfvo type="min"/>
        <cfvo type="max"/>
        <color rgb="FFFCFCFF"/>
        <color rgb="FF63BE7B"/>
      </colorScale>
    </cfRule>
  </conditionalFormatting>
  <conditionalFormatting sqref="C25:M30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664C-2030-0F42-94D3-A93518ED9066}">
  <dimension ref="B1:AD81"/>
  <sheetViews>
    <sheetView topLeftCell="A27" workbookViewId="0">
      <selection activeCell="C40" sqref="C40:M45"/>
    </sheetView>
  </sheetViews>
  <sheetFormatPr baseColWidth="10" defaultRowHeight="16" x14ac:dyDescent="0.2"/>
  <cols>
    <col min="2" max="2" width="21.83203125" bestFit="1" customWidth="1"/>
    <col min="3" max="5" width="15.6640625" bestFit="1" customWidth="1"/>
    <col min="6" max="6" width="14.5" bestFit="1" customWidth="1"/>
    <col min="7" max="9" width="15.6640625" bestFit="1" customWidth="1"/>
    <col min="10" max="11" width="14.5" bestFit="1" customWidth="1"/>
    <col min="12" max="13" width="15.6640625" bestFit="1" customWidth="1"/>
    <col min="14" max="15" width="15" bestFit="1" customWidth="1"/>
    <col min="16" max="16" width="14" bestFit="1" customWidth="1"/>
    <col min="18" max="18" width="5.6640625" bestFit="1" customWidth="1"/>
    <col min="20" max="20" width="5.1640625" bestFit="1" customWidth="1"/>
    <col min="21" max="22" width="9.1640625" bestFit="1" customWidth="1"/>
    <col min="25" max="25" width="5.6640625" bestFit="1" customWidth="1"/>
    <col min="26" max="26" width="6.33203125" bestFit="1" customWidth="1"/>
    <col min="27" max="27" width="10.5" bestFit="1" customWidth="1"/>
    <col min="28" max="28" width="5.6640625" bestFit="1" customWidth="1"/>
    <col min="29" max="29" width="6.33203125" bestFit="1" customWidth="1"/>
    <col min="30" max="30" width="10.5" bestFit="1" customWidth="1"/>
  </cols>
  <sheetData>
    <row r="1" spans="2:28" x14ac:dyDescent="0.2">
      <c r="B1" t="s">
        <v>18</v>
      </c>
    </row>
    <row r="2" spans="2:2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3" t="s">
        <v>22</v>
      </c>
    </row>
    <row r="3" spans="2:28" x14ac:dyDescent="0.2">
      <c r="B3" s="2" t="s">
        <v>12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5">
        <f>SUM(C3:M3)</f>
        <v>0</v>
      </c>
    </row>
    <row r="4" spans="2:28" x14ac:dyDescent="0.2">
      <c r="B4" s="2" t="s">
        <v>13</v>
      </c>
      <c r="C4" s="2">
        <v>511.5</v>
      </c>
      <c r="D4" s="2">
        <v>130.9</v>
      </c>
      <c r="E4" s="2">
        <v>3193.1</v>
      </c>
      <c r="F4" s="2">
        <v>387.4</v>
      </c>
      <c r="G4" s="2">
        <v>214.6</v>
      </c>
      <c r="H4" s="2">
        <v>3554.8</v>
      </c>
      <c r="I4" s="2">
        <v>4899.1000000000004</v>
      </c>
      <c r="J4" s="2">
        <v>0</v>
      </c>
      <c r="K4" s="2">
        <v>0</v>
      </c>
      <c r="L4" s="2">
        <v>9423.4</v>
      </c>
      <c r="M4" s="2">
        <v>5341.1</v>
      </c>
      <c r="N4" s="5">
        <f t="shared" ref="N4:N9" si="0">SUM(C4:M4)</f>
        <v>27655.9</v>
      </c>
    </row>
    <row r="5" spans="2:28" x14ac:dyDescent="0.2">
      <c r="B5" s="2" t="s">
        <v>14</v>
      </c>
      <c r="C5" s="2">
        <v>2460</v>
      </c>
      <c r="D5" s="2">
        <v>64</v>
      </c>
      <c r="E5" s="2">
        <v>109</v>
      </c>
      <c r="F5" s="2">
        <v>915</v>
      </c>
      <c r="G5" s="2">
        <v>376</v>
      </c>
      <c r="H5" s="2">
        <v>269.60000000000002</v>
      </c>
      <c r="I5" s="2">
        <v>75.8</v>
      </c>
      <c r="J5" s="2">
        <v>0</v>
      </c>
      <c r="K5" s="2">
        <v>0</v>
      </c>
      <c r="L5" s="2">
        <v>0</v>
      </c>
      <c r="M5" s="2">
        <v>0</v>
      </c>
      <c r="N5" s="5">
        <f t="shared" si="0"/>
        <v>4269.4000000000005</v>
      </c>
    </row>
    <row r="6" spans="2:28" x14ac:dyDescent="0.2">
      <c r="B6" s="2" t="s">
        <v>15</v>
      </c>
      <c r="C6" s="2">
        <v>0</v>
      </c>
      <c r="D6" s="2">
        <v>581.79999999999995</v>
      </c>
      <c r="E6" s="2">
        <v>2772.8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5">
        <f t="shared" si="0"/>
        <v>3354.6000000000004</v>
      </c>
    </row>
    <row r="7" spans="2:28" x14ac:dyDescent="0.2">
      <c r="B7" s="2" t="s">
        <v>16</v>
      </c>
      <c r="C7" s="2">
        <v>0</v>
      </c>
      <c r="D7" s="2">
        <v>0</v>
      </c>
      <c r="E7" s="2">
        <v>40</v>
      </c>
      <c r="F7" s="2">
        <v>0</v>
      </c>
      <c r="G7" s="2">
        <v>0</v>
      </c>
      <c r="H7" s="2">
        <v>0</v>
      </c>
      <c r="I7" s="2">
        <v>160</v>
      </c>
      <c r="J7" s="2">
        <v>0</v>
      </c>
      <c r="K7" s="2">
        <v>0</v>
      </c>
      <c r="L7" s="2">
        <v>0</v>
      </c>
      <c r="M7" s="2">
        <v>54.4</v>
      </c>
      <c r="N7" s="5">
        <f t="shared" si="0"/>
        <v>254.4</v>
      </c>
    </row>
    <row r="8" spans="2:28" x14ac:dyDescent="0.2">
      <c r="B8" s="2" t="s">
        <v>17</v>
      </c>
      <c r="C8" s="2">
        <v>286.39999999999998</v>
      </c>
      <c r="D8" s="2">
        <v>0</v>
      </c>
      <c r="E8" s="2">
        <v>751.14</v>
      </c>
      <c r="F8" s="2">
        <v>678.4</v>
      </c>
      <c r="G8" s="2">
        <v>737.3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5">
        <f t="shared" si="0"/>
        <v>2453.2399999999998</v>
      </c>
    </row>
    <row r="9" spans="2:28" x14ac:dyDescent="0.2">
      <c r="B9" s="4" t="s">
        <v>22</v>
      </c>
      <c r="C9" s="5">
        <f>SUM(C3:C8)</f>
        <v>3257.9</v>
      </c>
      <c r="D9" s="5">
        <f t="shared" ref="D9:M9" si="1">SUM(D3:D8)</f>
        <v>776.69999999999993</v>
      </c>
      <c r="E9" s="5">
        <f t="shared" si="1"/>
        <v>6866.04</v>
      </c>
      <c r="F9" s="5">
        <f t="shared" si="1"/>
        <v>1980.8000000000002</v>
      </c>
      <c r="G9" s="5">
        <f t="shared" si="1"/>
        <v>1327.9</v>
      </c>
      <c r="H9" s="5">
        <f t="shared" si="1"/>
        <v>3824.4</v>
      </c>
      <c r="I9" s="5">
        <f t="shared" si="1"/>
        <v>5134.9000000000005</v>
      </c>
      <c r="J9" s="5">
        <f t="shared" si="1"/>
        <v>0</v>
      </c>
      <c r="K9" s="5">
        <f t="shared" si="1"/>
        <v>0</v>
      </c>
      <c r="L9" s="5">
        <f t="shared" si="1"/>
        <v>9423.4</v>
      </c>
      <c r="M9" s="5">
        <f t="shared" si="1"/>
        <v>5395.5</v>
      </c>
      <c r="N9" s="5">
        <f t="shared" si="0"/>
        <v>37987.54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2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8" t="s">
        <v>22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2">
      <c r="B11" s="2" t="s">
        <v>12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2">
      <c r="B12" s="2" t="s">
        <v>13</v>
      </c>
      <c r="C12" s="6">
        <f t="shared" ref="C12:M16" si="2">C4/$N4</f>
        <v>1.84951493171439E-2</v>
      </c>
      <c r="D12" s="6">
        <f t="shared" si="2"/>
        <v>4.7331672446024172E-3</v>
      </c>
      <c r="E12" s="6">
        <f t="shared" si="2"/>
        <v>0.11545818432956438</v>
      </c>
      <c r="F12" s="6">
        <f t="shared" si="2"/>
        <v>1.4007860890442906E-2</v>
      </c>
      <c r="G12" s="6">
        <f t="shared" si="2"/>
        <v>7.7596462237714192E-3</v>
      </c>
      <c r="H12" s="6">
        <f t="shared" si="2"/>
        <v>0.12853676792293869</v>
      </c>
      <c r="I12" s="6">
        <f t="shared" si="2"/>
        <v>0.1771448407030688</v>
      </c>
      <c r="J12" s="6">
        <f t="shared" si="2"/>
        <v>0</v>
      </c>
      <c r="K12" s="6">
        <f t="shared" si="2"/>
        <v>0</v>
      </c>
      <c r="L12" s="6">
        <f t="shared" si="2"/>
        <v>0.34073741950180608</v>
      </c>
      <c r="M12" s="6">
        <f t="shared" si="2"/>
        <v>0.19312696386666137</v>
      </c>
      <c r="N12" s="7">
        <f t="shared" ref="N12:N16" si="3">SUM(C12:M12)</f>
        <v>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x14ac:dyDescent="0.2">
      <c r="B13" s="2" t="s">
        <v>14</v>
      </c>
      <c r="C13" s="6">
        <f t="shared" si="2"/>
        <v>0.57619337611842403</v>
      </c>
      <c r="D13" s="6">
        <f t="shared" si="2"/>
        <v>1.4990396777064692E-2</v>
      </c>
      <c r="E13" s="6">
        <f t="shared" si="2"/>
        <v>2.5530519510938304E-2</v>
      </c>
      <c r="F13" s="6">
        <f t="shared" si="2"/>
        <v>0.21431582892209675</v>
      </c>
      <c r="G13" s="6">
        <f t="shared" si="2"/>
        <v>8.8068581065255058E-2</v>
      </c>
      <c r="H13" s="6">
        <f t="shared" si="2"/>
        <v>6.314704642338502E-2</v>
      </c>
      <c r="I13" s="6">
        <f t="shared" si="2"/>
        <v>1.7754251182835992E-2</v>
      </c>
      <c r="J13" s="6">
        <f t="shared" si="2"/>
        <v>0</v>
      </c>
      <c r="K13" s="6">
        <f t="shared" si="2"/>
        <v>0</v>
      </c>
      <c r="L13" s="6">
        <f t="shared" si="2"/>
        <v>0</v>
      </c>
      <c r="M13" s="6">
        <f t="shared" si="2"/>
        <v>0</v>
      </c>
      <c r="N13" s="7">
        <f t="shared" si="3"/>
        <v>0.99999999999999989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x14ac:dyDescent="0.2">
      <c r="B14" s="2" t="s">
        <v>15</v>
      </c>
      <c r="C14" s="6">
        <f t="shared" si="2"/>
        <v>0</v>
      </c>
      <c r="D14" s="6">
        <f t="shared" si="2"/>
        <v>0.1734334943063256</v>
      </c>
      <c r="E14" s="6">
        <f t="shared" si="2"/>
        <v>0.82656650569367429</v>
      </c>
      <c r="F14" s="6">
        <f t="shared" si="2"/>
        <v>0</v>
      </c>
      <c r="G14" s="6">
        <f t="shared" si="2"/>
        <v>0</v>
      </c>
      <c r="H14" s="6">
        <f t="shared" si="2"/>
        <v>0</v>
      </c>
      <c r="I14" s="6">
        <f t="shared" si="2"/>
        <v>0</v>
      </c>
      <c r="J14" s="6">
        <f t="shared" si="2"/>
        <v>0</v>
      </c>
      <c r="K14" s="6">
        <f t="shared" si="2"/>
        <v>0</v>
      </c>
      <c r="L14" s="6">
        <f t="shared" si="2"/>
        <v>0</v>
      </c>
      <c r="M14" s="6">
        <f t="shared" si="2"/>
        <v>0</v>
      </c>
      <c r="N14" s="7">
        <f t="shared" si="3"/>
        <v>0.99999999999999989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2">
      <c r="B15" s="2" t="s">
        <v>16</v>
      </c>
      <c r="C15" s="6">
        <f t="shared" si="2"/>
        <v>0</v>
      </c>
      <c r="D15" s="6">
        <f t="shared" si="2"/>
        <v>0</v>
      </c>
      <c r="E15" s="6">
        <f t="shared" si="2"/>
        <v>0.15723270440251572</v>
      </c>
      <c r="F15" s="6">
        <f t="shared" si="2"/>
        <v>0</v>
      </c>
      <c r="G15" s="6">
        <f t="shared" si="2"/>
        <v>0</v>
      </c>
      <c r="H15" s="6">
        <f t="shared" si="2"/>
        <v>0</v>
      </c>
      <c r="I15" s="6">
        <f t="shared" si="2"/>
        <v>0.62893081761006286</v>
      </c>
      <c r="J15" s="6">
        <f t="shared" si="2"/>
        <v>0</v>
      </c>
      <c r="K15" s="6">
        <f t="shared" si="2"/>
        <v>0</v>
      </c>
      <c r="L15" s="6">
        <f t="shared" si="2"/>
        <v>0</v>
      </c>
      <c r="M15" s="6">
        <f t="shared" si="2"/>
        <v>0.21383647798742136</v>
      </c>
      <c r="N15" s="7">
        <f t="shared" si="3"/>
        <v>0.99999999999999989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2">
      <c r="B16" s="2" t="s">
        <v>17</v>
      </c>
      <c r="C16" s="6">
        <f t="shared" si="2"/>
        <v>0.11674357176631719</v>
      </c>
      <c r="D16" s="6">
        <f t="shared" si="2"/>
        <v>0</v>
      </c>
      <c r="E16" s="6">
        <f t="shared" si="2"/>
        <v>0.30618284391254019</v>
      </c>
      <c r="F16" s="6">
        <f t="shared" si="2"/>
        <v>0.27653225937943293</v>
      </c>
      <c r="G16" s="6">
        <f t="shared" si="2"/>
        <v>0.30054132494170976</v>
      </c>
      <c r="H16" s="6">
        <f t="shared" si="2"/>
        <v>0</v>
      </c>
      <c r="I16" s="6">
        <f t="shared" si="2"/>
        <v>0</v>
      </c>
      <c r="J16" s="6">
        <f t="shared" si="2"/>
        <v>0</v>
      </c>
      <c r="K16" s="6">
        <f t="shared" si="2"/>
        <v>0</v>
      </c>
      <c r="L16" s="6">
        <f t="shared" si="2"/>
        <v>0</v>
      </c>
      <c r="M16" s="6">
        <f t="shared" si="2"/>
        <v>0</v>
      </c>
      <c r="N16" s="7">
        <f t="shared" si="3"/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9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9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9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9" x14ac:dyDescent="0.2">
      <c r="B20" s="2" t="s">
        <v>19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2:29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2:29" x14ac:dyDescent="0.2">
      <c r="B22" s="2" t="s">
        <v>12</v>
      </c>
      <c r="C22" s="2">
        <v>2479</v>
      </c>
      <c r="D22" s="2">
        <v>10</v>
      </c>
      <c r="E22" s="2">
        <v>2538</v>
      </c>
      <c r="F22" s="2">
        <v>2562</v>
      </c>
      <c r="G22" s="2">
        <v>892</v>
      </c>
      <c r="H22" s="2">
        <v>4727</v>
      </c>
      <c r="I22" s="2">
        <v>150</v>
      </c>
      <c r="J22" s="2">
        <v>0</v>
      </c>
      <c r="K22" s="2">
        <v>0</v>
      </c>
      <c r="L22" s="2">
        <v>4263</v>
      </c>
      <c r="M22" s="2">
        <v>1924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x14ac:dyDescent="0.2">
      <c r="B23" s="2" t="s">
        <v>13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x14ac:dyDescent="0.2">
      <c r="B24" s="2" t="s">
        <v>14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2:29" x14ac:dyDescent="0.2">
      <c r="B25" s="2" t="s">
        <v>15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2:29" x14ac:dyDescent="0.2">
      <c r="B26" s="2" t="s">
        <v>16</v>
      </c>
      <c r="C26" s="2">
        <v>12947.37</v>
      </c>
      <c r="D26" s="2">
        <v>2050</v>
      </c>
      <c r="E26" s="2">
        <v>10064</v>
      </c>
      <c r="F26" s="2">
        <v>127</v>
      </c>
      <c r="G26" s="2">
        <v>6938</v>
      </c>
      <c r="H26" s="2">
        <v>17801</v>
      </c>
      <c r="I26" s="2">
        <v>5463</v>
      </c>
      <c r="J26" s="2">
        <v>202</v>
      </c>
      <c r="K26" s="2">
        <v>299</v>
      </c>
      <c r="L26" s="2">
        <v>1676</v>
      </c>
      <c r="M26" s="2">
        <v>4269.6000000000004</v>
      </c>
    </row>
    <row r="27" spans="2:29" x14ac:dyDescent="0.2">
      <c r="B27" s="2" t="s">
        <v>17</v>
      </c>
      <c r="C27" s="2">
        <v>2405.6</v>
      </c>
      <c r="D27" s="2">
        <v>390</v>
      </c>
      <c r="E27" s="2">
        <v>1171.8599999999999</v>
      </c>
      <c r="F27" s="2">
        <v>1256.5999999999999</v>
      </c>
      <c r="G27" s="2">
        <v>1083.7</v>
      </c>
      <c r="H27" s="2">
        <v>0</v>
      </c>
      <c r="I27" s="2">
        <v>0</v>
      </c>
      <c r="J27" s="2">
        <v>0</v>
      </c>
      <c r="K27" s="2">
        <v>0</v>
      </c>
      <c r="L27" s="2">
        <v>8250</v>
      </c>
      <c r="M27" s="2">
        <v>6609</v>
      </c>
    </row>
    <row r="29" spans="2:29" x14ac:dyDescent="0.2">
      <c r="B29" s="2" t="s">
        <v>20</v>
      </c>
    </row>
    <row r="30" spans="2:29" x14ac:dyDescent="0.2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</row>
    <row r="31" spans="2:29" x14ac:dyDescent="0.2">
      <c r="B31" s="2" t="s">
        <v>12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2:29" x14ac:dyDescent="0.2">
      <c r="B32" s="2" t="s">
        <v>13</v>
      </c>
      <c r="C32" s="2">
        <v>511.5</v>
      </c>
      <c r="D32" s="2">
        <v>130.9</v>
      </c>
      <c r="E32" s="2">
        <v>3193.1</v>
      </c>
      <c r="F32" s="2">
        <v>301.77999999999997</v>
      </c>
      <c r="G32" s="2">
        <v>214.6</v>
      </c>
      <c r="H32" s="2">
        <v>3452.61</v>
      </c>
      <c r="I32" s="2">
        <v>2159.36</v>
      </c>
      <c r="J32" s="2">
        <v>0</v>
      </c>
      <c r="K32" s="2">
        <v>0</v>
      </c>
      <c r="L32" s="2">
        <v>2031.29</v>
      </c>
      <c r="M32" s="2">
        <v>1235.5999999999999</v>
      </c>
    </row>
    <row r="33" spans="2:30" x14ac:dyDescent="0.2">
      <c r="B33" s="2" t="s">
        <v>14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2:30" x14ac:dyDescent="0.2">
      <c r="B34" s="2" t="s">
        <v>15</v>
      </c>
      <c r="C34" s="2">
        <v>0</v>
      </c>
      <c r="D34" s="2">
        <v>581.79999999999995</v>
      </c>
      <c r="E34" s="2">
        <v>2772.8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2:30" x14ac:dyDescent="0.2">
      <c r="B35" s="2" t="s">
        <v>16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2:30" x14ac:dyDescent="0.2">
      <c r="B36" s="2" t="s">
        <v>17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8" spans="2:30" x14ac:dyDescent="0.2">
      <c r="B38" s="2" t="s">
        <v>21</v>
      </c>
    </row>
    <row r="39" spans="2:30" x14ac:dyDescent="0.2"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  <c r="I39" s="3" t="s">
        <v>7</v>
      </c>
      <c r="J39" s="3" t="s">
        <v>8</v>
      </c>
      <c r="K39" s="3" t="s">
        <v>9</v>
      </c>
      <c r="L39" s="3" t="s">
        <v>10</v>
      </c>
      <c r="M39" s="3" t="s">
        <v>11</v>
      </c>
      <c r="N39" s="3" t="s">
        <v>22</v>
      </c>
    </row>
    <row r="40" spans="2:30" x14ac:dyDescent="0.2">
      <c r="B40" s="4" t="s">
        <v>12</v>
      </c>
      <c r="C40" s="5">
        <f>C3+C22-C31</f>
        <v>2479</v>
      </c>
      <c r="D40" s="5">
        <f t="shared" ref="D40:M40" si="4">D3+D22-D31</f>
        <v>10</v>
      </c>
      <c r="E40" s="5">
        <f t="shared" si="4"/>
        <v>2538</v>
      </c>
      <c r="F40" s="5">
        <f t="shared" si="4"/>
        <v>2562</v>
      </c>
      <c r="G40" s="5">
        <f t="shared" si="4"/>
        <v>892</v>
      </c>
      <c r="H40" s="5">
        <f t="shared" si="4"/>
        <v>4727</v>
      </c>
      <c r="I40" s="5">
        <f t="shared" si="4"/>
        <v>150</v>
      </c>
      <c r="J40" s="5">
        <f t="shared" si="4"/>
        <v>0</v>
      </c>
      <c r="K40" s="5">
        <f t="shared" si="4"/>
        <v>0</v>
      </c>
      <c r="L40" s="5">
        <f t="shared" si="4"/>
        <v>4263</v>
      </c>
      <c r="M40" s="5">
        <f t="shared" si="4"/>
        <v>1924</v>
      </c>
      <c r="N40" s="5">
        <f>SUM(C40:M40)</f>
        <v>19545</v>
      </c>
    </row>
    <row r="41" spans="2:30" x14ac:dyDescent="0.2">
      <c r="B41" s="4" t="s">
        <v>13</v>
      </c>
      <c r="C41" s="5">
        <f>C4+C23-C32</f>
        <v>0</v>
      </c>
      <c r="D41" s="5">
        <f>D4+D23-D32</f>
        <v>0</v>
      </c>
      <c r="E41" s="5">
        <f>E4+E23-E32</f>
        <v>0</v>
      </c>
      <c r="F41" s="5">
        <f>F4+F23-F32</f>
        <v>85.62</v>
      </c>
      <c r="G41" s="5">
        <f>G4+G23-G32</f>
        <v>0</v>
      </c>
      <c r="H41" s="5">
        <f>H4+H23-H32</f>
        <v>102.19000000000005</v>
      </c>
      <c r="I41" s="5">
        <f>I4+I23-I32</f>
        <v>2739.7400000000002</v>
      </c>
      <c r="J41" s="5">
        <f>J4+J23-J32</f>
        <v>0</v>
      </c>
      <c r="K41" s="5">
        <f>K4+K23-K32</f>
        <v>0</v>
      </c>
      <c r="L41" s="5">
        <f>L4+L23-L32</f>
        <v>7392.11</v>
      </c>
      <c r="M41" s="5">
        <f>M4+M23-M32</f>
        <v>4105.5</v>
      </c>
      <c r="N41" s="5">
        <f t="shared" ref="N41:N46" si="5">SUM(C41:M41)</f>
        <v>14425.16</v>
      </c>
      <c r="R41" s="1" t="s">
        <v>0</v>
      </c>
      <c r="S41" s="1"/>
      <c r="T41" s="22" t="s">
        <v>39</v>
      </c>
      <c r="U41" s="23" t="s">
        <v>40</v>
      </c>
      <c r="V41" s="24" t="s">
        <v>41</v>
      </c>
      <c r="X41" s="1"/>
      <c r="Y41" s="1" t="s">
        <v>0</v>
      </c>
      <c r="Z41" s="1" t="s">
        <v>26</v>
      </c>
      <c r="AB41" s="1" t="s">
        <v>0</v>
      </c>
      <c r="AC41" s="1" t="s">
        <v>26</v>
      </c>
    </row>
    <row r="42" spans="2:30" x14ac:dyDescent="0.2">
      <c r="B42" s="4" t="s">
        <v>14</v>
      </c>
      <c r="C42" s="5">
        <f>C5+C24-C33</f>
        <v>2460</v>
      </c>
      <c r="D42" s="5">
        <f>D5+D24-D33</f>
        <v>64</v>
      </c>
      <c r="E42" s="5">
        <f>E5+E24-E33</f>
        <v>109</v>
      </c>
      <c r="F42" s="5">
        <f>F5+F24-F33</f>
        <v>915</v>
      </c>
      <c r="G42" s="5">
        <f>G5+G24-G33</f>
        <v>376</v>
      </c>
      <c r="H42" s="5">
        <f>H5+H24-H33</f>
        <v>269.60000000000002</v>
      </c>
      <c r="I42" s="5">
        <f>I5+I24-I33</f>
        <v>75.8</v>
      </c>
      <c r="J42" s="5">
        <f>J5+J24-J33</f>
        <v>0</v>
      </c>
      <c r="K42" s="5">
        <f>K5+K24-K33</f>
        <v>0</v>
      </c>
      <c r="L42" s="5">
        <f>L5+L24-L33</f>
        <v>0</v>
      </c>
      <c r="M42" s="5">
        <f>M5+M24-M33</f>
        <v>0</v>
      </c>
      <c r="N42" s="5">
        <f t="shared" si="5"/>
        <v>4269.4000000000005</v>
      </c>
      <c r="R42" s="2">
        <v>0</v>
      </c>
      <c r="S42" s="2"/>
      <c r="T42" s="16" t="s">
        <v>27</v>
      </c>
      <c r="U42" s="17">
        <v>0.75799700000000003</v>
      </c>
      <c r="V42" s="18">
        <v>0.56847499999999995</v>
      </c>
      <c r="X42" s="2"/>
      <c r="Y42" s="2">
        <v>0</v>
      </c>
      <c r="Z42" s="2" t="s">
        <v>27</v>
      </c>
      <c r="AA42" s="2">
        <v>0.75799700000000003</v>
      </c>
      <c r="AB42" s="2">
        <v>0</v>
      </c>
      <c r="AC42" s="2" t="s">
        <v>27</v>
      </c>
      <c r="AD42" s="2">
        <v>0.56847499999999995</v>
      </c>
    </row>
    <row r="43" spans="2:30" x14ac:dyDescent="0.2">
      <c r="B43" s="4" t="s">
        <v>15</v>
      </c>
      <c r="C43" s="5">
        <f>C6+C25-C34</f>
        <v>0</v>
      </c>
      <c r="D43" s="5">
        <f>D6+D25-D34</f>
        <v>0</v>
      </c>
      <c r="E43" s="5">
        <f>E6+E25-E34</f>
        <v>0</v>
      </c>
      <c r="F43" s="5">
        <f>F6+F25-F34</f>
        <v>0</v>
      </c>
      <c r="G43" s="5">
        <f>G6+G25-G34</f>
        <v>0</v>
      </c>
      <c r="H43" s="5">
        <f>H6+H25-H34</f>
        <v>0</v>
      </c>
      <c r="I43" s="5">
        <f>I6+I25-I34</f>
        <v>0</v>
      </c>
      <c r="J43" s="5">
        <f>J6+J25-J34</f>
        <v>0</v>
      </c>
      <c r="K43" s="5">
        <f>K6+K25-K34</f>
        <v>0</v>
      </c>
      <c r="L43" s="5">
        <f>L6+L25-L34</f>
        <v>0</v>
      </c>
      <c r="M43" s="5">
        <f>M6+M25-M34</f>
        <v>0</v>
      </c>
      <c r="N43" s="5">
        <f t="shared" si="5"/>
        <v>0</v>
      </c>
      <c r="R43" s="2">
        <v>1</v>
      </c>
      <c r="S43" s="2"/>
      <c r="T43" s="16" t="s">
        <v>28</v>
      </c>
      <c r="U43" s="17">
        <v>0.67252900000000004</v>
      </c>
      <c r="V43" s="18">
        <v>0.22684199999999999</v>
      </c>
      <c r="X43" s="2"/>
      <c r="Y43" s="2">
        <v>1</v>
      </c>
      <c r="Z43" s="2" t="s">
        <v>28</v>
      </c>
      <c r="AA43" s="2">
        <v>0.67252900000000004</v>
      </c>
      <c r="AB43" s="2">
        <v>1</v>
      </c>
      <c r="AC43" s="2" t="s">
        <v>28</v>
      </c>
      <c r="AD43" s="2">
        <v>0.22684199999999999</v>
      </c>
    </row>
    <row r="44" spans="2:30" x14ac:dyDescent="0.2">
      <c r="B44" s="4" t="s">
        <v>16</v>
      </c>
      <c r="C44" s="5">
        <f>C7+C26-C35</f>
        <v>12947.37</v>
      </c>
      <c r="D44" s="5">
        <f>D7+D26-D35</f>
        <v>2050</v>
      </c>
      <c r="E44" s="5">
        <f>E7+E26-E35</f>
        <v>10104</v>
      </c>
      <c r="F44" s="5">
        <f>F7+F26-F35</f>
        <v>127</v>
      </c>
      <c r="G44" s="5">
        <f>G7+G26-G35</f>
        <v>6938</v>
      </c>
      <c r="H44" s="5">
        <f>H7+H26-H35</f>
        <v>17801</v>
      </c>
      <c r="I44" s="5">
        <f>I7+I26-I35</f>
        <v>5623</v>
      </c>
      <c r="J44" s="5">
        <f>J7+J26-J35</f>
        <v>202</v>
      </c>
      <c r="K44" s="5">
        <f>K7+K26-K35</f>
        <v>299</v>
      </c>
      <c r="L44" s="5">
        <f>L7+L26-L35</f>
        <v>1676</v>
      </c>
      <c r="M44" s="5">
        <f>M7+M26-M35</f>
        <v>4324</v>
      </c>
      <c r="N44" s="5">
        <f t="shared" si="5"/>
        <v>62091.37</v>
      </c>
      <c r="R44" s="2">
        <v>2</v>
      </c>
      <c r="S44" s="2"/>
      <c r="T44" s="16" t="s">
        <v>29</v>
      </c>
      <c r="U44" s="17">
        <v>0.26996999999999999</v>
      </c>
      <c r="V44" s="18">
        <v>1.7361999999999999E-2</v>
      </c>
      <c r="X44" s="2"/>
      <c r="Y44" s="2">
        <v>2</v>
      </c>
      <c r="Z44" s="2" t="s">
        <v>29</v>
      </c>
      <c r="AA44" s="2">
        <v>0.26996999999999999</v>
      </c>
      <c r="AB44" s="2">
        <v>2</v>
      </c>
      <c r="AC44" s="2" t="s">
        <v>29</v>
      </c>
      <c r="AD44" s="2">
        <v>1.7361999999999999E-2</v>
      </c>
    </row>
    <row r="45" spans="2:30" x14ac:dyDescent="0.2">
      <c r="B45" s="4" t="s">
        <v>17</v>
      </c>
      <c r="C45" s="5">
        <f>C8+C27-C36</f>
        <v>2692</v>
      </c>
      <c r="D45" s="5">
        <f>D8+D27-D36</f>
        <v>390</v>
      </c>
      <c r="E45" s="5">
        <f>E8+E27-E36</f>
        <v>1923</v>
      </c>
      <c r="F45" s="5">
        <f>F8+F27-F36</f>
        <v>1935</v>
      </c>
      <c r="G45" s="5">
        <f>G8+G27-G36</f>
        <v>1821</v>
      </c>
      <c r="H45" s="5">
        <f>H8+H27-H36</f>
        <v>0</v>
      </c>
      <c r="I45" s="5">
        <f>I8+I27-I36</f>
        <v>0</v>
      </c>
      <c r="J45" s="5">
        <f>J8+J27-J36</f>
        <v>0</v>
      </c>
      <c r="K45" s="5">
        <f>K8+K27-K36</f>
        <v>0</v>
      </c>
      <c r="L45" s="5">
        <f>L8+L27-L36</f>
        <v>8250</v>
      </c>
      <c r="M45" s="5">
        <f>M8+M27-M36</f>
        <v>6609</v>
      </c>
      <c r="N45" s="5">
        <f t="shared" si="5"/>
        <v>23620</v>
      </c>
      <c r="R45" s="2">
        <v>3</v>
      </c>
      <c r="S45" s="2"/>
      <c r="T45" s="16" t="s">
        <v>30</v>
      </c>
      <c r="U45" s="17">
        <v>0.52549500000000005</v>
      </c>
      <c r="V45" s="18">
        <v>0.15442600000000001</v>
      </c>
      <c r="X45" s="2"/>
      <c r="Y45" s="2">
        <v>3</v>
      </c>
      <c r="Z45" s="2" t="s">
        <v>30</v>
      </c>
      <c r="AA45" s="2">
        <v>0.52549500000000005</v>
      </c>
      <c r="AB45" s="2">
        <v>3</v>
      </c>
      <c r="AC45" s="2" t="s">
        <v>30</v>
      </c>
      <c r="AD45" s="2">
        <v>0.15442600000000001</v>
      </c>
    </row>
    <row r="46" spans="2:30" x14ac:dyDescent="0.2">
      <c r="B46" s="4" t="s">
        <v>22</v>
      </c>
      <c r="C46" s="5">
        <f>SUM(C40:C45)</f>
        <v>20578.370000000003</v>
      </c>
      <c r="D46" s="5">
        <f t="shared" ref="D46:M46" si="6">SUM(D40:D45)</f>
        <v>2514</v>
      </c>
      <c r="E46" s="5">
        <f t="shared" si="6"/>
        <v>14674</v>
      </c>
      <c r="F46" s="5">
        <f t="shared" si="6"/>
        <v>5624.62</v>
      </c>
      <c r="G46" s="5">
        <f t="shared" si="6"/>
        <v>10027</v>
      </c>
      <c r="H46" s="5">
        <f t="shared" si="6"/>
        <v>22899.79</v>
      </c>
      <c r="I46" s="5">
        <f t="shared" si="6"/>
        <v>8588.5400000000009</v>
      </c>
      <c r="J46" s="5">
        <f t="shared" si="6"/>
        <v>202</v>
      </c>
      <c r="K46" s="5">
        <f t="shared" si="6"/>
        <v>299</v>
      </c>
      <c r="L46" s="5">
        <f t="shared" si="6"/>
        <v>21581.11</v>
      </c>
      <c r="M46" s="5">
        <f t="shared" si="6"/>
        <v>16962.5</v>
      </c>
      <c r="N46" s="5">
        <f t="shared" si="5"/>
        <v>123950.93000000001</v>
      </c>
      <c r="R46" s="2">
        <v>4</v>
      </c>
      <c r="S46" s="2"/>
      <c r="T46" s="16" t="s">
        <v>31</v>
      </c>
      <c r="U46" s="17">
        <v>0.50952900000000001</v>
      </c>
      <c r="V46" s="18">
        <v>0.17441499999999999</v>
      </c>
      <c r="X46" s="2"/>
      <c r="Y46" s="2">
        <v>4</v>
      </c>
      <c r="Z46" s="2" t="s">
        <v>31</v>
      </c>
      <c r="AA46" s="2">
        <v>0.50952900000000001</v>
      </c>
      <c r="AB46" s="2">
        <v>4</v>
      </c>
      <c r="AC46" s="2" t="s">
        <v>31</v>
      </c>
      <c r="AD46" s="2">
        <v>0.17441499999999999</v>
      </c>
    </row>
    <row r="47" spans="2:30" x14ac:dyDescent="0.2">
      <c r="R47" s="2">
        <v>5</v>
      </c>
      <c r="S47" s="2"/>
      <c r="T47" s="16" t="s">
        <v>32</v>
      </c>
      <c r="U47" s="17">
        <v>0.96670599999999995</v>
      </c>
      <c r="V47" s="18">
        <v>0.92609900000000001</v>
      </c>
      <c r="X47" s="2"/>
      <c r="Y47" s="2">
        <v>5</v>
      </c>
      <c r="Z47" s="2" t="s">
        <v>32</v>
      </c>
      <c r="AA47" s="2">
        <v>0.96670599999999995</v>
      </c>
      <c r="AB47" s="2">
        <v>5</v>
      </c>
      <c r="AC47" s="2" t="s">
        <v>32</v>
      </c>
      <c r="AD47" s="2">
        <v>0.92609900000000001</v>
      </c>
    </row>
    <row r="48" spans="2:30" x14ac:dyDescent="0.2">
      <c r="B48" s="3" t="s">
        <v>0</v>
      </c>
      <c r="C48" s="3" t="s">
        <v>1</v>
      </c>
      <c r="D48" s="3" t="s">
        <v>2</v>
      </c>
      <c r="E48" s="3" t="s">
        <v>3</v>
      </c>
      <c r="F48" s="3" t="s">
        <v>4</v>
      </c>
      <c r="G48" s="3" t="s">
        <v>5</v>
      </c>
      <c r="H48" s="3" t="s">
        <v>6</v>
      </c>
      <c r="I48" s="3" t="s">
        <v>7</v>
      </c>
      <c r="J48" s="3" t="s">
        <v>8</v>
      </c>
      <c r="K48" s="3" t="s">
        <v>9</v>
      </c>
      <c r="L48" s="3" t="s">
        <v>10</v>
      </c>
      <c r="M48" s="3" t="s">
        <v>11</v>
      </c>
      <c r="N48" s="3" t="s">
        <v>22</v>
      </c>
      <c r="R48" s="2">
        <v>6</v>
      </c>
      <c r="S48" s="2"/>
      <c r="T48" s="16" t="s">
        <v>33</v>
      </c>
      <c r="U48" s="17">
        <v>0.44753500000000002</v>
      </c>
      <c r="V48" s="18">
        <v>3.3352E-2</v>
      </c>
      <c r="X48" s="2"/>
      <c r="Y48" s="2">
        <v>6</v>
      </c>
      <c r="Z48" s="2" t="s">
        <v>33</v>
      </c>
      <c r="AA48" s="2">
        <v>0.44753500000000002</v>
      </c>
      <c r="AB48" s="2">
        <v>6</v>
      </c>
      <c r="AC48" s="2" t="s">
        <v>33</v>
      </c>
      <c r="AD48" s="2">
        <v>3.3352E-2</v>
      </c>
    </row>
    <row r="49" spans="2:30" x14ac:dyDescent="0.2">
      <c r="B49" s="4" t="s">
        <v>12</v>
      </c>
      <c r="C49" s="6">
        <f>C40/$N40</f>
        <v>0.12683550780250705</v>
      </c>
      <c r="D49" s="6">
        <f t="shared" ref="D49:M49" si="7">D40/$N40</f>
        <v>5.1163980557687391E-4</v>
      </c>
      <c r="E49" s="6">
        <f t="shared" si="7"/>
        <v>0.1298541826554106</v>
      </c>
      <c r="F49" s="6">
        <f t="shared" si="7"/>
        <v>0.13108211818879509</v>
      </c>
      <c r="G49" s="6">
        <f t="shared" si="7"/>
        <v>4.5638270657457153E-2</v>
      </c>
      <c r="H49" s="6">
        <f t="shared" si="7"/>
        <v>0.24185213609618827</v>
      </c>
      <c r="I49" s="6">
        <f t="shared" si="7"/>
        <v>7.6745970836531079E-3</v>
      </c>
      <c r="J49" s="6">
        <f t="shared" si="7"/>
        <v>0</v>
      </c>
      <c r="K49" s="6">
        <f t="shared" si="7"/>
        <v>0</v>
      </c>
      <c r="L49" s="6">
        <f t="shared" si="7"/>
        <v>0.21811204911742132</v>
      </c>
      <c r="M49" s="6">
        <f t="shared" si="7"/>
        <v>9.8439498592990532E-2</v>
      </c>
      <c r="N49" s="6">
        <f>N40/$N$46</f>
        <v>0.15768336711955286</v>
      </c>
      <c r="R49" s="2">
        <v>7</v>
      </c>
      <c r="S49" s="2"/>
      <c r="T49" s="16" t="s">
        <v>34</v>
      </c>
      <c r="U49" s="17">
        <v>0.491898</v>
      </c>
      <c r="V49" s="18">
        <v>2.2957999999999999E-2</v>
      </c>
      <c r="X49" s="2"/>
      <c r="Y49" s="2">
        <v>7</v>
      </c>
      <c r="Z49" s="2" t="s">
        <v>34</v>
      </c>
      <c r="AA49" s="2">
        <v>0.491898</v>
      </c>
      <c r="AB49" s="2">
        <v>7</v>
      </c>
      <c r="AC49" s="2" t="s">
        <v>34</v>
      </c>
      <c r="AD49" s="2">
        <v>2.2957999999999999E-2</v>
      </c>
    </row>
    <row r="50" spans="2:30" x14ac:dyDescent="0.2">
      <c r="B50" s="4" t="s">
        <v>13</v>
      </c>
      <c r="C50" s="6">
        <f t="shared" ref="C50:M54" si="8">C41/$N41</f>
        <v>0</v>
      </c>
      <c r="D50" s="6">
        <f t="shared" si="8"/>
        <v>0</v>
      </c>
      <c r="E50" s="6">
        <f t="shared" si="8"/>
        <v>0</v>
      </c>
      <c r="F50" s="6">
        <f t="shared" si="8"/>
        <v>5.9354627608983199E-3</v>
      </c>
      <c r="G50" s="6">
        <f t="shared" si="8"/>
        <v>0</v>
      </c>
      <c r="H50" s="6">
        <f t="shared" si="8"/>
        <v>7.0841501931347764E-3</v>
      </c>
      <c r="I50" s="6">
        <f t="shared" si="8"/>
        <v>0.18992787601662653</v>
      </c>
      <c r="J50" s="6">
        <f t="shared" si="8"/>
        <v>0</v>
      </c>
      <c r="K50" s="6">
        <f t="shared" si="8"/>
        <v>0</v>
      </c>
      <c r="L50" s="6">
        <f t="shared" si="8"/>
        <v>0.51244561585452086</v>
      </c>
      <c r="M50" s="6">
        <f t="shared" si="8"/>
        <v>0.28460689517481957</v>
      </c>
      <c r="N50" s="6">
        <f t="shared" ref="N50:N54" si="9">N41/$N$46</f>
        <v>0.11637798925752312</v>
      </c>
      <c r="R50" s="2">
        <v>8</v>
      </c>
      <c r="S50" s="2"/>
      <c r="T50" s="16" t="s">
        <v>35</v>
      </c>
      <c r="U50" s="17">
        <v>0.40600199999999997</v>
      </c>
      <c r="V50" s="18">
        <v>0</v>
      </c>
      <c r="X50" s="2"/>
      <c r="Y50" s="2">
        <v>8</v>
      </c>
      <c r="Z50" s="2" t="s">
        <v>35</v>
      </c>
      <c r="AA50" s="2">
        <v>0.40600199999999997</v>
      </c>
      <c r="AB50" s="2">
        <v>8</v>
      </c>
      <c r="AC50" s="2" t="s">
        <v>36</v>
      </c>
      <c r="AD50" s="2">
        <v>0.38183899999999998</v>
      </c>
    </row>
    <row r="51" spans="2:30" x14ac:dyDescent="0.2">
      <c r="B51" s="4" t="s">
        <v>14</v>
      </c>
      <c r="C51" s="6">
        <f t="shared" si="8"/>
        <v>0.57619337611842403</v>
      </c>
      <c r="D51" s="6">
        <f t="shared" si="8"/>
        <v>1.4990396777064692E-2</v>
      </c>
      <c r="E51" s="6">
        <f t="shared" si="8"/>
        <v>2.5530519510938304E-2</v>
      </c>
      <c r="F51" s="6">
        <f t="shared" si="8"/>
        <v>0.21431582892209675</v>
      </c>
      <c r="G51" s="6">
        <f t="shared" si="8"/>
        <v>8.8068581065255058E-2</v>
      </c>
      <c r="H51" s="6">
        <f t="shared" si="8"/>
        <v>6.314704642338502E-2</v>
      </c>
      <c r="I51" s="6">
        <f t="shared" si="8"/>
        <v>1.7754251182835992E-2</v>
      </c>
      <c r="J51" s="6">
        <f t="shared" si="8"/>
        <v>0</v>
      </c>
      <c r="K51" s="6">
        <f t="shared" si="8"/>
        <v>0</v>
      </c>
      <c r="L51" s="6">
        <f t="shared" si="8"/>
        <v>0</v>
      </c>
      <c r="M51" s="6">
        <f t="shared" si="8"/>
        <v>0</v>
      </c>
      <c r="N51" s="6">
        <f t="shared" si="9"/>
        <v>3.444427565004958E-2</v>
      </c>
      <c r="R51" s="2">
        <v>9</v>
      </c>
      <c r="S51" s="2"/>
      <c r="T51" s="16" t="s">
        <v>36</v>
      </c>
      <c r="U51" s="17">
        <v>0.63698900000000003</v>
      </c>
      <c r="V51" s="18">
        <v>0.38183899999999998</v>
      </c>
      <c r="X51" s="2"/>
      <c r="Y51" s="2">
        <v>9</v>
      </c>
      <c r="Z51" s="2" t="s">
        <v>36</v>
      </c>
      <c r="AA51" s="2">
        <v>0.63698900000000003</v>
      </c>
      <c r="AB51" s="2">
        <v>9</v>
      </c>
      <c r="AC51" s="2" t="s">
        <v>37</v>
      </c>
      <c r="AD51" s="2">
        <v>0.78206699999999996</v>
      </c>
    </row>
    <row r="52" spans="2:30" x14ac:dyDescent="0.2">
      <c r="B52" s="4" t="s">
        <v>15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>
        <f t="shared" si="9"/>
        <v>0</v>
      </c>
      <c r="R52" s="2">
        <v>10</v>
      </c>
      <c r="S52" s="2"/>
      <c r="T52" s="16" t="s">
        <v>37</v>
      </c>
      <c r="U52" s="17">
        <v>0.89838399999999996</v>
      </c>
      <c r="V52" s="18">
        <v>0.78206699999999996</v>
      </c>
      <c r="X52" s="2"/>
      <c r="Y52" s="2">
        <v>10</v>
      </c>
      <c r="Z52" s="2" t="s">
        <v>37</v>
      </c>
      <c r="AA52" s="2">
        <v>0.89838399999999996</v>
      </c>
      <c r="AB52" s="2">
        <v>10</v>
      </c>
      <c r="AC52" s="2" t="s">
        <v>38</v>
      </c>
      <c r="AD52" s="2">
        <v>0.938778</v>
      </c>
    </row>
    <row r="53" spans="2:30" x14ac:dyDescent="0.2">
      <c r="B53" s="4" t="s">
        <v>16</v>
      </c>
      <c r="C53" s="6">
        <f t="shared" si="8"/>
        <v>0.2085212486050799</v>
      </c>
      <c r="D53" s="6">
        <f t="shared" si="8"/>
        <v>3.3015860336146549E-2</v>
      </c>
      <c r="E53" s="6">
        <f t="shared" si="8"/>
        <v>0.16272792821289012</v>
      </c>
      <c r="F53" s="6">
        <f t="shared" si="8"/>
        <v>2.0453728110685914E-3</v>
      </c>
      <c r="G53" s="6">
        <f t="shared" si="8"/>
        <v>0.1117385556156999</v>
      </c>
      <c r="H53" s="6">
        <f t="shared" si="8"/>
        <v>0.28669040480182673</v>
      </c>
      <c r="I53" s="6">
        <f t="shared" si="8"/>
        <v>9.0560089107391245E-2</v>
      </c>
      <c r="J53" s="6">
        <f t="shared" si="8"/>
        <v>3.2532701404398064E-3</v>
      </c>
      <c r="K53" s="6">
        <f t="shared" si="8"/>
        <v>4.8154840197599117E-3</v>
      </c>
      <c r="L53" s="6">
        <f t="shared" si="8"/>
        <v>2.6992478987015425E-2</v>
      </c>
      <c r="M53" s="6">
        <f t="shared" si="8"/>
        <v>6.9639307362681799E-2</v>
      </c>
      <c r="N53" s="6">
        <f t="shared" si="9"/>
        <v>0.50093508778030149</v>
      </c>
      <c r="R53" s="2">
        <v>11</v>
      </c>
      <c r="S53" s="2"/>
      <c r="T53" s="19" t="s">
        <v>38</v>
      </c>
      <c r="U53" s="20">
        <v>0.96896099999999996</v>
      </c>
      <c r="V53" s="21">
        <v>0.938778</v>
      </c>
      <c r="Y53" s="2">
        <v>11</v>
      </c>
      <c r="Z53" s="2" t="s">
        <v>38</v>
      </c>
      <c r="AA53" s="2">
        <v>0.96896099999999996</v>
      </c>
    </row>
    <row r="54" spans="2:30" x14ac:dyDescent="0.2">
      <c r="B54" s="4" t="s">
        <v>17</v>
      </c>
      <c r="C54" s="6">
        <f t="shared" si="8"/>
        <v>0.11397121083827265</v>
      </c>
      <c r="D54" s="6">
        <f t="shared" si="8"/>
        <v>1.651143099068586E-2</v>
      </c>
      <c r="E54" s="6">
        <f t="shared" si="8"/>
        <v>8.141405588484335E-2</v>
      </c>
      <c r="F54" s="6">
        <f t="shared" si="8"/>
        <v>8.1922099915325994E-2</v>
      </c>
      <c r="G54" s="6">
        <f t="shared" si="8"/>
        <v>7.7095681625740903E-2</v>
      </c>
      <c r="H54" s="6">
        <f t="shared" si="8"/>
        <v>0</v>
      </c>
      <c r="I54" s="6">
        <f t="shared" si="8"/>
        <v>0</v>
      </c>
      <c r="J54" s="6">
        <f t="shared" si="8"/>
        <v>0</v>
      </c>
      <c r="K54" s="6">
        <f t="shared" si="8"/>
        <v>0</v>
      </c>
      <c r="L54" s="6">
        <f t="shared" si="8"/>
        <v>0.34928027095681624</v>
      </c>
      <c r="M54" s="6">
        <f t="shared" si="8"/>
        <v>0.279805249788315</v>
      </c>
      <c r="N54" s="6">
        <f t="shared" si="9"/>
        <v>0.19055928019257296</v>
      </c>
    </row>
    <row r="55" spans="2:30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7" spans="2:30" x14ac:dyDescent="0.2">
      <c r="B57" s="12" t="s">
        <v>23</v>
      </c>
    </row>
    <row r="58" spans="2:30" x14ac:dyDescent="0.2"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9</v>
      </c>
      <c r="L58" s="1" t="s">
        <v>10</v>
      </c>
      <c r="M58" s="1" t="s">
        <v>11</v>
      </c>
    </row>
    <row r="59" spans="2:30" x14ac:dyDescent="0.2">
      <c r="B59" s="2" t="s">
        <v>12</v>
      </c>
      <c r="C59" s="2">
        <v>2144229.02</v>
      </c>
      <c r="D59" s="2">
        <v>9590.56</v>
      </c>
      <c r="E59" s="2">
        <v>2368853.98</v>
      </c>
      <c r="F59" s="2">
        <v>2226292.8199999998</v>
      </c>
      <c r="G59" s="2">
        <v>866608.29</v>
      </c>
      <c r="H59" s="2">
        <v>4186113.95</v>
      </c>
      <c r="I59" s="2">
        <v>147638.87</v>
      </c>
      <c r="J59" s="2">
        <v>0</v>
      </c>
      <c r="K59" s="2">
        <v>0</v>
      </c>
      <c r="L59" s="2">
        <v>2354951.4300000002</v>
      </c>
      <c r="M59" s="2">
        <v>1475124.56</v>
      </c>
    </row>
    <row r="60" spans="2:30" x14ac:dyDescent="0.2">
      <c r="B60" s="2" t="s">
        <v>13</v>
      </c>
      <c r="C60" s="2">
        <v>0</v>
      </c>
      <c r="D60" s="2">
        <v>0</v>
      </c>
      <c r="E60" s="2">
        <v>0</v>
      </c>
      <c r="F60" s="2">
        <v>21630.560000000001</v>
      </c>
      <c r="G60" s="2">
        <v>0</v>
      </c>
      <c r="H60" s="2">
        <v>31702.720000000001</v>
      </c>
      <c r="I60" s="2">
        <v>1228861.78</v>
      </c>
      <c r="J60" s="2">
        <v>0</v>
      </c>
      <c r="K60" s="2">
        <v>0</v>
      </c>
      <c r="L60" s="2">
        <v>5247647.67</v>
      </c>
      <c r="M60" s="2">
        <v>3357528.16</v>
      </c>
    </row>
    <row r="61" spans="2:30" x14ac:dyDescent="0.2">
      <c r="B61" s="2" t="s">
        <v>14</v>
      </c>
      <c r="C61" s="2">
        <v>19930116.489999998</v>
      </c>
      <c r="D61" s="2">
        <v>559770.65</v>
      </c>
      <c r="E61" s="2">
        <v>897753.49</v>
      </c>
      <c r="F61" s="2">
        <v>7760121.5099999998</v>
      </c>
      <c r="G61" s="2">
        <v>3231739.8</v>
      </c>
      <c r="H61" s="2">
        <v>2359189.06</v>
      </c>
      <c r="I61" s="2">
        <v>663553.19999999995</v>
      </c>
      <c r="J61" s="2">
        <v>0</v>
      </c>
      <c r="K61" s="2">
        <v>0</v>
      </c>
      <c r="L61" s="2">
        <v>0</v>
      </c>
      <c r="M61" s="2">
        <v>0</v>
      </c>
    </row>
    <row r="62" spans="2:30" x14ac:dyDescent="0.2">
      <c r="B62" s="2" t="s">
        <v>15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</row>
    <row r="63" spans="2:30" x14ac:dyDescent="0.2">
      <c r="B63" s="2" t="s">
        <v>16</v>
      </c>
      <c r="C63" s="2">
        <v>5077830.7300000004</v>
      </c>
      <c r="D63" s="2">
        <v>1884759.65</v>
      </c>
      <c r="E63" s="2">
        <v>7648388.1799999997</v>
      </c>
      <c r="F63" s="2">
        <v>123550.94</v>
      </c>
      <c r="G63" s="2">
        <v>7403283.9299999997</v>
      </c>
      <c r="H63" s="2">
        <v>19037997.190000001</v>
      </c>
      <c r="I63" s="2">
        <v>6710331.2599999998</v>
      </c>
      <c r="J63" s="2">
        <v>238159.71</v>
      </c>
      <c r="K63" s="2">
        <v>348200.6</v>
      </c>
      <c r="L63" s="2">
        <v>2083604.67</v>
      </c>
      <c r="M63" s="2">
        <v>4193107.54</v>
      </c>
    </row>
    <row r="64" spans="2:30" x14ac:dyDescent="0.2">
      <c r="B64" s="2" t="s">
        <v>17</v>
      </c>
      <c r="C64" s="2">
        <v>7269680.2599999998</v>
      </c>
      <c r="D64" s="2">
        <v>1270660.1399999999</v>
      </c>
      <c r="E64" s="2">
        <v>4440607.58</v>
      </c>
      <c r="F64" s="2">
        <v>6213002.8399999999</v>
      </c>
      <c r="G64" s="2">
        <v>6513181.0199999996</v>
      </c>
      <c r="H64" s="2">
        <v>0</v>
      </c>
      <c r="I64" s="2">
        <v>0</v>
      </c>
      <c r="J64" s="2">
        <v>0</v>
      </c>
      <c r="K64" s="2">
        <v>0</v>
      </c>
      <c r="L64" s="2">
        <v>37423448.640000001</v>
      </c>
      <c r="M64" s="2">
        <v>26632435.449999999</v>
      </c>
      <c r="N64" s="14">
        <f>SUM(C59:M64)</f>
        <v>205581248.89999998</v>
      </c>
    </row>
    <row r="65" spans="2:27" x14ac:dyDescent="0.2">
      <c r="B65" s="12" t="s">
        <v>24</v>
      </c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2:27" x14ac:dyDescent="0.2">
      <c r="B66" s="8" t="s">
        <v>0</v>
      </c>
      <c r="C66" s="8" t="s">
        <v>1</v>
      </c>
      <c r="D66" s="8" t="s">
        <v>2</v>
      </c>
      <c r="E66" s="8" t="s">
        <v>3</v>
      </c>
      <c r="F66" s="8" t="s">
        <v>4</v>
      </c>
      <c r="G66" s="8" t="s">
        <v>5</v>
      </c>
      <c r="H66" s="8" t="s">
        <v>6</v>
      </c>
      <c r="I66" s="8" t="s">
        <v>7</v>
      </c>
      <c r="J66" s="8" t="s">
        <v>8</v>
      </c>
      <c r="K66" s="8" t="s">
        <v>9</v>
      </c>
      <c r="L66" s="8" t="s">
        <v>10</v>
      </c>
      <c r="M66" s="8" t="s">
        <v>11</v>
      </c>
      <c r="N66" s="8" t="s">
        <v>22</v>
      </c>
    </row>
    <row r="67" spans="2:27" x14ac:dyDescent="0.2">
      <c r="B67" s="9" t="s">
        <v>12</v>
      </c>
      <c r="C67" s="10">
        <f>C59/$N$64</f>
        <v>1.0430080717346982E-2</v>
      </c>
      <c r="D67" s="10">
        <f t="shared" ref="D67:M67" si="10">D59/$N$64</f>
        <v>4.665094725961654E-5</v>
      </c>
      <c r="E67" s="10">
        <f t="shared" si="10"/>
        <v>1.1522714219681931E-2</v>
      </c>
      <c r="F67" s="10">
        <f t="shared" si="10"/>
        <v>1.0829260119355175E-2</v>
      </c>
      <c r="G67" s="10">
        <f t="shared" si="10"/>
        <v>4.215405318514923E-3</v>
      </c>
      <c r="H67" s="10">
        <f t="shared" si="10"/>
        <v>2.0362333492955062E-2</v>
      </c>
      <c r="I67" s="10">
        <f t="shared" si="10"/>
        <v>7.1815338602118986E-4</v>
      </c>
      <c r="J67" s="10">
        <f t="shared" si="10"/>
        <v>0</v>
      </c>
      <c r="K67" s="10">
        <f t="shared" si="10"/>
        <v>0</v>
      </c>
      <c r="L67" s="10">
        <f t="shared" si="10"/>
        <v>1.1455088645489791E-2</v>
      </c>
      <c r="M67" s="10">
        <f t="shared" si="10"/>
        <v>7.1753847585464313E-3</v>
      </c>
      <c r="N67" s="7">
        <f>SUM(C67:M67)</f>
        <v>7.6755071605171102E-2</v>
      </c>
    </row>
    <row r="68" spans="2:27" x14ac:dyDescent="0.2">
      <c r="B68" s="9" t="s">
        <v>13</v>
      </c>
      <c r="C68" s="10">
        <f t="shared" ref="C68:M72" si="11">C60/$N$64</f>
        <v>0</v>
      </c>
      <c r="D68" s="10">
        <f t="shared" si="11"/>
        <v>0</v>
      </c>
      <c r="E68" s="10">
        <f t="shared" si="11"/>
        <v>0</v>
      </c>
      <c r="F68" s="10">
        <f t="shared" si="11"/>
        <v>1.0521659983942244E-4</v>
      </c>
      <c r="G68" s="10">
        <f t="shared" si="11"/>
        <v>0</v>
      </c>
      <c r="H68" s="10">
        <f t="shared" si="11"/>
        <v>1.5421017320223121E-4</v>
      </c>
      <c r="I68" s="10">
        <f t="shared" si="11"/>
        <v>5.9774993418672635E-3</v>
      </c>
      <c r="J68" s="10">
        <f t="shared" si="11"/>
        <v>0</v>
      </c>
      <c r="K68" s="10">
        <f t="shared" si="11"/>
        <v>0</v>
      </c>
      <c r="L68" s="10">
        <f t="shared" si="11"/>
        <v>2.5525906171299656E-2</v>
      </c>
      <c r="M68" s="10">
        <f t="shared" si="11"/>
        <v>1.6331879380853398E-2</v>
      </c>
      <c r="N68" s="7">
        <f t="shared" ref="N68:N73" si="12">SUM(C68:M68)</f>
        <v>4.8094711667061973E-2</v>
      </c>
    </row>
    <row r="69" spans="2:27" x14ac:dyDescent="0.2">
      <c r="B69" s="9" t="s">
        <v>14</v>
      </c>
      <c r="C69" s="10">
        <f t="shared" si="11"/>
        <v>9.6945205832923612E-2</v>
      </c>
      <c r="D69" s="10">
        <f t="shared" si="11"/>
        <v>2.7228682236106411E-3</v>
      </c>
      <c r="E69" s="10">
        <f t="shared" si="11"/>
        <v>4.3669035712332422E-3</v>
      </c>
      <c r="F69" s="10">
        <f t="shared" si="11"/>
        <v>3.774722428004474E-2</v>
      </c>
      <c r="G69" s="10">
        <f t="shared" si="11"/>
        <v>1.572001248796772E-2</v>
      </c>
      <c r="H69" s="10">
        <f t="shared" si="11"/>
        <v>1.1475701566282295E-2</v>
      </c>
      <c r="I69" s="10">
        <f t="shared" si="11"/>
        <v>3.2276932042706354E-3</v>
      </c>
      <c r="J69" s="10">
        <f t="shared" si="11"/>
        <v>0</v>
      </c>
      <c r="K69" s="10">
        <f t="shared" si="11"/>
        <v>0</v>
      </c>
      <c r="L69" s="10">
        <f t="shared" si="11"/>
        <v>0</v>
      </c>
      <c r="M69" s="10">
        <f t="shared" si="11"/>
        <v>0</v>
      </c>
      <c r="N69" s="7">
        <f t="shared" si="12"/>
        <v>0.1722056091663329</v>
      </c>
    </row>
    <row r="70" spans="2:27" x14ac:dyDescent="0.2">
      <c r="B70" s="9" t="s">
        <v>15</v>
      </c>
      <c r="C70" s="10">
        <f t="shared" si="11"/>
        <v>0</v>
      </c>
      <c r="D70" s="10">
        <f t="shared" si="11"/>
        <v>0</v>
      </c>
      <c r="E70" s="10">
        <f t="shared" si="11"/>
        <v>0</v>
      </c>
      <c r="F70" s="10">
        <f t="shared" si="11"/>
        <v>0</v>
      </c>
      <c r="G70" s="10">
        <f t="shared" si="11"/>
        <v>0</v>
      </c>
      <c r="H70" s="10">
        <f t="shared" si="11"/>
        <v>0</v>
      </c>
      <c r="I70" s="10">
        <f t="shared" si="11"/>
        <v>0</v>
      </c>
      <c r="J70" s="10">
        <f t="shared" si="11"/>
        <v>0</v>
      </c>
      <c r="K70" s="10">
        <f t="shared" si="11"/>
        <v>0</v>
      </c>
      <c r="L70" s="10">
        <f t="shared" si="11"/>
        <v>0</v>
      </c>
      <c r="M70" s="10">
        <f t="shared" si="11"/>
        <v>0</v>
      </c>
      <c r="N70" s="7">
        <f t="shared" si="12"/>
        <v>0</v>
      </c>
    </row>
    <row r="71" spans="2:27" x14ac:dyDescent="0.2">
      <c r="B71" s="9" t="s">
        <v>16</v>
      </c>
      <c r="C71" s="10">
        <f t="shared" si="11"/>
        <v>2.469987295616629E-2</v>
      </c>
      <c r="D71" s="10">
        <f t="shared" si="11"/>
        <v>9.1679550546791139E-3</v>
      </c>
      <c r="E71" s="10">
        <f t="shared" si="11"/>
        <v>3.7203724663237028E-2</v>
      </c>
      <c r="F71" s="10">
        <f t="shared" si="11"/>
        <v>6.0098350730468798E-4</v>
      </c>
      <c r="G71" s="10">
        <f t="shared" si="11"/>
        <v>3.6011474634056476E-2</v>
      </c>
      <c r="H71" s="10">
        <f t="shared" si="11"/>
        <v>9.2605708409041601E-2</v>
      </c>
      <c r="I71" s="10">
        <f t="shared" si="11"/>
        <v>3.2640774856193613E-2</v>
      </c>
      <c r="J71" s="10">
        <f t="shared" si="11"/>
        <v>1.1584700028544287E-3</v>
      </c>
      <c r="K71" s="10">
        <f t="shared" si="11"/>
        <v>1.6937371567840496E-3</v>
      </c>
      <c r="L71" s="10">
        <f t="shared" si="11"/>
        <v>1.0135188307049925E-2</v>
      </c>
      <c r="M71" s="10">
        <f t="shared" si="11"/>
        <v>2.039635211108011E-2</v>
      </c>
      <c r="N71" s="7">
        <f t="shared" si="12"/>
        <v>0.2663142416584473</v>
      </c>
    </row>
    <row r="72" spans="2:27" x14ac:dyDescent="0.2">
      <c r="B72" s="9" t="s">
        <v>17</v>
      </c>
      <c r="C72" s="10">
        <f t="shared" si="11"/>
        <v>3.5361592065899741E-2</v>
      </c>
      <c r="D72" s="10">
        <f t="shared" si="11"/>
        <v>6.1808173011833473E-3</v>
      </c>
      <c r="E72" s="10">
        <f t="shared" si="11"/>
        <v>2.1600255878200379E-2</v>
      </c>
      <c r="F72" s="10">
        <f t="shared" si="11"/>
        <v>3.022164167813848E-2</v>
      </c>
      <c r="G72" s="10">
        <f t="shared" si="11"/>
        <v>3.1681785449061937E-2</v>
      </c>
      <c r="H72" s="10">
        <f t="shared" si="11"/>
        <v>0</v>
      </c>
      <c r="I72" s="10">
        <f t="shared" si="11"/>
        <v>0</v>
      </c>
      <c r="J72" s="10">
        <f t="shared" si="11"/>
        <v>0</v>
      </c>
      <c r="K72" s="10">
        <f t="shared" si="11"/>
        <v>0</v>
      </c>
      <c r="L72" s="10">
        <f t="shared" si="11"/>
        <v>0.18203726672661538</v>
      </c>
      <c r="M72" s="10">
        <f t="shared" si="11"/>
        <v>0.12954700680388756</v>
      </c>
      <c r="N72" s="7">
        <f t="shared" si="12"/>
        <v>0.43663036590298687</v>
      </c>
    </row>
    <row r="73" spans="2:27" x14ac:dyDescent="0.2">
      <c r="B73" s="9" t="s">
        <v>22</v>
      </c>
      <c r="C73" s="11">
        <f>SUM(C67:C72)</f>
        <v>0.16743675157233662</v>
      </c>
      <c r="D73" s="11">
        <f t="shared" ref="D73:M73" si="13">SUM(D67:D72)</f>
        <v>1.8118291526732718E-2</v>
      </c>
      <c r="E73" s="11">
        <f t="shared" si="13"/>
        <v>7.469359833235259E-2</v>
      </c>
      <c r="F73" s="11">
        <f t="shared" si="13"/>
        <v>7.9504326184682506E-2</v>
      </c>
      <c r="G73" s="11">
        <f t="shared" si="13"/>
        <v>8.7628677889601048E-2</v>
      </c>
      <c r="H73" s="11">
        <f t="shared" si="13"/>
        <v>0.12459795364148119</v>
      </c>
      <c r="I73" s="11">
        <f t="shared" si="13"/>
        <v>4.25641207883527E-2</v>
      </c>
      <c r="J73" s="11">
        <f t="shared" si="13"/>
        <v>1.1584700028544287E-3</v>
      </c>
      <c r="K73" s="11">
        <f t="shared" si="13"/>
        <v>1.6937371567840496E-3</v>
      </c>
      <c r="L73" s="11">
        <f t="shared" si="13"/>
        <v>0.22915344985045474</v>
      </c>
      <c r="M73" s="11">
        <f t="shared" si="13"/>
        <v>0.17345062305436748</v>
      </c>
      <c r="N73" s="7">
        <f t="shared" si="12"/>
        <v>1</v>
      </c>
    </row>
    <row r="76" spans="2:27" x14ac:dyDescent="0.2"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G76" s="1" t="s">
        <v>5</v>
      </c>
      <c r="H76" s="1" t="s">
        <v>6</v>
      </c>
      <c r="I76" s="1" t="s">
        <v>7</v>
      </c>
      <c r="J76" s="1" t="s">
        <v>8</v>
      </c>
      <c r="K76" s="1" t="s">
        <v>9</v>
      </c>
      <c r="L76" s="1" t="s">
        <v>10</v>
      </c>
      <c r="M76" s="1" t="s">
        <v>11</v>
      </c>
    </row>
    <row r="77" spans="2:27" x14ac:dyDescent="0.2">
      <c r="B77" s="2" t="s">
        <v>25</v>
      </c>
      <c r="C77" s="15">
        <v>21094304.57</v>
      </c>
      <c r="D77" s="15">
        <v>13390426.789999999</v>
      </c>
      <c r="E77" s="15">
        <v>21974600.289999999</v>
      </c>
      <c r="F77" s="15">
        <v>6314128.75</v>
      </c>
      <c r="G77" s="15">
        <v>10590716.550000001</v>
      </c>
      <c r="H77" s="15">
        <v>16369748.33</v>
      </c>
      <c r="I77" s="15">
        <v>13253238.85</v>
      </c>
      <c r="J77" s="15">
        <v>3723677.09</v>
      </c>
      <c r="K77" s="15">
        <v>8068662.2999999998</v>
      </c>
      <c r="L77" s="15">
        <v>70829513.590000004</v>
      </c>
      <c r="M77" s="15">
        <v>28367171.879999999</v>
      </c>
      <c r="N77" s="14">
        <f>SUM(C77:M77)</f>
        <v>213976188.99000001</v>
      </c>
      <c r="P77" s="14"/>
    </row>
    <row r="78" spans="2:27" x14ac:dyDescent="0.2">
      <c r="C78" s="13">
        <f>C77/$N$77</f>
        <v>9.8582485600703096E-2</v>
      </c>
      <c r="D78" s="13">
        <f t="shared" ref="D78:M78" si="14">D77/$N$77</f>
        <v>6.2579050749547602E-2</v>
      </c>
      <c r="E78" s="13">
        <f t="shared" si="14"/>
        <v>0.10269647475134237</v>
      </c>
      <c r="F78" s="13">
        <f t="shared" si="14"/>
        <v>2.9508557843765902E-2</v>
      </c>
      <c r="G78" s="13">
        <f t="shared" si="14"/>
        <v>4.9494836785297397E-2</v>
      </c>
      <c r="H78" s="13">
        <f t="shared" si="14"/>
        <v>7.6502663250839681E-2</v>
      </c>
      <c r="I78" s="13">
        <f t="shared" si="14"/>
        <v>6.193791427241177E-2</v>
      </c>
      <c r="J78" s="13">
        <f t="shared" si="14"/>
        <v>1.7402296524563408E-2</v>
      </c>
      <c r="K78" s="13">
        <f t="shared" si="14"/>
        <v>3.7708225097779838E-2</v>
      </c>
      <c r="L78" s="13">
        <f t="shared" si="14"/>
        <v>0.33101586641170694</v>
      </c>
      <c r="M78" s="13">
        <f t="shared" si="14"/>
        <v>0.13257162871204195</v>
      </c>
    </row>
    <row r="81" spans="3:16" x14ac:dyDescent="0.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4"/>
      <c r="P81" s="7"/>
    </row>
  </sheetData>
  <conditionalFormatting sqref="C40:M4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9:M5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7:M7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3:M7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8:M7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M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2:U53">
    <cfRule type="colorScale" priority="2">
      <colorScale>
        <cfvo type="min"/>
        <cfvo type="num" val="0.5"/>
        <cfvo type="max"/>
        <color rgb="FF63BE7B"/>
        <color rgb="FFFFEB84"/>
        <color rgb="FFF8696B"/>
      </colorScale>
    </cfRule>
  </conditionalFormatting>
  <conditionalFormatting sqref="V42:V53">
    <cfRule type="colorScale" priority="1">
      <colorScale>
        <cfvo type="min"/>
        <cfvo type="num" val="0.5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F28E-20A5-A448-B068-1DE79B58756D}">
  <dimension ref="B1:AC81"/>
  <sheetViews>
    <sheetView topLeftCell="A27" workbookViewId="0">
      <selection activeCell="C40" sqref="C40:M45"/>
    </sheetView>
  </sheetViews>
  <sheetFormatPr baseColWidth="10" defaultRowHeight="16" x14ac:dyDescent="0.2"/>
  <cols>
    <col min="3" max="3" width="15.83203125" bestFit="1" customWidth="1"/>
    <col min="4" max="4" width="15.6640625" bestFit="1" customWidth="1"/>
    <col min="5" max="8" width="15.83203125" bestFit="1" customWidth="1"/>
    <col min="9" max="9" width="15.6640625" bestFit="1" customWidth="1"/>
    <col min="10" max="11" width="14.5" bestFit="1" customWidth="1"/>
    <col min="12" max="13" width="15.83203125" bestFit="1" customWidth="1"/>
    <col min="14" max="14" width="15.1640625" bestFit="1" customWidth="1"/>
    <col min="15" max="15" width="15" bestFit="1" customWidth="1"/>
    <col min="16" max="16" width="14" bestFit="1" customWidth="1"/>
  </cols>
  <sheetData>
    <row r="1" spans="2:28" x14ac:dyDescent="0.2">
      <c r="B1" t="s">
        <v>18</v>
      </c>
    </row>
    <row r="2" spans="2:2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3" t="s">
        <v>22</v>
      </c>
    </row>
    <row r="3" spans="2:28" x14ac:dyDescent="0.2">
      <c r="B3" s="2" t="s">
        <v>12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5">
        <f>SUM(C3:M3)</f>
        <v>0</v>
      </c>
    </row>
    <row r="4" spans="2:28" x14ac:dyDescent="0.2">
      <c r="B4" s="2" t="s">
        <v>13</v>
      </c>
      <c r="C4" s="2">
        <v>511.5</v>
      </c>
      <c r="D4" s="2">
        <v>130.9</v>
      </c>
      <c r="E4" s="2">
        <v>3193.1</v>
      </c>
      <c r="F4" s="2">
        <v>387.4</v>
      </c>
      <c r="G4" s="2">
        <v>214.6</v>
      </c>
      <c r="H4" s="2">
        <v>3554.8</v>
      </c>
      <c r="I4" s="2">
        <v>4899.1000000000004</v>
      </c>
      <c r="J4" s="2">
        <v>0</v>
      </c>
      <c r="K4" s="2">
        <v>0</v>
      </c>
      <c r="L4" s="2">
        <v>9423.4</v>
      </c>
      <c r="M4" s="2">
        <v>5341.1</v>
      </c>
      <c r="N4" s="5">
        <f t="shared" ref="N4:N9" si="0">SUM(C4:M4)</f>
        <v>27655.9</v>
      </c>
    </row>
    <row r="5" spans="2:28" x14ac:dyDescent="0.2">
      <c r="B5" s="2" t="s">
        <v>14</v>
      </c>
      <c r="C5" s="2">
        <v>2460</v>
      </c>
      <c r="D5" s="2">
        <v>64</v>
      </c>
      <c r="E5" s="2">
        <v>109</v>
      </c>
      <c r="F5" s="2">
        <v>915</v>
      </c>
      <c r="G5" s="2">
        <v>376</v>
      </c>
      <c r="H5" s="2">
        <v>269.60000000000002</v>
      </c>
      <c r="I5" s="2">
        <v>75.8</v>
      </c>
      <c r="J5" s="2">
        <v>0</v>
      </c>
      <c r="K5" s="2">
        <v>0</v>
      </c>
      <c r="L5" s="2">
        <v>0</v>
      </c>
      <c r="M5" s="2">
        <v>0</v>
      </c>
      <c r="N5" s="5">
        <f t="shared" si="0"/>
        <v>4269.4000000000005</v>
      </c>
    </row>
    <row r="6" spans="2:28" x14ac:dyDescent="0.2">
      <c r="B6" s="2" t="s">
        <v>15</v>
      </c>
      <c r="C6" s="2">
        <v>0</v>
      </c>
      <c r="D6" s="2">
        <v>581.79999999999995</v>
      </c>
      <c r="E6" s="2">
        <v>2772.8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5">
        <f t="shared" si="0"/>
        <v>3354.6000000000004</v>
      </c>
    </row>
    <row r="7" spans="2:28" x14ac:dyDescent="0.2">
      <c r="B7" s="2" t="s">
        <v>16</v>
      </c>
      <c r="C7" s="2">
        <v>0</v>
      </c>
      <c r="D7" s="2">
        <v>0</v>
      </c>
      <c r="E7" s="2">
        <v>40</v>
      </c>
      <c r="F7" s="2">
        <v>0</v>
      </c>
      <c r="G7" s="2">
        <v>0</v>
      </c>
      <c r="H7" s="2">
        <v>0</v>
      </c>
      <c r="I7" s="2">
        <v>160</v>
      </c>
      <c r="J7" s="2">
        <v>0</v>
      </c>
      <c r="K7" s="2">
        <v>0</v>
      </c>
      <c r="L7" s="2">
        <v>0</v>
      </c>
      <c r="M7" s="2">
        <v>54.4</v>
      </c>
      <c r="N7" s="5">
        <f t="shared" si="0"/>
        <v>254.4</v>
      </c>
    </row>
    <row r="8" spans="2:28" x14ac:dyDescent="0.2">
      <c r="B8" s="2" t="s">
        <v>17</v>
      </c>
      <c r="C8" s="2">
        <v>286.39999999999998</v>
      </c>
      <c r="D8" s="2">
        <v>0</v>
      </c>
      <c r="E8" s="2">
        <v>751.14</v>
      </c>
      <c r="F8" s="2">
        <v>678.4</v>
      </c>
      <c r="G8" s="2">
        <v>737.3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5">
        <f t="shared" si="0"/>
        <v>2453.2399999999998</v>
      </c>
    </row>
    <row r="9" spans="2:28" x14ac:dyDescent="0.2">
      <c r="B9" s="4" t="s">
        <v>22</v>
      </c>
      <c r="C9" s="5">
        <f>SUM(C3:C8)</f>
        <v>3257.9</v>
      </c>
      <c r="D9" s="5">
        <f t="shared" ref="D9:M9" si="1">SUM(D3:D8)</f>
        <v>776.69999999999993</v>
      </c>
      <c r="E9" s="5">
        <f t="shared" si="1"/>
        <v>6866.04</v>
      </c>
      <c r="F9" s="5">
        <f t="shared" si="1"/>
        <v>1980.8000000000002</v>
      </c>
      <c r="G9" s="5">
        <f t="shared" si="1"/>
        <v>1327.9</v>
      </c>
      <c r="H9" s="5">
        <f t="shared" si="1"/>
        <v>3824.4</v>
      </c>
      <c r="I9" s="5">
        <f t="shared" si="1"/>
        <v>5134.9000000000005</v>
      </c>
      <c r="J9" s="5">
        <f t="shared" si="1"/>
        <v>0</v>
      </c>
      <c r="K9" s="5">
        <f t="shared" si="1"/>
        <v>0</v>
      </c>
      <c r="L9" s="5">
        <f t="shared" si="1"/>
        <v>9423.4</v>
      </c>
      <c r="M9" s="5">
        <f t="shared" si="1"/>
        <v>5395.5</v>
      </c>
      <c r="N9" s="5">
        <f t="shared" si="0"/>
        <v>37987.54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2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8" t="s">
        <v>22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2">
      <c r="B11" s="2" t="s">
        <v>12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2">
      <c r="B12" s="2" t="s">
        <v>13</v>
      </c>
      <c r="C12" s="6">
        <f t="shared" ref="C12:M12" si="2">C4/$N4</f>
        <v>1.84951493171439E-2</v>
      </c>
      <c r="D12" s="6">
        <f t="shared" si="2"/>
        <v>4.7331672446024172E-3</v>
      </c>
      <c r="E12" s="6">
        <f t="shared" si="2"/>
        <v>0.11545818432956438</v>
      </c>
      <c r="F12" s="6">
        <f t="shared" si="2"/>
        <v>1.4007860890442906E-2</v>
      </c>
      <c r="G12" s="6">
        <f t="shared" si="2"/>
        <v>7.7596462237714192E-3</v>
      </c>
      <c r="H12" s="6">
        <f t="shared" si="2"/>
        <v>0.12853676792293869</v>
      </c>
      <c r="I12" s="6">
        <f t="shared" si="2"/>
        <v>0.1771448407030688</v>
      </c>
      <c r="J12" s="6">
        <f t="shared" si="2"/>
        <v>0</v>
      </c>
      <c r="K12" s="6">
        <f t="shared" si="2"/>
        <v>0</v>
      </c>
      <c r="L12" s="6">
        <f t="shared" si="2"/>
        <v>0.34073741950180608</v>
      </c>
      <c r="M12" s="6">
        <f t="shared" si="2"/>
        <v>0.19312696386666137</v>
      </c>
      <c r="N12" s="7">
        <f t="shared" ref="N12:N16" si="3">SUM(C12:M12)</f>
        <v>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x14ac:dyDescent="0.2">
      <c r="B13" s="2" t="s">
        <v>14</v>
      </c>
      <c r="C13" s="6">
        <f t="shared" ref="C13:M13" si="4">C5/$N5</f>
        <v>0.57619337611842403</v>
      </c>
      <c r="D13" s="6">
        <f t="shared" si="4"/>
        <v>1.4990396777064692E-2</v>
      </c>
      <c r="E13" s="6">
        <f t="shared" si="4"/>
        <v>2.5530519510938304E-2</v>
      </c>
      <c r="F13" s="6">
        <f t="shared" si="4"/>
        <v>0.21431582892209675</v>
      </c>
      <c r="G13" s="6">
        <f t="shared" si="4"/>
        <v>8.8068581065255058E-2</v>
      </c>
      <c r="H13" s="6">
        <f t="shared" si="4"/>
        <v>6.314704642338502E-2</v>
      </c>
      <c r="I13" s="6">
        <f t="shared" si="4"/>
        <v>1.7754251182835992E-2</v>
      </c>
      <c r="J13" s="6">
        <f t="shared" si="4"/>
        <v>0</v>
      </c>
      <c r="K13" s="6">
        <f t="shared" si="4"/>
        <v>0</v>
      </c>
      <c r="L13" s="6">
        <f t="shared" si="4"/>
        <v>0</v>
      </c>
      <c r="M13" s="6">
        <f t="shared" si="4"/>
        <v>0</v>
      </c>
      <c r="N13" s="7">
        <f t="shared" si="3"/>
        <v>0.99999999999999989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x14ac:dyDescent="0.2">
      <c r="B14" s="2" t="s">
        <v>15</v>
      </c>
      <c r="C14" s="6">
        <f t="shared" ref="C14:M14" si="5">C6/$N6</f>
        <v>0</v>
      </c>
      <c r="D14" s="6">
        <f t="shared" si="5"/>
        <v>0.1734334943063256</v>
      </c>
      <c r="E14" s="6">
        <f t="shared" si="5"/>
        <v>0.82656650569367429</v>
      </c>
      <c r="F14" s="6">
        <f t="shared" si="5"/>
        <v>0</v>
      </c>
      <c r="G14" s="6">
        <f t="shared" si="5"/>
        <v>0</v>
      </c>
      <c r="H14" s="6">
        <f t="shared" si="5"/>
        <v>0</v>
      </c>
      <c r="I14" s="6">
        <f t="shared" si="5"/>
        <v>0</v>
      </c>
      <c r="J14" s="6">
        <f t="shared" si="5"/>
        <v>0</v>
      </c>
      <c r="K14" s="6">
        <f t="shared" si="5"/>
        <v>0</v>
      </c>
      <c r="L14" s="6">
        <f t="shared" si="5"/>
        <v>0</v>
      </c>
      <c r="M14" s="6">
        <f t="shared" si="5"/>
        <v>0</v>
      </c>
      <c r="N14" s="7">
        <f t="shared" si="3"/>
        <v>0.99999999999999989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2">
      <c r="B15" s="2" t="s">
        <v>16</v>
      </c>
      <c r="C15" s="6">
        <f t="shared" ref="C15:M15" si="6">C7/$N7</f>
        <v>0</v>
      </c>
      <c r="D15" s="6">
        <f t="shared" si="6"/>
        <v>0</v>
      </c>
      <c r="E15" s="6">
        <f t="shared" si="6"/>
        <v>0.15723270440251572</v>
      </c>
      <c r="F15" s="6">
        <f t="shared" si="6"/>
        <v>0</v>
      </c>
      <c r="G15" s="6">
        <f t="shared" si="6"/>
        <v>0</v>
      </c>
      <c r="H15" s="6">
        <f t="shared" si="6"/>
        <v>0</v>
      </c>
      <c r="I15" s="6">
        <f t="shared" si="6"/>
        <v>0.62893081761006286</v>
      </c>
      <c r="J15" s="6">
        <f t="shared" si="6"/>
        <v>0</v>
      </c>
      <c r="K15" s="6">
        <f t="shared" si="6"/>
        <v>0</v>
      </c>
      <c r="L15" s="6">
        <f t="shared" si="6"/>
        <v>0</v>
      </c>
      <c r="M15" s="6">
        <f t="shared" si="6"/>
        <v>0.21383647798742136</v>
      </c>
      <c r="N15" s="7">
        <f t="shared" si="3"/>
        <v>0.99999999999999989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2">
      <c r="B16" s="2" t="s">
        <v>17</v>
      </c>
      <c r="C16" s="6">
        <f t="shared" ref="C16:M16" si="7">C8/$N8</f>
        <v>0.11674357176631719</v>
      </c>
      <c r="D16" s="6">
        <f t="shared" si="7"/>
        <v>0</v>
      </c>
      <c r="E16" s="6">
        <f t="shared" si="7"/>
        <v>0.30618284391254019</v>
      </c>
      <c r="F16" s="6">
        <f t="shared" si="7"/>
        <v>0.27653225937943293</v>
      </c>
      <c r="G16" s="6">
        <f t="shared" si="7"/>
        <v>0.30054132494170976</v>
      </c>
      <c r="H16" s="6">
        <f t="shared" si="7"/>
        <v>0</v>
      </c>
      <c r="I16" s="6">
        <f t="shared" si="7"/>
        <v>0</v>
      </c>
      <c r="J16" s="6">
        <f t="shared" si="7"/>
        <v>0</v>
      </c>
      <c r="K16" s="6">
        <f t="shared" si="7"/>
        <v>0</v>
      </c>
      <c r="L16" s="6">
        <f t="shared" si="7"/>
        <v>0</v>
      </c>
      <c r="M16" s="6">
        <f t="shared" si="7"/>
        <v>0</v>
      </c>
      <c r="N16" s="7">
        <f t="shared" si="3"/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9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9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9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9" x14ac:dyDescent="0.2">
      <c r="B20" s="2" t="s">
        <v>19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2:29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2:29" x14ac:dyDescent="0.2">
      <c r="B22" s="2" t="s">
        <v>12</v>
      </c>
      <c r="C22" s="2">
        <v>2479</v>
      </c>
      <c r="D22" s="2">
        <v>10</v>
      </c>
      <c r="E22" s="2">
        <v>2538</v>
      </c>
      <c r="F22" s="2">
        <v>2562</v>
      </c>
      <c r="G22" s="2">
        <v>892</v>
      </c>
      <c r="H22" s="2">
        <v>4727</v>
      </c>
      <c r="I22" s="2">
        <v>150</v>
      </c>
      <c r="J22" s="2">
        <v>140</v>
      </c>
      <c r="K22" s="2">
        <v>140</v>
      </c>
      <c r="L22" s="2">
        <v>4263</v>
      </c>
      <c r="M22" s="2">
        <v>1924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x14ac:dyDescent="0.2">
      <c r="B23" s="2" t="s">
        <v>13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x14ac:dyDescent="0.2">
      <c r="B24" s="2" t="s">
        <v>14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2:29" x14ac:dyDescent="0.2">
      <c r="B25" s="2" t="s">
        <v>15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2:29" x14ac:dyDescent="0.2">
      <c r="B26" s="2" t="s">
        <v>16</v>
      </c>
      <c r="C26" s="2">
        <v>477.28</v>
      </c>
      <c r="D26" s="2">
        <v>2217.83</v>
      </c>
      <c r="E26" s="2">
        <v>0</v>
      </c>
      <c r="F26" s="2">
        <v>4591.09</v>
      </c>
      <c r="G26" s="2">
        <v>5286.87</v>
      </c>
      <c r="H26" s="2">
        <v>20641.96</v>
      </c>
      <c r="I26" s="2">
        <v>4578.8500000000004</v>
      </c>
      <c r="J26" s="2">
        <v>0</v>
      </c>
      <c r="K26" s="2">
        <v>0</v>
      </c>
      <c r="L26" s="2">
        <v>15088.25</v>
      </c>
      <c r="M26" s="2">
        <v>8042.45</v>
      </c>
    </row>
    <row r="27" spans="2:29" x14ac:dyDescent="0.2">
      <c r="B27" s="2" t="s">
        <v>17</v>
      </c>
      <c r="C27" s="2">
        <v>3742.33</v>
      </c>
      <c r="D27" s="2">
        <v>2919.63</v>
      </c>
      <c r="E27" s="2">
        <v>0</v>
      </c>
      <c r="F27" s="2">
        <v>3834.27</v>
      </c>
      <c r="G27" s="2">
        <v>17515.11</v>
      </c>
      <c r="H27" s="2">
        <v>0</v>
      </c>
      <c r="I27" s="2">
        <v>0</v>
      </c>
      <c r="J27" s="2">
        <v>0</v>
      </c>
      <c r="K27" s="2">
        <v>0</v>
      </c>
      <c r="L27" s="2">
        <v>19715.68</v>
      </c>
      <c r="M27" s="2">
        <v>8759.23</v>
      </c>
    </row>
    <row r="29" spans="2:29" x14ac:dyDescent="0.2">
      <c r="B29" s="2" t="s">
        <v>20</v>
      </c>
    </row>
    <row r="30" spans="2:29" x14ac:dyDescent="0.2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</row>
    <row r="31" spans="2:29" x14ac:dyDescent="0.2">
      <c r="B31" s="2" t="s">
        <v>12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2:29" x14ac:dyDescent="0.2">
      <c r="B32" s="2" t="s">
        <v>13</v>
      </c>
      <c r="C32" s="2">
        <v>511.5</v>
      </c>
      <c r="D32" s="2">
        <v>130.9</v>
      </c>
      <c r="E32" s="2">
        <v>3193.1</v>
      </c>
      <c r="F32" s="2">
        <v>387.4</v>
      </c>
      <c r="G32" s="2">
        <v>214.6</v>
      </c>
      <c r="H32" s="2">
        <v>3554.8</v>
      </c>
      <c r="I32" s="2">
        <v>4899.1000000000004</v>
      </c>
      <c r="J32" s="2">
        <v>0</v>
      </c>
      <c r="K32" s="2">
        <v>0</v>
      </c>
      <c r="L32" s="2">
        <v>4061.42</v>
      </c>
      <c r="M32" s="2">
        <v>1385.59</v>
      </c>
    </row>
    <row r="33" spans="2:26" x14ac:dyDescent="0.2">
      <c r="B33" s="2" t="s">
        <v>14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2:26" x14ac:dyDescent="0.2">
      <c r="B34" s="2" t="s">
        <v>15</v>
      </c>
      <c r="C34" s="2">
        <v>0</v>
      </c>
      <c r="D34" s="2">
        <v>581.79999999999995</v>
      </c>
      <c r="E34" s="2">
        <v>2772.8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2:26" x14ac:dyDescent="0.2">
      <c r="B35" s="2" t="s">
        <v>16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2:26" x14ac:dyDescent="0.2">
      <c r="B36" s="2" t="s">
        <v>17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8" spans="2:26" x14ac:dyDescent="0.2">
      <c r="B38" s="2" t="s">
        <v>21</v>
      </c>
    </row>
    <row r="39" spans="2:26" x14ac:dyDescent="0.2"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  <c r="I39" s="3" t="s">
        <v>7</v>
      </c>
      <c r="J39" s="3" t="s">
        <v>8</v>
      </c>
      <c r="K39" s="3" t="s">
        <v>9</v>
      </c>
      <c r="L39" s="3" t="s">
        <v>10</v>
      </c>
      <c r="M39" s="3" t="s">
        <v>11</v>
      </c>
      <c r="N39" s="3" t="s">
        <v>22</v>
      </c>
    </row>
    <row r="40" spans="2:26" x14ac:dyDescent="0.2">
      <c r="B40" s="4" t="s">
        <v>12</v>
      </c>
      <c r="C40" s="5">
        <f>C3+C22-C31</f>
        <v>2479</v>
      </c>
      <c r="D40" s="5">
        <f t="shared" ref="D40:M40" si="8">D3+D22-D31</f>
        <v>10</v>
      </c>
      <c r="E40" s="5">
        <f t="shared" si="8"/>
        <v>2538</v>
      </c>
      <c r="F40" s="5">
        <f t="shared" si="8"/>
        <v>2562</v>
      </c>
      <c r="G40" s="5">
        <f t="shared" si="8"/>
        <v>892</v>
      </c>
      <c r="H40" s="5">
        <f t="shared" si="8"/>
        <v>4727</v>
      </c>
      <c r="I40" s="5">
        <f t="shared" si="8"/>
        <v>150</v>
      </c>
      <c r="J40" s="5">
        <f t="shared" si="8"/>
        <v>140</v>
      </c>
      <c r="K40" s="5">
        <f t="shared" si="8"/>
        <v>140</v>
      </c>
      <c r="L40" s="5">
        <f t="shared" si="8"/>
        <v>4263</v>
      </c>
      <c r="M40" s="5">
        <f t="shared" si="8"/>
        <v>1924</v>
      </c>
      <c r="N40" s="5">
        <f>SUM(C40:M40)</f>
        <v>19825</v>
      </c>
    </row>
    <row r="41" spans="2:26" x14ac:dyDescent="0.2">
      <c r="B41" s="4" t="s">
        <v>13</v>
      </c>
      <c r="C41" s="5">
        <f>C4+C23-C32</f>
        <v>0</v>
      </c>
      <c r="D41" s="5">
        <f>D4+D23-D32</f>
        <v>0</v>
      </c>
      <c r="E41" s="5">
        <f>E4+E23-E32</f>
        <v>0</v>
      </c>
      <c r="F41" s="5">
        <f>F4+F23-F32</f>
        <v>0</v>
      </c>
      <c r="G41" s="5">
        <f>G4+G23-G32</f>
        <v>0</v>
      </c>
      <c r="H41" s="5">
        <f>H4+H23-H32</f>
        <v>0</v>
      </c>
      <c r="I41" s="5">
        <f>I4+I23-I32</f>
        <v>0</v>
      </c>
      <c r="J41" s="5">
        <f>J4+J23-J32</f>
        <v>0</v>
      </c>
      <c r="K41" s="5">
        <f>K4+K23-K32</f>
        <v>0</v>
      </c>
      <c r="L41" s="5">
        <f>L4+L23-L32</f>
        <v>5361.98</v>
      </c>
      <c r="M41" s="5">
        <f>M4+M23-M32</f>
        <v>3955.51</v>
      </c>
      <c r="N41" s="5">
        <f t="shared" ref="N41:N46" si="9">SUM(C41:M41)</f>
        <v>9317.49</v>
      </c>
      <c r="R41" s="1" t="s">
        <v>0</v>
      </c>
      <c r="S41" s="1"/>
      <c r="T41" s="22" t="s">
        <v>39</v>
      </c>
      <c r="U41" s="23" t="s">
        <v>40</v>
      </c>
      <c r="V41" s="24" t="s">
        <v>41</v>
      </c>
      <c r="X41" s="1"/>
      <c r="Y41" s="1"/>
    </row>
    <row r="42" spans="2:26" x14ac:dyDescent="0.2">
      <c r="B42" s="4" t="s">
        <v>14</v>
      </c>
      <c r="C42" s="5">
        <f>C5+C24-C33</f>
        <v>2460</v>
      </c>
      <c r="D42" s="5">
        <f>D5+D24-D33</f>
        <v>64</v>
      </c>
      <c r="E42" s="5">
        <f>E5+E24-E33</f>
        <v>109</v>
      </c>
      <c r="F42" s="5">
        <f>F5+F24-F33</f>
        <v>915</v>
      </c>
      <c r="G42" s="5">
        <f>G5+G24-G33</f>
        <v>376</v>
      </c>
      <c r="H42" s="5">
        <f>H5+H24-H33</f>
        <v>269.60000000000002</v>
      </c>
      <c r="I42" s="5">
        <f>I5+I24-I33</f>
        <v>75.8</v>
      </c>
      <c r="J42" s="5">
        <f>J5+J24-J33</f>
        <v>0</v>
      </c>
      <c r="K42" s="5">
        <f>K5+K24-K33</f>
        <v>0</v>
      </c>
      <c r="L42" s="5">
        <f>L5+L24-L33</f>
        <v>0</v>
      </c>
      <c r="M42" s="5">
        <f>M5+M24-M33</f>
        <v>0</v>
      </c>
      <c r="N42" s="5">
        <f t="shared" si="9"/>
        <v>4269.4000000000005</v>
      </c>
      <c r="R42" s="2">
        <v>0</v>
      </c>
      <c r="S42" s="2"/>
      <c r="T42" s="16" t="s">
        <v>27</v>
      </c>
      <c r="U42" s="17">
        <v>0.49603000000000003</v>
      </c>
      <c r="V42" s="18">
        <v>0.18994900000000001</v>
      </c>
      <c r="X42" s="2"/>
      <c r="Y42" s="2"/>
      <c r="Z42" s="2"/>
    </row>
    <row r="43" spans="2:26" x14ac:dyDescent="0.2">
      <c r="B43" s="4" t="s">
        <v>15</v>
      </c>
      <c r="C43" s="5">
        <f>C6+C25-C34</f>
        <v>0</v>
      </c>
      <c r="D43" s="5">
        <f>D6+D25-D34</f>
        <v>0</v>
      </c>
      <c r="E43" s="5">
        <f>E6+E25-E34</f>
        <v>0</v>
      </c>
      <c r="F43" s="5">
        <f>F6+F25-F34</f>
        <v>0</v>
      </c>
      <c r="G43" s="5">
        <f>G6+G25-G34</f>
        <v>0</v>
      </c>
      <c r="H43" s="5">
        <f>H6+H25-H34</f>
        <v>0</v>
      </c>
      <c r="I43" s="5">
        <f>I6+I25-I34</f>
        <v>0</v>
      </c>
      <c r="J43" s="5">
        <f>J6+J25-J34</f>
        <v>0</v>
      </c>
      <c r="K43" s="5">
        <f>K6+K25-K34</f>
        <v>0</v>
      </c>
      <c r="L43" s="5">
        <f>L6+L25-L34</f>
        <v>0</v>
      </c>
      <c r="M43" s="5">
        <f>M6+M25-M34</f>
        <v>0</v>
      </c>
      <c r="N43" s="5">
        <f t="shared" si="9"/>
        <v>0</v>
      </c>
      <c r="R43" s="2">
        <v>1</v>
      </c>
      <c r="S43" s="2"/>
      <c r="T43" s="16" t="s">
        <v>28</v>
      </c>
      <c r="U43" s="17">
        <v>0.78076500000000004</v>
      </c>
      <c r="V43" s="18">
        <v>0.56379199999999996</v>
      </c>
      <c r="X43" s="2"/>
      <c r="Y43" s="2"/>
      <c r="Z43" s="2"/>
    </row>
    <row r="44" spans="2:26" x14ac:dyDescent="0.2">
      <c r="B44" s="4" t="s">
        <v>16</v>
      </c>
      <c r="C44" s="5">
        <f>C7+C26-C35</f>
        <v>477.28</v>
      </c>
      <c r="D44" s="5">
        <f>D7+D26-D35</f>
        <v>2217.83</v>
      </c>
      <c r="E44" s="5">
        <f>E7+E26-E35</f>
        <v>40</v>
      </c>
      <c r="F44" s="5">
        <f>F7+F26-F35</f>
        <v>4591.09</v>
      </c>
      <c r="G44" s="5">
        <f>G7+G26-G35</f>
        <v>5286.87</v>
      </c>
      <c r="H44" s="5">
        <f>H7+H26-H35</f>
        <v>20641.96</v>
      </c>
      <c r="I44" s="5">
        <f>I7+I26-I35</f>
        <v>4738.8500000000004</v>
      </c>
      <c r="J44" s="5">
        <f>J7+J26-J35</f>
        <v>0</v>
      </c>
      <c r="K44" s="5">
        <f>K7+K26-K35</f>
        <v>0</v>
      </c>
      <c r="L44" s="5">
        <f>L7+L26-L35</f>
        <v>15088.25</v>
      </c>
      <c r="M44" s="5">
        <f>M7+M26-M35</f>
        <v>8096.8499999999995</v>
      </c>
      <c r="N44" s="5">
        <f t="shared" si="9"/>
        <v>61178.979999999996</v>
      </c>
      <c r="R44" s="2">
        <v>2</v>
      </c>
      <c r="S44" s="2"/>
      <c r="T44" s="16" t="s">
        <v>29</v>
      </c>
      <c r="U44" s="17">
        <v>0.45428000000000002</v>
      </c>
      <c r="V44" s="18">
        <v>0.113307</v>
      </c>
      <c r="X44" s="2"/>
      <c r="Y44" s="2"/>
      <c r="Z44" s="2"/>
    </row>
    <row r="45" spans="2:26" x14ac:dyDescent="0.2">
      <c r="B45" s="4" t="s">
        <v>17</v>
      </c>
      <c r="C45" s="5">
        <f>C8+C27-C36</f>
        <v>4028.73</v>
      </c>
      <c r="D45" s="5">
        <f>D8+D27-D36</f>
        <v>2919.63</v>
      </c>
      <c r="E45" s="5">
        <f>E8+E27-E36</f>
        <v>751.14</v>
      </c>
      <c r="F45" s="5">
        <f>F8+F27-F36</f>
        <v>4512.67</v>
      </c>
      <c r="G45" s="5">
        <f>G8+G27-G36</f>
        <v>18252.41</v>
      </c>
      <c r="H45" s="5">
        <f>H8+H27-H36</f>
        <v>0</v>
      </c>
      <c r="I45" s="5">
        <f>I8+I27-I36</f>
        <v>0</v>
      </c>
      <c r="J45" s="5">
        <f>J8+J27-J36</f>
        <v>0</v>
      </c>
      <c r="K45" s="5">
        <f>K8+K27-K36</f>
        <v>0</v>
      </c>
      <c r="L45" s="5">
        <f>L8+L27-L36</f>
        <v>19715.68</v>
      </c>
      <c r="M45" s="5">
        <f>M8+M27-M36</f>
        <v>8759.23</v>
      </c>
      <c r="N45" s="5">
        <f t="shared" si="9"/>
        <v>58939.490000000005</v>
      </c>
      <c r="R45" s="2">
        <v>3</v>
      </c>
      <c r="S45" s="2"/>
      <c r="T45" s="16" t="s">
        <v>30</v>
      </c>
      <c r="U45" s="17">
        <v>0.56383399999999995</v>
      </c>
      <c r="V45" s="18">
        <v>0.29594500000000001</v>
      </c>
      <c r="X45" s="2"/>
      <c r="Y45" s="2"/>
      <c r="Z45" s="2"/>
    </row>
    <row r="46" spans="2:26" x14ac:dyDescent="0.2">
      <c r="B46" s="4" t="s">
        <v>22</v>
      </c>
      <c r="C46" s="5">
        <f>SUM(C40:C45)</f>
        <v>9445.01</v>
      </c>
      <c r="D46" s="5">
        <f t="shared" ref="D46:M46" si="10">SUM(D40:D45)</f>
        <v>5211.46</v>
      </c>
      <c r="E46" s="5">
        <f t="shared" si="10"/>
        <v>3438.14</v>
      </c>
      <c r="F46" s="5">
        <f t="shared" si="10"/>
        <v>12580.76</v>
      </c>
      <c r="G46" s="5">
        <f t="shared" si="10"/>
        <v>24807.279999999999</v>
      </c>
      <c r="H46" s="5">
        <f t="shared" si="10"/>
        <v>25638.559999999998</v>
      </c>
      <c r="I46" s="5">
        <f t="shared" si="10"/>
        <v>4964.6500000000005</v>
      </c>
      <c r="J46" s="5">
        <f t="shared" si="10"/>
        <v>140</v>
      </c>
      <c r="K46" s="5">
        <f t="shared" si="10"/>
        <v>140</v>
      </c>
      <c r="L46" s="5">
        <f t="shared" si="10"/>
        <v>44428.91</v>
      </c>
      <c r="M46" s="5">
        <f t="shared" si="10"/>
        <v>22735.59</v>
      </c>
      <c r="N46" s="5">
        <f t="shared" si="9"/>
        <v>153530.35999999999</v>
      </c>
      <c r="R46" s="2">
        <v>4</v>
      </c>
      <c r="S46" s="2"/>
      <c r="T46" s="16" t="s">
        <v>31</v>
      </c>
      <c r="U46" s="17">
        <v>0.79356599999999999</v>
      </c>
      <c r="V46" s="18">
        <v>0.62250099999999997</v>
      </c>
      <c r="X46" s="2"/>
      <c r="Y46" s="2"/>
      <c r="Z46" s="2"/>
    </row>
    <row r="47" spans="2:26" x14ac:dyDescent="0.2">
      <c r="R47" s="2">
        <v>5</v>
      </c>
      <c r="S47" s="2"/>
      <c r="T47" s="16" t="s">
        <v>32</v>
      </c>
      <c r="U47" s="17">
        <v>0.91913</v>
      </c>
      <c r="V47" s="18">
        <v>0.85699599999999998</v>
      </c>
      <c r="X47" s="2"/>
      <c r="Y47" s="2"/>
      <c r="Z47" s="2"/>
    </row>
    <row r="48" spans="2:26" x14ac:dyDescent="0.2">
      <c r="B48" s="3" t="s">
        <v>0</v>
      </c>
      <c r="C48" s="3" t="s">
        <v>1</v>
      </c>
      <c r="D48" s="3" t="s">
        <v>2</v>
      </c>
      <c r="E48" s="3" t="s">
        <v>3</v>
      </c>
      <c r="F48" s="3" t="s">
        <v>4</v>
      </c>
      <c r="G48" s="3" t="s">
        <v>5</v>
      </c>
      <c r="H48" s="3" t="s">
        <v>6</v>
      </c>
      <c r="I48" s="3" t="s">
        <v>7</v>
      </c>
      <c r="J48" s="3" t="s">
        <v>8</v>
      </c>
      <c r="K48" s="3" t="s">
        <v>9</v>
      </c>
      <c r="L48" s="3" t="s">
        <v>10</v>
      </c>
      <c r="M48" s="3" t="s">
        <v>11</v>
      </c>
      <c r="N48" s="3" t="s">
        <v>22</v>
      </c>
      <c r="R48" s="2">
        <v>6</v>
      </c>
      <c r="S48" s="2"/>
      <c r="T48" s="16" t="s">
        <v>33</v>
      </c>
      <c r="U48" s="17">
        <v>0.60891099999999998</v>
      </c>
      <c r="V48" s="18">
        <v>0.21404899999999999</v>
      </c>
      <c r="X48" s="2"/>
      <c r="Y48" s="2"/>
      <c r="Z48" s="2"/>
    </row>
    <row r="49" spans="2:26" x14ac:dyDescent="0.2">
      <c r="B49" s="4" t="s">
        <v>12</v>
      </c>
      <c r="C49" s="6">
        <f>C40/$N40</f>
        <v>0.12504413619167717</v>
      </c>
      <c r="D49" s="6">
        <f t="shared" ref="D49:M49" si="11">D40/$N40</f>
        <v>5.0441361916771753E-4</v>
      </c>
      <c r="E49" s="6">
        <f t="shared" si="11"/>
        <v>0.12802017654476672</v>
      </c>
      <c r="F49" s="6">
        <f t="shared" si="11"/>
        <v>0.12923076923076923</v>
      </c>
      <c r="G49" s="6">
        <f t="shared" si="11"/>
        <v>4.4993694829760407E-2</v>
      </c>
      <c r="H49" s="6">
        <f t="shared" si="11"/>
        <v>0.23843631778058008</v>
      </c>
      <c r="I49" s="6">
        <f t="shared" si="11"/>
        <v>7.5662042875157629E-3</v>
      </c>
      <c r="J49" s="6">
        <f t="shared" si="11"/>
        <v>7.0617906683480454E-3</v>
      </c>
      <c r="K49" s="6">
        <f t="shared" si="11"/>
        <v>7.0617906683480454E-3</v>
      </c>
      <c r="L49" s="6">
        <f t="shared" si="11"/>
        <v>0.21503152585119797</v>
      </c>
      <c r="M49" s="6">
        <f t="shared" si="11"/>
        <v>9.7049180327868856E-2</v>
      </c>
      <c r="N49" s="6">
        <f>N40/$N$46</f>
        <v>0.12912755496697853</v>
      </c>
      <c r="R49" s="2">
        <v>7</v>
      </c>
      <c r="S49" s="2"/>
      <c r="T49" s="16" t="s">
        <v>34</v>
      </c>
      <c r="U49" s="17">
        <v>0.50948400000000005</v>
      </c>
      <c r="V49" s="18">
        <v>2.3300999999999999E-2</v>
      </c>
      <c r="X49" s="2"/>
      <c r="Y49" s="2"/>
      <c r="Z49" s="2"/>
    </row>
    <row r="50" spans="2:26" x14ac:dyDescent="0.2">
      <c r="B50" s="4" t="s">
        <v>13</v>
      </c>
      <c r="C50" s="6">
        <f t="shared" ref="C50:M54" si="12">C41/$N41</f>
        <v>0</v>
      </c>
      <c r="D50" s="6">
        <f t="shared" si="12"/>
        <v>0</v>
      </c>
      <c r="E50" s="6">
        <f t="shared" si="12"/>
        <v>0</v>
      </c>
      <c r="F50" s="6">
        <f t="shared" si="12"/>
        <v>0</v>
      </c>
      <c r="G50" s="6">
        <f t="shared" si="12"/>
        <v>0</v>
      </c>
      <c r="H50" s="6">
        <f t="shared" si="12"/>
        <v>0</v>
      </c>
      <c r="I50" s="6">
        <f t="shared" si="12"/>
        <v>0</v>
      </c>
      <c r="J50" s="6">
        <f t="shared" si="12"/>
        <v>0</v>
      </c>
      <c r="K50" s="6">
        <f t="shared" si="12"/>
        <v>0</v>
      </c>
      <c r="L50" s="6">
        <f t="shared" si="12"/>
        <v>0.57547472548937528</v>
      </c>
      <c r="M50" s="6">
        <f t="shared" si="12"/>
        <v>0.42452527451062466</v>
      </c>
      <c r="N50" s="6">
        <f t="shared" ref="N50:N54" si="13">N41/$N$46</f>
        <v>6.0688257358349193E-2</v>
      </c>
      <c r="R50" s="2">
        <v>8</v>
      </c>
      <c r="S50" s="2"/>
      <c r="T50" s="16" t="s">
        <v>35</v>
      </c>
      <c r="U50" s="17">
        <v>0.42930099999999999</v>
      </c>
      <c r="V50" s="18">
        <v>0</v>
      </c>
      <c r="X50" s="2"/>
    </row>
    <row r="51" spans="2:26" x14ac:dyDescent="0.2">
      <c r="B51" s="4" t="s">
        <v>14</v>
      </c>
      <c r="C51" s="6">
        <f t="shared" si="12"/>
        <v>0.57619337611842403</v>
      </c>
      <c r="D51" s="6">
        <f t="shared" si="12"/>
        <v>1.4990396777064692E-2</v>
      </c>
      <c r="E51" s="6">
        <f t="shared" si="12"/>
        <v>2.5530519510938304E-2</v>
      </c>
      <c r="F51" s="6">
        <f t="shared" si="12"/>
        <v>0.21431582892209675</v>
      </c>
      <c r="G51" s="6">
        <f t="shared" si="12"/>
        <v>8.8068581065255058E-2</v>
      </c>
      <c r="H51" s="6">
        <f t="shared" si="12"/>
        <v>6.314704642338502E-2</v>
      </c>
      <c r="I51" s="6">
        <f t="shared" si="12"/>
        <v>1.7754251182835992E-2</v>
      </c>
      <c r="J51" s="6">
        <f t="shared" si="12"/>
        <v>0</v>
      </c>
      <c r="K51" s="6">
        <f t="shared" si="12"/>
        <v>0</v>
      </c>
      <c r="L51" s="6">
        <f t="shared" si="12"/>
        <v>0</v>
      </c>
      <c r="M51" s="6">
        <f t="shared" si="12"/>
        <v>0</v>
      </c>
      <c r="N51" s="6">
        <f t="shared" si="13"/>
        <v>2.7808180740278347E-2</v>
      </c>
      <c r="R51" s="2">
        <v>9</v>
      </c>
      <c r="S51" s="2"/>
      <c r="T51" s="16" t="s">
        <v>36</v>
      </c>
      <c r="U51" s="17">
        <v>0.71043500000000004</v>
      </c>
      <c r="V51" s="18">
        <v>0.43049700000000002</v>
      </c>
      <c r="X51" s="2"/>
      <c r="Y51" s="2"/>
      <c r="Z51" s="2"/>
    </row>
    <row r="52" spans="2:26" x14ac:dyDescent="0.2">
      <c r="B52" s="4" t="s">
        <v>15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>
        <f t="shared" si="13"/>
        <v>0</v>
      </c>
      <c r="R52" s="2">
        <v>10</v>
      </c>
      <c r="S52" s="2"/>
      <c r="T52" s="16" t="s">
        <v>37</v>
      </c>
      <c r="U52" s="17">
        <v>0.899783</v>
      </c>
      <c r="V52" s="18">
        <v>0.80571099999999996</v>
      </c>
      <c r="X52" s="2"/>
      <c r="Y52" s="2"/>
      <c r="Z52" s="2"/>
    </row>
    <row r="53" spans="2:26" x14ac:dyDescent="0.2">
      <c r="B53" s="4" t="s">
        <v>16</v>
      </c>
      <c r="C53" s="6">
        <f t="shared" si="12"/>
        <v>7.80137230140156E-3</v>
      </c>
      <c r="D53" s="6">
        <f t="shared" si="12"/>
        <v>3.6251503375832682E-2</v>
      </c>
      <c r="E53" s="6">
        <f t="shared" si="12"/>
        <v>6.5381933467998331E-4</v>
      </c>
      <c r="F53" s="6">
        <f t="shared" si="12"/>
        <v>7.5043585231398105E-2</v>
      </c>
      <c r="G53" s="6">
        <f t="shared" si="12"/>
        <v>8.6416445648489076E-2</v>
      </c>
      <c r="H53" s="6">
        <f t="shared" si="12"/>
        <v>0.33740281384227067</v>
      </c>
      <c r="I53" s="6">
        <f t="shared" si="12"/>
        <v>7.7458793853705979E-2</v>
      </c>
      <c r="J53" s="6">
        <f t="shared" si="12"/>
        <v>0</v>
      </c>
      <c r="K53" s="6">
        <f t="shared" si="12"/>
        <v>0</v>
      </c>
      <c r="L53" s="6">
        <f t="shared" si="12"/>
        <v>0.24662473941213145</v>
      </c>
      <c r="M53" s="6">
        <f t="shared" si="12"/>
        <v>0.13234692700009054</v>
      </c>
      <c r="N53" s="6">
        <f t="shared" si="13"/>
        <v>0.39848131665945419</v>
      </c>
      <c r="R53" s="2">
        <v>11</v>
      </c>
      <c r="S53" s="2"/>
      <c r="T53" s="19" t="s">
        <v>38</v>
      </c>
      <c r="U53" s="20">
        <v>0.98568800000000001</v>
      </c>
      <c r="V53" s="21">
        <v>0.97430000000000005</v>
      </c>
      <c r="Y53" s="2"/>
      <c r="Z53" s="2"/>
    </row>
    <row r="54" spans="2:26" x14ac:dyDescent="0.2">
      <c r="B54" s="4" t="s">
        <v>17</v>
      </c>
      <c r="C54" s="6">
        <f t="shared" si="12"/>
        <v>6.8353662374750782E-2</v>
      </c>
      <c r="D54" s="6">
        <f t="shared" si="12"/>
        <v>4.9536058082619988E-2</v>
      </c>
      <c r="E54" s="6">
        <f t="shared" si="12"/>
        <v>1.2744256864116061E-2</v>
      </c>
      <c r="F54" s="6">
        <f t="shared" si="12"/>
        <v>7.656445619057782E-2</v>
      </c>
      <c r="G54" s="6">
        <f t="shared" si="12"/>
        <v>0.30968048756444955</v>
      </c>
      <c r="H54" s="6">
        <f t="shared" si="12"/>
        <v>0</v>
      </c>
      <c r="I54" s="6">
        <f t="shared" si="12"/>
        <v>0</v>
      </c>
      <c r="J54" s="6">
        <f t="shared" si="12"/>
        <v>0</v>
      </c>
      <c r="K54" s="6">
        <f t="shared" si="12"/>
        <v>0</v>
      </c>
      <c r="L54" s="6">
        <f t="shared" si="12"/>
        <v>0.33450713604749549</v>
      </c>
      <c r="M54" s="6">
        <f t="shared" si="12"/>
        <v>0.14861394287599025</v>
      </c>
      <c r="N54" s="6">
        <f t="shared" si="13"/>
        <v>0.38389469027493983</v>
      </c>
    </row>
    <row r="55" spans="2:26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7" spans="2:26" x14ac:dyDescent="0.2">
      <c r="B57" s="12" t="s">
        <v>23</v>
      </c>
    </row>
    <row r="58" spans="2:26" x14ac:dyDescent="0.2"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9</v>
      </c>
      <c r="L58" s="1" t="s">
        <v>10</v>
      </c>
      <c r="M58" s="1" t="s">
        <v>11</v>
      </c>
    </row>
    <row r="59" spans="2:26" x14ac:dyDescent="0.2">
      <c r="B59" s="2" t="s">
        <v>12</v>
      </c>
      <c r="C59" s="15">
        <v>10479037.51</v>
      </c>
      <c r="D59" s="15">
        <v>46801.89</v>
      </c>
      <c r="E59" s="15">
        <v>11972729.390000001</v>
      </c>
      <c r="F59" s="15">
        <v>13838372.49</v>
      </c>
      <c r="G59" s="15">
        <v>4155371.38</v>
      </c>
      <c r="H59" s="15">
        <v>18807329.030000001</v>
      </c>
      <c r="I59" s="15">
        <v>652165.65</v>
      </c>
      <c r="J59" s="15">
        <v>618361.93999999994</v>
      </c>
      <c r="K59" s="15">
        <v>623024.53</v>
      </c>
      <c r="L59" s="15">
        <v>18278590.859999999</v>
      </c>
      <c r="M59" s="15">
        <v>8717750.25</v>
      </c>
    </row>
    <row r="60" spans="2:26" x14ac:dyDescent="0.2">
      <c r="B60" s="2" t="s">
        <v>13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854969.47</v>
      </c>
      <c r="M60" s="15">
        <v>1122026.04</v>
      </c>
    </row>
    <row r="61" spans="2:26" x14ac:dyDescent="0.2">
      <c r="B61" s="2" t="s">
        <v>14</v>
      </c>
      <c r="C61" s="15">
        <v>16874030.010000002</v>
      </c>
      <c r="D61" s="15">
        <v>90354.46</v>
      </c>
      <c r="E61" s="15">
        <v>883336</v>
      </c>
      <c r="F61" s="15">
        <v>3108683.07</v>
      </c>
      <c r="G61" s="15">
        <v>597101.01</v>
      </c>
      <c r="H61" s="15">
        <v>1841328.07</v>
      </c>
      <c r="I61" s="15">
        <v>154857.34</v>
      </c>
      <c r="J61" s="15">
        <v>0</v>
      </c>
      <c r="K61" s="15">
        <v>0</v>
      </c>
      <c r="L61" s="15">
        <v>0</v>
      </c>
      <c r="M61" s="15">
        <v>0</v>
      </c>
    </row>
    <row r="62" spans="2:26" x14ac:dyDescent="0.2">
      <c r="B62" s="2" t="s">
        <v>15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</row>
    <row r="63" spans="2:26" x14ac:dyDescent="0.2">
      <c r="B63" s="2" t="s">
        <v>16</v>
      </c>
      <c r="C63" s="15">
        <v>71726.37</v>
      </c>
      <c r="D63" s="15">
        <v>1610086.66</v>
      </c>
      <c r="E63" s="15">
        <v>3227.8</v>
      </c>
      <c r="F63" s="15">
        <v>3471430.56</v>
      </c>
      <c r="G63" s="15">
        <v>3175329.9</v>
      </c>
      <c r="H63" s="15">
        <v>20290194.399999999</v>
      </c>
      <c r="I63" s="15">
        <v>2329041.7799999998</v>
      </c>
      <c r="J63" s="15">
        <v>0</v>
      </c>
      <c r="K63" s="15">
        <v>0</v>
      </c>
      <c r="L63" s="15">
        <v>10645736.9</v>
      </c>
      <c r="M63" s="15">
        <v>3668341.01</v>
      </c>
    </row>
    <row r="64" spans="2:26" x14ac:dyDescent="0.2">
      <c r="B64" s="2" t="s">
        <v>17</v>
      </c>
      <c r="C64" s="15">
        <v>10400438.17</v>
      </c>
      <c r="D64" s="15">
        <v>8396640.3399999999</v>
      </c>
      <c r="E64" s="15">
        <v>128743.81</v>
      </c>
      <c r="F64" s="15">
        <v>6067947.5999999996</v>
      </c>
      <c r="G64" s="15">
        <v>46025259.219999999</v>
      </c>
      <c r="H64" s="15">
        <v>0</v>
      </c>
      <c r="I64" s="15">
        <v>0</v>
      </c>
      <c r="J64" s="15">
        <v>0</v>
      </c>
      <c r="K64" s="15">
        <v>0</v>
      </c>
      <c r="L64" s="15">
        <v>59077333.539999999</v>
      </c>
      <c r="M64" s="15">
        <v>20200653.780000001</v>
      </c>
      <c r="N64" s="14">
        <f>SUM(C59:M64)</f>
        <v>309278352.23000002</v>
      </c>
    </row>
    <row r="65" spans="2:27" x14ac:dyDescent="0.2">
      <c r="B65" s="12" t="s">
        <v>24</v>
      </c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2:27" x14ac:dyDescent="0.2">
      <c r="B66" s="8" t="s">
        <v>0</v>
      </c>
      <c r="C66" s="8" t="s">
        <v>1</v>
      </c>
      <c r="D66" s="8" t="s">
        <v>2</v>
      </c>
      <c r="E66" s="8" t="s">
        <v>3</v>
      </c>
      <c r="F66" s="8" t="s">
        <v>4</v>
      </c>
      <c r="G66" s="8" t="s">
        <v>5</v>
      </c>
      <c r="H66" s="8" t="s">
        <v>6</v>
      </c>
      <c r="I66" s="8" t="s">
        <v>7</v>
      </c>
      <c r="J66" s="8" t="s">
        <v>8</v>
      </c>
      <c r="K66" s="8" t="s">
        <v>9</v>
      </c>
      <c r="L66" s="8" t="s">
        <v>10</v>
      </c>
      <c r="M66" s="8" t="s">
        <v>11</v>
      </c>
      <c r="N66" s="8" t="s">
        <v>22</v>
      </c>
    </row>
    <row r="67" spans="2:27" x14ac:dyDescent="0.2">
      <c r="B67" s="9" t="s">
        <v>12</v>
      </c>
      <c r="C67" s="10">
        <f>C59/$N$64</f>
        <v>3.3882221094501591E-2</v>
      </c>
      <c r="D67" s="10">
        <f t="shared" ref="D67:M67" si="14">D59/$N$64</f>
        <v>1.5132611016109847E-4</v>
      </c>
      <c r="E67" s="10">
        <f t="shared" si="14"/>
        <v>3.8711824813061214E-2</v>
      </c>
      <c r="F67" s="10">
        <f t="shared" si="14"/>
        <v>4.4744070802953784E-2</v>
      </c>
      <c r="G67" s="10">
        <f t="shared" si="14"/>
        <v>1.3435700720850286E-2</v>
      </c>
      <c r="H67" s="10">
        <f t="shared" si="14"/>
        <v>6.0810363526554279E-2</v>
      </c>
      <c r="I67" s="10">
        <f t="shared" si="14"/>
        <v>2.1086689233102422E-3</v>
      </c>
      <c r="J67" s="10">
        <f t="shared" si="14"/>
        <v>1.9993702615828243E-3</v>
      </c>
      <c r="K67" s="10">
        <f t="shared" si="14"/>
        <v>2.0144459691659165E-3</v>
      </c>
      <c r="L67" s="10">
        <f t="shared" si="14"/>
        <v>5.9100776786364988E-2</v>
      </c>
      <c r="M67" s="10">
        <f t="shared" si="14"/>
        <v>2.8187392318738493E-2</v>
      </c>
      <c r="N67" s="7">
        <f>SUM(C67:M67)</f>
        <v>0.28514616132724474</v>
      </c>
    </row>
    <row r="68" spans="2:27" x14ac:dyDescent="0.2">
      <c r="B68" s="9" t="s">
        <v>13</v>
      </c>
      <c r="C68" s="10">
        <f t="shared" ref="C68:M68" si="15">C60/$N$64</f>
        <v>0</v>
      </c>
      <c r="D68" s="10">
        <f t="shared" si="15"/>
        <v>0</v>
      </c>
      <c r="E68" s="10">
        <f t="shared" si="15"/>
        <v>0</v>
      </c>
      <c r="F68" s="10">
        <f t="shared" si="15"/>
        <v>0</v>
      </c>
      <c r="G68" s="10">
        <f t="shared" si="15"/>
        <v>0</v>
      </c>
      <c r="H68" s="10">
        <f t="shared" si="15"/>
        <v>0</v>
      </c>
      <c r="I68" s="10">
        <f t="shared" si="15"/>
        <v>0</v>
      </c>
      <c r="J68" s="10">
        <f t="shared" si="15"/>
        <v>0</v>
      </c>
      <c r="K68" s="10">
        <f t="shared" si="15"/>
        <v>0</v>
      </c>
      <c r="L68" s="10">
        <f t="shared" si="15"/>
        <v>2.7644012710084137E-3</v>
      </c>
      <c r="M68" s="10">
        <f t="shared" si="15"/>
        <v>3.6278841758882194E-3</v>
      </c>
      <c r="N68" s="7">
        <f t="shared" ref="N68:N73" si="16">SUM(C68:M68)</f>
        <v>6.3922854468966336E-3</v>
      </c>
    </row>
    <row r="69" spans="2:27" x14ac:dyDescent="0.2">
      <c r="B69" s="9" t="s">
        <v>14</v>
      </c>
      <c r="C69" s="10">
        <f t="shared" ref="C69:M69" si="17">C61/$N$64</f>
        <v>5.4559363396541077E-2</v>
      </c>
      <c r="D69" s="10">
        <f t="shared" si="17"/>
        <v>2.9214608571377279E-4</v>
      </c>
      <c r="E69" s="10">
        <f t="shared" si="17"/>
        <v>2.8561197174999573E-3</v>
      </c>
      <c r="F69" s="10">
        <f t="shared" si="17"/>
        <v>1.0051408537278341E-2</v>
      </c>
      <c r="G69" s="10">
        <f t="shared" si="17"/>
        <v>1.9306265882972496E-3</v>
      </c>
      <c r="H69" s="10">
        <f t="shared" si="17"/>
        <v>5.9536273933284076E-3</v>
      </c>
      <c r="I69" s="10">
        <f t="shared" si="17"/>
        <v>5.0070539655758944E-4</v>
      </c>
      <c r="J69" s="10">
        <f t="shared" si="17"/>
        <v>0</v>
      </c>
      <c r="K69" s="10">
        <f t="shared" si="17"/>
        <v>0</v>
      </c>
      <c r="L69" s="10">
        <f t="shared" si="17"/>
        <v>0</v>
      </c>
      <c r="M69" s="10">
        <f t="shared" si="17"/>
        <v>0</v>
      </c>
      <c r="N69" s="7">
        <f t="shared" si="16"/>
        <v>7.6143997115216383E-2</v>
      </c>
    </row>
    <row r="70" spans="2:27" x14ac:dyDescent="0.2">
      <c r="B70" s="9" t="s">
        <v>15</v>
      </c>
      <c r="C70" s="10">
        <f t="shared" ref="C70:M70" si="18">C62/$N$64</f>
        <v>0</v>
      </c>
      <c r="D70" s="10">
        <f t="shared" si="18"/>
        <v>0</v>
      </c>
      <c r="E70" s="10">
        <f t="shared" si="18"/>
        <v>0</v>
      </c>
      <c r="F70" s="10">
        <f t="shared" si="18"/>
        <v>0</v>
      </c>
      <c r="G70" s="10">
        <f t="shared" si="18"/>
        <v>0</v>
      </c>
      <c r="H70" s="10">
        <f t="shared" si="18"/>
        <v>0</v>
      </c>
      <c r="I70" s="10">
        <f t="shared" si="18"/>
        <v>0</v>
      </c>
      <c r="J70" s="10">
        <f t="shared" si="18"/>
        <v>0</v>
      </c>
      <c r="K70" s="10">
        <f t="shared" si="18"/>
        <v>0</v>
      </c>
      <c r="L70" s="10">
        <f t="shared" si="18"/>
        <v>0</v>
      </c>
      <c r="M70" s="10">
        <f t="shared" si="18"/>
        <v>0</v>
      </c>
      <c r="N70" s="7">
        <f t="shared" si="16"/>
        <v>0</v>
      </c>
    </row>
    <row r="71" spans="2:27" x14ac:dyDescent="0.2">
      <c r="B71" s="9" t="s">
        <v>16</v>
      </c>
      <c r="C71" s="10">
        <f t="shared" ref="C71:M71" si="19">C63/$N$64</f>
        <v>2.3191526171433908E-4</v>
      </c>
      <c r="D71" s="10">
        <f t="shared" si="19"/>
        <v>5.205946838473299E-3</v>
      </c>
      <c r="E71" s="10">
        <f t="shared" si="19"/>
        <v>1.043655327547656E-5</v>
      </c>
      <c r="F71" s="10">
        <f t="shared" si="19"/>
        <v>1.1224292081776265E-2</v>
      </c>
      <c r="G71" s="10">
        <f t="shared" si="19"/>
        <v>1.0266899953083728E-2</v>
      </c>
      <c r="H71" s="10">
        <f t="shared" si="19"/>
        <v>6.5604961529641292E-2</v>
      </c>
      <c r="I71" s="10">
        <f t="shared" si="19"/>
        <v>7.5305683802530379E-3</v>
      </c>
      <c r="J71" s="10">
        <f t="shared" si="19"/>
        <v>0</v>
      </c>
      <c r="K71" s="10">
        <f t="shared" si="19"/>
        <v>0</v>
      </c>
      <c r="L71" s="10">
        <f t="shared" si="19"/>
        <v>3.442121578584692E-2</v>
      </c>
      <c r="M71" s="10">
        <f t="shared" si="19"/>
        <v>1.1860969199913406E-2</v>
      </c>
      <c r="N71" s="7">
        <f t="shared" si="16"/>
        <v>0.14635720558397777</v>
      </c>
    </row>
    <row r="72" spans="2:27" x14ac:dyDescent="0.2">
      <c r="B72" s="9" t="s">
        <v>17</v>
      </c>
      <c r="C72" s="10">
        <f t="shared" ref="C72:M72" si="20">C64/$N$64</f>
        <v>3.3628083229910448E-2</v>
      </c>
      <c r="D72" s="10">
        <f t="shared" si="20"/>
        <v>2.7149136948827566E-2</v>
      </c>
      <c r="E72" s="10">
        <f t="shared" si="20"/>
        <v>4.1627165002566205E-4</v>
      </c>
      <c r="F72" s="10">
        <f t="shared" si="20"/>
        <v>1.9619697131234938E-2</v>
      </c>
      <c r="G72" s="10">
        <f t="shared" si="20"/>
        <v>0.14881500398635256</v>
      </c>
      <c r="H72" s="10">
        <f t="shared" si="20"/>
        <v>0</v>
      </c>
      <c r="I72" s="10">
        <f t="shared" si="20"/>
        <v>0</v>
      </c>
      <c r="J72" s="10">
        <f t="shared" si="20"/>
        <v>0</v>
      </c>
      <c r="K72" s="10">
        <f t="shared" si="20"/>
        <v>0</v>
      </c>
      <c r="L72" s="10">
        <f t="shared" si="20"/>
        <v>0.19101671072040036</v>
      </c>
      <c r="M72" s="10">
        <f t="shared" si="20"/>
        <v>6.5315446859912932E-2</v>
      </c>
      <c r="N72" s="7">
        <f t="shared" si="16"/>
        <v>0.48596035052666448</v>
      </c>
    </row>
    <row r="73" spans="2:27" x14ac:dyDescent="0.2">
      <c r="B73" s="9" t="s">
        <v>22</v>
      </c>
      <c r="C73" s="11">
        <f>SUM(C67:C72)</f>
        <v>0.12230158298266747</v>
      </c>
      <c r="D73" s="11">
        <f t="shared" ref="D73:M73" si="21">SUM(D67:D72)</f>
        <v>3.2798555983175735E-2</v>
      </c>
      <c r="E73" s="11">
        <f t="shared" si="21"/>
        <v>4.1994652733862312E-2</v>
      </c>
      <c r="F73" s="11">
        <f t="shared" si="21"/>
        <v>8.5639468553243336E-2</v>
      </c>
      <c r="G73" s="11">
        <f t="shared" si="21"/>
        <v>0.17444823124858383</v>
      </c>
      <c r="H73" s="11">
        <f t="shared" si="21"/>
        <v>0.13236895244952399</v>
      </c>
      <c r="I73" s="11">
        <f t="shared" si="21"/>
        <v>1.013994270012087E-2</v>
      </c>
      <c r="J73" s="11">
        <f t="shared" si="21"/>
        <v>1.9993702615828243E-3</v>
      </c>
      <c r="K73" s="11">
        <f t="shared" si="21"/>
        <v>2.0144459691659165E-3</v>
      </c>
      <c r="L73" s="11">
        <f t="shared" si="21"/>
        <v>0.28730310456362068</v>
      </c>
      <c r="M73" s="11">
        <f t="shared" si="21"/>
        <v>0.10899169255445304</v>
      </c>
      <c r="N73" s="7">
        <f t="shared" si="16"/>
        <v>0.99999999999999989</v>
      </c>
    </row>
    <row r="76" spans="2:27" x14ac:dyDescent="0.2"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G76" s="1" t="s">
        <v>5</v>
      </c>
      <c r="H76" s="1" t="s">
        <v>6</v>
      </c>
      <c r="I76" s="1" t="s">
        <v>7</v>
      </c>
      <c r="J76" s="1" t="s">
        <v>8</v>
      </c>
      <c r="K76" s="1" t="s">
        <v>9</v>
      </c>
      <c r="L76" s="1" t="s">
        <v>10</v>
      </c>
      <c r="M76" s="1" t="s">
        <v>11</v>
      </c>
    </row>
    <row r="77" spans="2:27" x14ac:dyDescent="0.2">
      <c r="B77" s="2" t="s">
        <v>25</v>
      </c>
      <c r="C77" s="15">
        <v>21094304.57</v>
      </c>
      <c r="D77" s="15">
        <v>13390426.789999999</v>
      </c>
      <c r="E77" s="15">
        <v>21974600.289999999</v>
      </c>
      <c r="F77" s="15">
        <v>6314128.75</v>
      </c>
      <c r="G77" s="15">
        <v>10590716.550000001</v>
      </c>
      <c r="H77" s="15">
        <v>16369748.33</v>
      </c>
      <c r="I77" s="15">
        <v>13253238.85</v>
      </c>
      <c r="J77" s="15">
        <v>3723677.09</v>
      </c>
      <c r="K77" s="15">
        <v>8068662.2999999998</v>
      </c>
      <c r="L77" s="15">
        <v>70829513.590000004</v>
      </c>
      <c r="M77" s="15">
        <v>28367171.879999999</v>
      </c>
      <c r="N77" s="14">
        <f>SUM(C77:M77)</f>
        <v>213976188.99000001</v>
      </c>
      <c r="P77" s="14"/>
    </row>
    <row r="78" spans="2:27" x14ac:dyDescent="0.2">
      <c r="C78" s="13">
        <f>C77/$N$77</f>
        <v>9.8582485600703096E-2</v>
      </c>
      <c r="D78" s="13">
        <f t="shared" ref="D78:M78" si="22">D77/$N$77</f>
        <v>6.2579050749547602E-2</v>
      </c>
      <c r="E78" s="13">
        <f t="shared" si="22"/>
        <v>0.10269647475134237</v>
      </c>
      <c r="F78" s="13">
        <f t="shared" si="22"/>
        <v>2.9508557843765902E-2</v>
      </c>
      <c r="G78" s="13">
        <f t="shared" si="22"/>
        <v>4.9494836785297397E-2</v>
      </c>
      <c r="H78" s="13">
        <f t="shared" si="22"/>
        <v>7.6502663250839681E-2</v>
      </c>
      <c r="I78" s="13">
        <f t="shared" si="22"/>
        <v>6.193791427241177E-2</v>
      </c>
      <c r="J78" s="13">
        <f t="shared" si="22"/>
        <v>1.7402296524563408E-2</v>
      </c>
      <c r="K78" s="13">
        <f t="shared" si="22"/>
        <v>3.7708225097779838E-2</v>
      </c>
      <c r="L78" s="13">
        <f t="shared" si="22"/>
        <v>0.33101586641170694</v>
      </c>
      <c r="M78" s="13">
        <f t="shared" si="22"/>
        <v>0.13257162871204195</v>
      </c>
    </row>
    <row r="81" spans="3:16" x14ac:dyDescent="0.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4"/>
      <c r="P81" s="7"/>
    </row>
  </sheetData>
  <conditionalFormatting sqref="C40:M4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9:M5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7:M7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3:M7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8:M7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M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2:U53">
    <cfRule type="colorScale" priority="2">
      <colorScale>
        <cfvo type="min"/>
        <cfvo type="num" val="0.5"/>
        <cfvo type="max"/>
        <color rgb="FF63BE7B"/>
        <color rgb="FFFFEB84"/>
        <color rgb="FFF8696B"/>
      </colorScale>
    </cfRule>
  </conditionalFormatting>
  <conditionalFormatting sqref="V42:V53">
    <cfRule type="colorScale" priority="1">
      <colorScale>
        <cfvo type="min"/>
        <cfvo type="num" val="0.5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3F55-962F-9942-9000-C12FFADAE27D}">
  <dimension ref="B1:N45"/>
  <sheetViews>
    <sheetView workbookViewId="0">
      <selection activeCell="C3" sqref="C3:M8"/>
    </sheetView>
  </sheetViews>
  <sheetFormatPr baseColWidth="10" defaultRowHeight="16" x14ac:dyDescent="0.2"/>
  <sheetData>
    <row r="1" spans="2:14" x14ac:dyDescent="0.2">
      <c r="B1" t="s">
        <v>18</v>
      </c>
    </row>
    <row r="2" spans="2:14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3" t="s">
        <v>22</v>
      </c>
    </row>
    <row r="3" spans="2:14" x14ac:dyDescent="0.2">
      <c r="B3" s="2" t="s">
        <v>12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5">
        <f>SUM(C3:M3)</f>
        <v>0</v>
      </c>
    </row>
    <row r="4" spans="2:14" x14ac:dyDescent="0.2">
      <c r="B4" s="2" t="s">
        <v>13</v>
      </c>
      <c r="C4" s="2">
        <v>511.5</v>
      </c>
      <c r="D4" s="2">
        <v>130.9</v>
      </c>
      <c r="E4" s="2">
        <v>3193.1</v>
      </c>
      <c r="F4" s="2">
        <v>387.4</v>
      </c>
      <c r="G4" s="2">
        <v>214.6</v>
      </c>
      <c r="H4" s="2">
        <v>3554.8</v>
      </c>
      <c r="I4" s="2">
        <v>4899.1000000000004</v>
      </c>
      <c r="J4" s="2">
        <v>0</v>
      </c>
      <c r="K4" s="2">
        <v>0</v>
      </c>
      <c r="L4" s="2">
        <v>9423.4</v>
      </c>
      <c r="M4" s="2">
        <v>5341.1</v>
      </c>
      <c r="N4" s="5">
        <f t="shared" ref="N4:N9" si="0">SUM(C4:M4)</f>
        <v>27655.9</v>
      </c>
    </row>
    <row r="5" spans="2:14" x14ac:dyDescent="0.2">
      <c r="B5" s="2" t="s">
        <v>14</v>
      </c>
      <c r="C5" s="2">
        <v>2460</v>
      </c>
      <c r="D5" s="2">
        <v>64</v>
      </c>
      <c r="E5" s="2">
        <v>109</v>
      </c>
      <c r="F5" s="2">
        <v>915</v>
      </c>
      <c r="G5" s="2">
        <v>376</v>
      </c>
      <c r="H5" s="2">
        <v>269.60000000000002</v>
      </c>
      <c r="I5" s="2">
        <v>75.8</v>
      </c>
      <c r="J5" s="2">
        <v>0</v>
      </c>
      <c r="K5" s="2">
        <v>0</v>
      </c>
      <c r="L5" s="2">
        <v>0</v>
      </c>
      <c r="M5" s="2">
        <v>0</v>
      </c>
      <c r="N5" s="5">
        <f t="shared" si="0"/>
        <v>4269.4000000000005</v>
      </c>
    </row>
    <row r="6" spans="2:14" x14ac:dyDescent="0.2">
      <c r="B6" s="2" t="s">
        <v>15</v>
      </c>
      <c r="C6" s="2">
        <v>0</v>
      </c>
      <c r="D6" s="2">
        <v>581.79999999999995</v>
      </c>
      <c r="E6" s="2">
        <v>2772.8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5">
        <f t="shared" si="0"/>
        <v>3354.6000000000004</v>
      </c>
    </row>
    <row r="7" spans="2:14" x14ac:dyDescent="0.2">
      <c r="B7" s="2" t="s">
        <v>16</v>
      </c>
      <c r="C7" s="2">
        <v>0</v>
      </c>
      <c r="D7" s="2">
        <v>0</v>
      </c>
      <c r="E7" s="2">
        <v>40</v>
      </c>
      <c r="F7" s="2">
        <v>0</v>
      </c>
      <c r="G7" s="2">
        <v>0</v>
      </c>
      <c r="H7" s="2">
        <v>0</v>
      </c>
      <c r="I7" s="2">
        <v>160</v>
      </c>
      <c r="J7" s="2">
        <v>0</v>
      </c>
      <c r="K7" s="2">
        <v>0</v>
      </c>
      <c r="L7" s="2">
        <v>0</v>
      </c>
      <c r="M7" s="2">
        <v>54.4</v>
      </c>
      <c r="N7" s="5">
        <f t="shared" si="0"/>
        <v>254.4</v>
      </c>
    </row>
    <row r="8" spans="2:14" x14ac:dyDescent="0.2">
      <c r="B8" s="2" t="s">
        <v>17</v>
      </c>
      <c r="C8" s="2">
        <v>286.39999999999998</v>
      </c>
      <c r="D8" s="2">
        <v>0</v>
      </c>
      <c r="E8" s="2">
        <v>751.14</v>
      </c>
      <c r="F8" s="2">
        <v>678.4</v>
      </c>
      <c r="G8" s="2">
        <v>737.3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5">
        <f t="shared" si="0"/>
        <v>2453.2399999999998</v>
      </c>
    </row>
    <row r="9" spans="2:14" x14ac:dyDescent="0.2">
      <c r="B9" s="4" t="s">
        <v>22</v>
      </c>
      <c r="C9" s="5">
        <f>SUM(C3:C8)</f>
        <v>3257.9</v>
      </c>
      <c r="D9" s="5">
        <f t="shared" ref="D9" si="1">SUM(D3:D8)</f>
        <v>776.69999999999993</v>
      </c>
      <c r="E9" s="5">
        <f t="shared" ref="E9" si="2">SUM(E3:E8)</f>
        <v>6866.04</v>
      </c>
      <c r="F9" s="5">
        <f t="shared" ref="F9" si="3">SUM(F3:F8)</f>
        <v>1980.8000000000002</v>
      </c>
      <c r="G9" s="5">
        <f t="shared" ref="G9" si="4">SUM(G3:G8)</f>
        <v>1327.9</v>
      </c>
      <c r="H9" s="5">
        <f t="shared" ref="H9" si="5">SUM(H3:H8)</f>
        <v>3824.4</v>
      </c>
      <c r="I9" s="5">
        <f t="shared" ref="I9" si="6">SUM(I3:I8)</f>
        <v>5134.9000000000005</v>
      </c>
      <c r="J9" s="5">
        <f t="shared" ref="J9" si="7">SUM(J3:J8)</f>
        <v>0</v>
      </c>
      <c r="K9" s="5">
        <f t="shared" ref="K9" si="8">SUM(K3:K8)</f>
        <v>0</v>
      </c>
      <c r="L9" s="5">
        <f t="shared" ref="L9" si="9">SUM(L3:L8)</f>
        <v>9423.4</v>
      </c>
      <c r="M9" s="5">
        <f t="shared" ref="M9" si="10">SUM(M3:M8)</f>
        <v>5395.5</v>
      </c>
      <c r="N9" s="5">
        <f t="shared" si="0"/>
        <v>37987.54</v>
      </c>
    </row>
    <row r="10" spans="2:14" x14ac:dyDescent="0.2">
      <c r="B10" s="2" t="s">
        <v>19</v>
      </c>
    </row>
    <row r="11" spans="2:14" x14ac:dyDescent="0.2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</row>
    <row r="12" spans="2:14" x14ac:dyDescent="0.2">
      <c r="B12" s="2" t="s">
        <v>12</v>
      </c>
      <c r="C12" s="2">
        <v>2479</v>
      </c>
      <c r="D12" s="2">
        <v>10</v>
      </c>
      <c r="E12" s="2">
        <v>2538</v>
      </c>
      <c r="F12" s="2">
        <v>2562</v>
      </c>
      <c r="G12" s="2">
        <v>892</v>
      </c>
      <c r="H12" s="2">
        <v>4727</v>
      </c>
      <c r="I12" s="2">
        <v>150</v>
      </c>
      <c r="J12" s="2">
        <v>140</v>
      </c>
      <c r="K12" s="2">
        <v>140</v>
      </c>
      <c r="L12" s="2">
        <v>4263</v>
      </c>
      <c r="M12" s="2">
        <v>1924</v>
      </c>
    </row>
    <row r="13" spans="2:14" x14ac:dyDescent="0.2">
      <c r="B13" s="2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2:14" x14ac:dyDescent="0.2">
      <c r="B14" s="2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2:14" x14ac:dyDescent="0.2">
      <c r="B15" s="2" t="s">
        <v>15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2:14" x14ac:dyDescent="0.2">
      <c r="B16" s="2" t="s">
        <v>16</v>
      </c>
      <c r="C16" s="2">
        <v>332.33</v>
      </c>
      <c r="D16" s="2">
        <v>1441.75</v>
      </c>
      <c r="E16" s="2">
        <v>0</v>
      </c>
      <c r="F16" s="2">
        <v>4693.54</v>
      </c>
      <c r="G16" s="2">
        <v>9282.89</v>
      </c>
      <c r="H16" s="2">
        <v>15139.55</v>
      </c>
      <c r="I16" s="2">
        <v>2980.92</v>
      </c>
      <c r="J16" s="2">
        <v>0</v>
      </c>
      <c r="K16" s="2">
        <v>0</v>
      </c>
      <c r="L16" s="2">
        <v>9585.44</v>
      </c>
      <c r="M16" s="2">
        <v>5972.45</v>
      </c>
    </row>
    <row r="17" spans="2:14" x14ac:dyDescent="0.2">
      <c r="B17" s="2" t="s">
        <v>17</v>
      </c>
      <c r="C17" s="2">
        <v>1910.63</v>
      </c>
      <c r="D17" s="2">
        <v>679.78</v>
      </c>
      <c r="E17" s="2">
        <v>0</v>
      </c>
      <c r="F17" s="2">
        <v>2394.14</v>
      </c>
      <c r="G17" s="2">
        <v>11333.41</v>
      </c>
      <c r="H17" s="2">
        <v>0</v>
      </c>
      <c r="I17" s="2">
        <v>0</v>
      </c>
      <c r="J17" s="2">
        <v>0</v>
      </c>
      <c r="K17" s="2">
        <v>0</v>
      </c>
      <c r="L17" s="2">
        <v>10963.8</v>
      </c>
      <c r="M17" s="2">
        <v>5602.92</v>
      </c>
    </row>
    <row r="19" spans="2:14" x14ac:dyDescent="0.2">
      <c r="B19" s="2" t="s">
        <v>20</v>
      </c>
    </row>
    <row r="20" spans="2:14" x14ac:dyDescent="0.2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</row>
    <row r="21" spans="2:14" x14ac:dyDescent="0.2">
      <c r="B21" s="2" t="s">
        <v>12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2:14" x14ac:dyDescent="0.2">
      <c r="B22" s="2" t="s">
        <v>13</v>
      </c>
      <c r="C22" s="2">
        <v>511.5</v>
      </c>
      <c r="D22" s="2">
        <v>130.9</v>
      </c>
      <c r="E22" s="2">
        <v>3193.1</v>
      </c>
      <c r="F22" s="2">
        <v>387.4</v>
      </c>
      <c r="G22" s="2">
        <v>214.6</v>
      </c>
      <c r="H22" s="2">
        <v>3554.8</v>
      </c>
      <c r="I22" s="2">
        <v>4899.1000000000004</v>
      </c>
      <c r="J22" s="2">
        <v>0</v>
      </c>
      <c r="K22" s="2">
        <v>0</v>
      </c>
      <c r="L22" s="2">
        <v>8390.6</v>
      </c>
      <c r="M22" s="2">
        <v>4214.1499999999996</v>
      </c>
    </row>
    <row r="23" spans="2:14" x14ac:dyDescent="0.2">
      <c r="B23" s="2" t="s">
        <v>14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2:14" x14ac:dyDescent="0.2">
      <c r="B24" s="2" t="s">
        <v>15</v>
      </c>
      <c r="C24" s="2">
        <v>0</v>
      </c>
      <c r="D24" s="2">
        <v>581.79999999999995</v>
      </c>
      <c r="E24" s="2">
        <v>2772.8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2:14" x14ac:dyDescent="0.2">
      <c r="B25" s="2" t="s">
        <v>16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2:14" x14ac:dyDescent="0.2">
      <c r="B26" s="2" t="s">
        <v>17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8" spans="2:14" x14ac:dyDescent="0.2">
      <c r="B28" s="2" t="s">
        <v>21</v>
      </c>
    </row>
    <row r="29" spans="2:14" x14ac:dyDescent="0.2"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3" t="s">
        <v>5</v>
      </c>
      <c r="H29" s="3" t="s">
        <v>6</v>
      </c>
      <c r="I29" s="3" t="s">
        <v>7</v>
      </c>
      <c r="J29" s="3" t="s">
        <v>8</v>
      </c>
      <c r="K29" s="3" t="s">
        <v>9</v>
      </c>
      <c r="L29" s="3" t="s">
        <v>10</v>
      </c>
      <c r="M29" s="3" t="s">
        <v>11</v>
      </c>
      <c r="N29" s="3" t="s">
        <v>22</v>
      </c>
    </row>
    <row r="30" spans="2:14" x14ac:dyDescent="0.2">
      <c r="B30" s="4" t="s">
        <v>12</v>
      </c>
      <c r="C30" s="5">
        <f>C3+C12-C21</f>
        <v>2479</v>
      </c>
      <c r="D30" s="5">
        <f t="shared" ref="D30:M30" si="11">D3+D12-D21</f>
        <v>10</v>
      </c>
      <c r="E30" s="5">
        <f t="shared" si="11"/>
        <v>2538</v>
      </c>
      <c r="F30" s="5">
        <f t="shared" si="11"/>
        <v>2562</v>
      </c>
      <c r="G30" s="5">
        <f t="shared" si="11"/>
        <v>892</v>
      </c>
      <c r="H30" s="5">
        <f t="shared" si="11"/>
        <v>4727</v>
      </c>
      <c r="I30" s="5">
        <f t="shared" si="11"/>
        <v>150</v>
      </c>
      <c r="J30" s="5">
        <f t="shared" si="11"/>
        <v>140</v>
      </c>
      <c r="K30" s="5">
        <f t="shared" si="11"/>
        <v>140</v>
      </c>
      <c r="L30" s="5">
        <f t="shared" si="11"/>
        <v>4263</v>
      </c>
      <c r="M30" s="5">
        <f t="shared" si="11"/>
        <v>1924</v>
      </c>
      <c r="N30" s="5">
        <f>SUM(C30:M30)</f>
        <v>19825</v>
      </c>
    </row>
    <row r="31" spans="2:14" x14ac:dyDescent="0.2">
      <c r="B31" s="4" t="s">
        <v>13</v>
      </c>
      <c r="C31" s="5">
        <f t="shared" ref="C31:M31" si="12">C4+C13-C22</f>
        <v>0</v>
      </c>
      <c r="D31" s="5">
        <f t="shared" si="12"/>
        <v>0</v>
      </c>
      <c r="E31" s="5">
        <f t="shared" si="12"/>
        <v>0</v>
      </c>
      <c r="F31" s="5">
        <f t="shared" si="12"/>
        <v>0</v>
      </c>
      <c r="G31" s="5">
        <f t="shared" si="12"/>
        <v>0</v>
      </c>
      <c r="H31" s="5">
        <f t="shared" si="12"/>
        <v>0</v>
      </c>
      <c r="I31" s="5">
        <f t="shared" si="12"/>
        <v>0</v>
      </c>
      <c r="J31" s="5">
        <f t="shared" si="12"/>
        <v>0</v>
      </c>
      <c r="K31" s="5">
        <f t="shared" si="12"/>
        <v>0</v>
      </c>
      <c r="L31" s="5">
        <f t="shared" si="12"/>
        <v>1032.7999999999993</v>
      </c>
      <c r="M31" s="5">
        <f t="shared" si="12"/>
        <v>1126.9500000000007</v>
      </c>
      <c r="N31" s="5">
        <f t="shared" ref="N31:N36" si="13">SUM(C31:M31)</f>
        <v>2159.75</v>
      </c>
    </row>
    <row r="32" spans="2:14" x14ac:dyDescent="0.2">
      <c r="B32" s="4" t="s">
        <v>14</v>
      </c>
      <c r="C32" s="5">
        <f t="shared" ref="C32:M32" si="14">C5+C14-C23</f>
        <v>2460</v>
      </c>
      <c r="D32" s="5">
        <f t="shared" si="14"/>
        <v>64</v>
      </c>
      <c r="E32" s="5">
        <f t="shared" si="14"/>
        <v>109</v>
      </c>
      <c r="F32" s="5">
        <f t="shared" si="14"/>
        <v>915</v>
      </c>
      <c r="G32" s="5">
        <f t="shared" si="14"/>
        <v>376</v>
      </c>
      <c r="H32" s="5">
        <f t="shared" si="14"/>
        <v>269.60000000000002</v>
      </c>
      <c r="I32" s="5">
        <f t="shared" si="14"/>
        <v>75.8</v>
      </c>
      <c r="J32" s="5">
        <f t="shared" si="14"/>
        <v>0</v>
      </c>
      <c r="K32" s="5">
        <f t="shared" si="14"/>
        <v>0</v>
      </c>
      <c r="L32" s="5">
        <f t="shared" si="14"/>
        <v>0</v>
      </c>
      <c r="M32" s="5">
        <f t="shared" si="14"/>
        <v>0</v>
      </c>
      <c r="N32" s="5">
        <f t="shared" si="13"/>
        <v>4269.4000000000005</v>
      </c>
    </row>
    <row r="33" spans="2:14" x14ac:dyDescent="0.2">
      <c r="B33" s="4" t="s">
        <v>15</v>
      </c>
      <c r="C33" s="5">
        <f t="shared" ref="C33:M33" si="15">C6+C15-C24</f>
        <v>0</v>
      </c>
      <c r="D33" s="5">
        <f t="shared" si="15"/>
        <v>0</v>
      </c>
      <c r="E33" s="5">
        <f t="shared" si="15"/>
        <v>0</v>
      </c>
      <c r="F33" s="5">
        <f t="shared" si="15"/>
        <v>0</v>
      </c>
      <c r="G33" s="5">
        <f t="shared" si="15"/>
        <v>0</v>
      </c>
      <c r="H33" s="5">
        <f t="shared" si="15"/>
        <v>0</v>
      </c>
      <c r="I33" s="5">
        <f t="shared" si="15"/>
        <v>0</v>
      </c>
      <c r="J33" s="5">
        <f t="shared" si="15"/>
        <v>0</v>
      </c>
      <c r="K33" s="5">
        <f t="shared" si="15"/>
        <v>0</v>
      </c>
      <c r="L33" s="5">
        <f t="shared" si="15"/>
        <v>0</v>
      </c>
      <c r="M33" s="5">
        <f t="shared" si="15"/>
        <v>0</v>
      </c>
      <c r="N33" s="5">
        <f t="shared" si="13"/>
        <v>0</v>
      </c>
    </row>
    <row r="34" spans="2:14" x14ac:dyDescent="0.2">
      <c r="B34" s="4" t="s">
        <v>16</v>
      </c>
      <c r="C34" s="5">
        <f t="shared" ref="C34:M34" si="16">C7+C16-C25</f>
        <v>332.33</v>
      </c>
      <c r="D34" s="5">
        <f t="shared" si="16"/>
        <v>1441.75</v>
      </c>
      <c r="E34" s="5">
        <f t="shared" si="16"/>
        <v>40</v>
      </c>
      <c r="F34" s="5">
        <f t="shared" si="16"/>
        <v>4693.54</v>
      </c>
      <c r="G34" s="5">
        <f t="shared" si="16"/>
        <v>9282.89</v>
      </c>
      <c r="H34" s="5">
        <f t="shared" si="16"/>
        <v>15139.55</v>
      </c>
      <c r="I34" s="5">
        <f t="shared" si="16"/>
        <v>3140.92</v>
      </c>
      <c r="J34" s="5">
        <f t="shared" si="16"/>
        <v>0</v>
      </c>
      <c r="K34" s="5">
        <f t="shared" si="16"/>
        <v>0</v>
      </c>
      <c r="L34" s="5">
        <f t="shared" si="16"/>
        <v>9585.44</v>
      </c>
      <c r="M34" s="5">
        <f t="shared" si="16"/>
        <v>6026.8499999999995</v>
      </c>
      <c r="N34" s="5">
        <f t="shared" si="13"/>
        <v>49683.27</v>
      </c>
    </row>
    <row r="35" spans="2:14" x14ac:dyDescent="0.2">
      <c r="B35" s="4" t="s">
        <v>17</v>
      </c>
      <c r="C35" s="5">
        <f t="shared" ref="C35:M35" si="17">C8+C17-C26</f>
        <v>2197.0300000000002</v>
      </c>
      <c r="D35" s="5">
        <f t="shared" si="17"/>
        <v>679.78</v>
      </c>
      <c r="E35" s="5">
        <f t="shared" si="17"/>
        <v>751.14</v>
      </c>
      <c r="F35" s="5">
        <f t="shared" si="17"/>
        <v>3072.54</v>
      </c>
      <c r="G35" s="5">
        <f t="shared" si="17"/>
        <v>12070.71</v>
      </c>
      <c r="H35" s="5">
        <f t="shared" si="17"/>
        <v>0</v>
      </c>
      <c r="I35" s="5">
        <f t="shared" si="17"/>
        <v>0</v>
      </c>
      <c r="J35" s="5">
        <f t="shared" si="17"/>
        <v>0</v>
      </c>
      <c r="K35" s="5">
        <f t="shared" si="17"/>
        <v>0</v>
      </c>
      <c r="L35" s="5">
        <f t="shared" si="17"/>
        <v>10963.8</v>
      </c>
      <c r="M35" s="5">
        <f t="shared" si="17"/>
        <v>5602.92</v>
      </c>
      <c r="N35" s="5">
        <f t="shared" si="13"/>
        <v>35337.919999999998</v>
      </c>
    </row>
    <row r="36" spans="2:14" x14ac:dyDescent="0.2">
      <c r="B36" s="4" t="s">
        <v>22</v>
      </c>
      <c r="C36" s="5">
        <f>SUM(C30:C35)</f>
        <v>7468.3600000000006</v>
      </c>
      <c r="D36" s="5">
        <f t="shared" ref="D36:M36" si="18">SUM(D30:D35)</f>
        <v>2195.5299999999997</v>
      </c>
      <c r="E36" s="5">
        <f t="shared" si="18"/>
        <v>3438.14</v>
      </c>
      <c r="F36" s="5">
        <f t="shared" si="18"/>
        <v>11243.08</v>
      </c>
      <c r="G36" s="5">
        <f t="shared" si="18"/>
        <v>22621.599999999999</v>
      </c>
      <c r="H36" s="5">
        <f t="shared" si="18"/>
        <v>20136.150000000001</v>
      </c>
      <c r="I36" s="5">
        <f t="shared" si="18"/>
        <v>3366.7200000000003</v>
      </c>
      <c r="J36" s="5">
        <f t="shared" si="18"/>
        <v>140</v>
      </c>
      <c r="K36" s="5">
        <f t="shared" si="18"/>
        <v>140</v>
      </c>
      <c r="L36" s="5">
        <f t="shared" si="18"/>
        <v>25845.040000000001</v>
      </c>
      <c r="M36" s="5">
        <f t="shared" si="18"/>
        <v>14680.72</v>
      </c>
      <c r="N36" s="5">
        <f t="shared" si="13"/>
        <v>111275.34</v>
      </c>
    </row>
    <row r="38" spans="2:14" x14ac:dyDescent="0.2"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  <c r="G38" s="3" t="s">
        <v>5</v>
      </c>
      <c r="H38" s="3" t="s">
        <v>6</v>
      </c>
      <c r="I38" s="3" t="s">
        <v>7</v>
      </c>
      <c r="J38" s="3" t="s">
        <v>8</v>
      </c>
      <c r="K38" s="3" t="s">
        <v>9</v>
      </c>
      <c r="L38" s="3" t="s">
        <v>10</v>
      </c>
      <c r="M38" s="3" t="s">
        <v>11</v>
      </c>
      <c r="N38" s="3" t="s">
        <v>22</v>
      </c>
    </row>
    <row r="39" spans="2:14" x14ac:dyDescent="0.2">
      <c r="B39" s="4" t="s">
        <v>12</v>
      </c>
      <c r="C39" s="6">
        <f>C30/$N30</f>
        <v>0.12504413619167717</v>
      </c>
      <c r="D39" s="6">
        <f t="shared" ref="D39:M39" si="19">D30/$N30</f>
        <v>5.0441361916771753E-4</v>
      </c>
      <c r="E39" s="6">
        <f t="shared" si="19"/>
        <v>0.12802017654476672</v>
      </c>
      <c r="F39" s="6">
        <f t="shared" si="19"/>
        <v>0.12923076923076923</v>
      </c>
      <c r="G39" s="6">
        <f t="shared" si="19"/>
        <v>4.4993694829760407E-2</v>
      </c>
      <c r="H39" s="6">
        <f t="shared" si="19"/>
        <v>0.23843631778058008</v>
      </c>
      <c r="I39" s="6">
        <f t="shared" si="19"/>
        <v>7.5662042875157629E-3</v>
      </c>
      <c r="J39" s="6">
        <f t="shared" si="19"/>
        <v>7.0617906683480454E-3</v>
      </c>
      <c r="K39" s="6">
        <f t="shared" si="19"/>
        <v>7.0617906683480454E-3</v>
      </c>
      <c r="L39" s="6">
        <f t="shared" si="19"/>
        <v>0.21503152585119797</v>
      </c>
      <c r="M39" s="6">
        <f t="shared" si="19"/>
        <v>9.7049180327868856E-2</v>
      </c>
      <c r="N39" s="5"/>
    </row>
    <row r="40" spans="2:14" x14ac:dyDescent="0.2">
      <c r="B40" s="4" t="s">
        <v>13</v>
      </c>
      <c r="C40" s="6">
        <f t="shared" ref="C40:M40" si="20">C31/$N31</f>
        <v>0</v>
      </c>
      <c r="D40" s="6">
        <f t="shared" si="20"/>
        <v>0</v>
      </c>
      <c r="E40" s="6">
        <f t="shared" si="20"/>
        <v>0</v>
      </c>
      <c r="F40" s="6">
        <f t="shared" si="20"/>
        <v>0</v>
      </c>
      <c r="G40" s="6">
        <f t="shared" si="20"/>
        <v>0</v>
      </c>
      <c r="H40" s="6">
        <f t="shared" si="20"/>
        <v>0</v>
      </c>
      <c r="I40" s="6">
        <f t="shared" si="20"/>
        <v>0</v>
      </c>
      <c r="J40" s="6">
        <f t="shared" si="20"/>
        <v>0</v>
      </c>
      <c r="K40" s="6">
        <f t="shared" si="20"/>
        <v>0</v>
      </c>
      <c r="L40" s="6">
        <f t="shared" si="20"/>
        <v>0.47820349577497362</v>
      </c>
      <c r="M40" s="6">
        <f t="shared" si="20"/>
        <v>0.52179650422502644</v>
      </c>
      <c r="N40" s="5"/>
    </row>
    <row r="41" spans="2:14" x14ac:dyDescent="0.2">
      <c r="B41" s="4" t="s">
        <v>14</v>
      </c>
      <c r="C41" s="6">
        <f t="shared" ref="C41:M41" si="21">C32/$N32</f>
        <v>0.57619337611842403</v>
      </c>
      <c r="D41" s="6">
        <f t="shared" si="21"/>
        <v>1.4990396777064692E-2</v>
      </c>
      <c r="E41" s="6">
        <f t="shared" si="21"/>
        <v>2.5530519510938304E-2</v>
      </c>
      <c r="F41" s="6">
        <f t="shared" si="21"/>
        <v>0.21431582892209675</v>
      </c>
      <c r="G41" s="6">
        <f t="shared" si="21"/>
        <v>8.8068581065255058E-2</v>
      </c>
      <c r="H41" s="6">
        <f t="shared" si="21"/>
        <v>6.314704642338502E-2</v>
      </c>
      <c r="I41" s="6">
        <f t="shared" si="21"/>
        <v>1.7754251182835992E-2</v>
      </c>
      <c r="J41" s="6">
        <f t="shared" si="21"/>
        <v>0</v>
      </c>
      <c r="K41" s="6">
        <f t="shared" si="21"/>
        <v>0</v>
      </c>
      <c r="L41" s="6">
        <f t="shared" si="21"/>
        <v>0</v>
      </c>
      <c r="M41" s="6">
        <f t="shared" si="21"/>
        <v>0</v>
      </c>
      <c r="N41" s="5"/>
    </row>
    <row r="42" spans="2:14" x14ac:dyDescent="0.2">
      <c r="B42" s="4" t="s">
        <v>15</v>
      </c>
      <c r="C42" s="6" t="e">
        <f t="shared" ref="C42:M42" si="22">C33/$N33</f>
        <v>#DIV/0!</v>
      </c>
      <c r="D42" s="6" t="e">
        <f t="shared" si="22"/>
        <v>#DIV/0!</v>
      </c>
      <c r="E42" s="6" t="e">
        <f t="shared" si="22"/>
        <v>#DIV/0!</v>
      </c>
      <c r="F42" s="6" t="e">
        <f t="shared" si="22"/>
        <v>#DIV/0!</v>
      </c>
      <c r="G42" s="6" t="e">
        <f t="shared" si="22"/>
        <v>#DIV/0!</v>
      </c>
      <c r="H42" s="6" t="e">
        <f t="shared" si="22"/>
        <v>#DIV/0!</v>
      </c>
      <c r="I42" s="6" t="e">
        <f t="shared" si="22"/>
        <v>#DIV/0!</v>
      </c>
      <c r="J42" s="6" t="e">
        <f t="shared" si="22"/>
        <v>#DIV/0!</v>
      </c>
      <c r="K42" s="6" t="e">
        <f t="shared" si="22"/>
        <v>#DIV/0!</v>
      </c>
      <c r="L42" s="6" t="e">
        <f t="shared" si="22"/>
        <v>#DIV/0!</v>
      </c>
      <c r="M42" s="6" t="e">
        <f t="shared" si="22"/>
        <v>#DIV/0!</v>
      </c>
      <c r="N42" s="5"/>
    </row>
    <row r="43" spans="2:14" x14ac:dyDescent="0.2">
      <c r="B43" s="4" t="s">
        <v>16</v>
      </c>
      <c r="C43" s="6">
        <f t="shared" ref="C43:M43" si="23">C34/$N34</f>
        <v>6.6889719617891493E-3</v>
      </c>
      <c r="D43" s="6">
        <f t="shared" si="23"/>
        <v>2.9018822633856429E-2</v>
      </c>
      <c r="E43" s="6">
        <f t="shared" si="23"/>
        <v>8.050999863736828E-4</v>
      </c>
      <c r="F43" s="6">
        <f t="shared" si="23"/>
        <v>9.4469224751108374E-2</v>
      </c>
      <c r="G43" s="6">
        <f t="shared" si="23"/>
        <v>0.1868413653127099</v>
      </c>
      <c r="H43" s="6">
        <f t="shared" si="23"/>
        <v>0.30472128746759219</v>
      </c>
      <c r="I43" s="6">
        <f t="shared" si="23"/>
        <v>6.3218866230020695E-2</v>
      </c>
      <c r="J43" s="6">
        <f t="shared" si="23"/>
        <v>0</v>
      </c>
      <c r="K43" s="6">
        <f t="shared" si="23"/>
        <v>0</v>
      </c>
      <c r="L43" s="6">
        <f t="shared" si="23"/>
        <v>0.19293094033464386</v>
      </c>
      <c r="M43" s="6">
        <f t="shared" si="23"/>
        <v>0.12130542132190573</v>
      </c>
      <c r="N43" s="5"/>
    </row>
    <row r="44" spans="2:14" x14ac:dyDescent="0.2">
      <c r="B44" s="4" t="s">
        <v>17</v>
      </c>
      <c r="C44" s="6">
        <f t="shared" ref="C44:M44" si="24">C35/$N35</f>
        <v>6.2172023707111237E-2</v>
      </c>
      <c r="D44" s="6">
        <f t="shared" si="24"/>
        <v>1.9236559480580635E-2</v>
      </c>
      <c r="E44" s="6">
        <f t="shared" si="24"/>
        <v>2.1255919986235751E-2</v>
      </c>
      <c r="F44" s="6">
        <f t="shared" si="24"/>
        <v>8.6947392489427788E-2</v>
      </c>
      <c r="G44" s="6">
        <f t="shared" si="24"/>
        <v>0.34157952703498112</v>
      </c>
      <c r="H44" s="6">
        <f t="shared" si="24"/>
        <v>0</v>
      </c>
      <c r="I44" s="6">
        <f t="shared" si="24"/>
        <v>0</v>
      </c>
      <c r="J44" s="6">
        <f t="shared" si="24"/>
        <v>0</v>
      </c>
      <c r="K44" s="6">
        <f t="shared" si="24"/>
        <v>0</v>
      </c>
      <c r="L44" s="6">
        <f t="shared" si="24"/>
        <v>0.31025595168023473</v>
      </c>
      <c r="M44" s="6">
        <f t="shared" si="24"/>
        <v>0.15855262562142877</v>
      </c>
      <c r="N44" s="5"/>
    </row>
    <row r="45" spans="2:14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</sheetData>
  <conditionalFormatting sqref="C30:M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:M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Future Demand 2050</vt:lpstr>
      <vt:lpstr>Future Demand</vt:lpstr>
      <vt:lpstr>Original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Saraiva De Brito</dc:creator>
  <cp:lastModifiedBy>Luan Saraiva De Brito</cp:lastModifiedBy>
  <dcterms:created xsi:type="dcterms:W3CDTF">2025-05-04T01:32:34Z</dcterms:created>
  <dcterms:modified xsi:type="dcterms:W3CDTF">2025-05-04T05:54:41Z</dcterms:modified>
</cp:coreProperties>
</file>