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32" documentId="8_{DF8D2C0B-1B79-4873-BB00-62076C51EDD2}" xr6:coauthVersionLast="47" xr6:coauthVersionMax="47" xr10:uidLastSave="{4820D423-307B-41BA-B201-0DE16F258A22}"/>
  <bookViews>
    <workbookView xWindow="-120" yWindow="-120" windowWidth="29040" windowHeight="15720" xr2:uid="{2A16C768-2DCE-450D-BCAD-95095E999E4F}"/>
  </bookViews>
  <sheets>
    <sheet name="Sheet3" sheetId="3" r:id="rId1"/>
    <sheet name="Sheet1" sheetId="1"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B13" i="1"/>
  <c r="B11" i="1"/>
  <c r="F5" i="1"/>
  <c r="F6" i="1" s="1"/>
  <c r="F7" i="1" s="1"/>
  <c r="F8" i="1" s="1"/>
  <c r="F9" i="1" s="1"/>
  <c r="F10" i="1" s="1"/>
  <c r="F11" i="1" s="1"/>
  <c r="F12" i="1" s="1"/>
  <c r="F13" i="1" s="1"/>
  <c r="F14" i="1" s="1"/>
  <c r="F15" i="1" s="1"/>
  <c r="F16" i="1" s="1"/>
  <c r="F17" i="1" s="1"/>
  <c r="F18" i="1" s="1"/>
  <c r="F19" i="1" s="1"/>
  <c r="F20" i="1" s="1"/>
  <c r="F21" i="1" s="1"/>
  <c r="F22" i="1" s="1"/>
  <c r="F23" i="1" s="1"/>
  <c r="F4" i="1"/>
  <c r="G21" i="1"/>
  <c r="G23" i="1"/>
  <c r="G20" i="1"/>
  <c r="G5" i="1"/>
  <c r="G14" i="1"/>
  <c r="G8" i="1"/>
  <c r="G16" i="1"/>
  <c r="G12" i="1"/>
  <c r="G17" i="1"/>
  <c r="G6" i="1"/>
  <c r="G9" i="1"/>
  <c r="C11" i="2"/>
  <c r="G10" i="1"/>
  <c r="G19" i="1"/>
  <c r="C11" i="1"/>
  <c r="G22" i="1"/>
  <c r="G7" i="1"/>
  <c r="G13" i="1"/>
  <c r="G15" i="1"/>
  <c r="G11" i="1"/>
  <c r="G18" i="1"/>
</calcChain>
</file>

<file path=xl/sharedStrings.xml><?xml version="1.0" encoding="utf-8"?>
<sst xmlns="http://schemas.openxmlformats.org/spreadsheetml/2006/main" count="25" uniqueCount="22">
  <si>
    <t>Gopher Drugs</t>
  </si>
  <si>
    <t>Development Cost</t>
  </si>
  <si>
    <t>millions</t>
  </si>
  <si>
    <t>Lifetime</t>
  </si>
  <si>
    <t>years</t>
  </si>
  <si>
    <t>Increase through year</t>
  </si>
  <si>
    <t>Rate of Increase</t>
  </si>
  <si>
    <t>Year 1 Margin</t>
  </si>
  <si>
    <t>gross margin = revenue - cost</t>
  </si>
  <si>
    <t>Rate of Decrease</t>
  </si>
  <si>
    <t>Discount Rate</t>
  </si>
  <si>
    <t>Cash Flows:</t>
  </si>
  <si>
    <t>End of Year</t>
  </si>
  <si>
    <t>Gross Margin ($M):</t>
  </si>
  <si>
    <t>(Net) Present Value:</t>
  </si>
  <si>
    <t>Development Cost:</t>
  </si>
  <si>
    <t>million</t>
  </si>
  <si>
    <t>Net Present Value:</t>
  </si>
  <si>
    <t>Year</t>
  </si>
  <si>
    <t>Cash Inflow (end of year)</t>
  </si>
  <si>
    <t>Initial Investment</t>
  </si>
  <si>
    <t>Gopher Drugs
Scenario
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end of the respective years.  Using an annual discount rate of 12% for purposes of calculating net present value (NPV), the drug company wants to answer the following questions: 
Is the drug worth pursuing, or should Gopher Drugs abandon it now and not incur the $9.3M development cost?
How do changes in the model change the answer to the prior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</si>
</sst>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0_);_(&quot;$&quot;* \(#,##0.0\);_(&quot;$&quot;* &quot;-&quot;??_);_(@_)"/>
    <numFmt numFmtId="165" formatCode="&quot;$&quot;#,##0.0_);[Red]\(&quot;$&quot;#,##0.0\)"/>
    <numFmt numFmtId="166" formatCode="_(&quot;$&quot;* #,##0_);_(&quot;$&quot;* \(#,##0\);_(&quot;$&quot;* &quot;-&quot;??_);_(@_)"/>
  </numFmts>
  <fonts count="6"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4"/>
      </patternFill>
    </fill>
    <fill>
      <patternFill patternType="solid">
        <fgColor rgb="FF00B0F0"/>
        <bgColor indexed="64"/>
      </patternFill>
    </fill>
  </fills>
  <borders count="6">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4" fillId="2" borderId="0" applyNumberFormat="0" applyBorder="0" applyAlignment="0" applyProtection="0"/>
  </cellStyleXfs>
  <cellXfs count="21">
    <xf numFmtId="0" fontId="0" fillId="0" borderId="0" xfId="0"/>
    <xf numFmtId="0" fontId="2" fillId="0" borderId="1" xfId="3"/>
    <xf numFmtId="9" fontId="0" fillId="0" borderId="0" xfId="2" applyFont="1"/>
    <xf numFmtId="0" fontId="0" fillId="0" borderId="2" xfId="0" applyBorder="1"/>
    <xf numFmtId="0" fontId="3" fillId="0" borderId="2" xfId="0" applyFont="1" applyBorder="1"/>
    <xf numFmtId="164" fontId="0" fillId="0" borderId="2" xfId="1" applyNumberFormat="1" applyFont="1" applyBorder="1"/>
    <xf numFmtId="44" fontId="0" fillId="0" borderId="2" xfId="0" applyNumberFormat="1" applyBorder="1"/>
    <xf numFmtId="9" fontId="0" fillId="0" borderId="2" xfId="2" applyFont="1" applyBorder="1"/>
    <xf numFmtId="0" fontId="5" fillId="3" borderId="2" xfId="0" applyFont="1" applyFill="1" applyBorder="1"/>
    <xf numFmtId="0" fontId="3" fillId="0" borderId="0" xfId="0" applyFont="1"/>
    <xf numFmtId="0" fontId="4" fillId="2" borderId="3" xfId="4" applyBorder="1"/>
    <xf numFmtId="0" fontId="4" fillId="2" borderId="4" xfId="4" applyBorder="1"/>
    <xf numFmtId="165" fontId="4" fillId="2" borderId="5" xfId="4" applyNumberFormat="1" applyBorder="1"/>
    <xf numFmtId="165" fontId="0" fillId="0" borderId="2" xfId="0" applyNumberFormat="1" applyBorder="1"/>
    <xf numFmtId="0" fontId="0" fillId="0" borderId="2" xfId="0" applyBorder="1" applyAlignment="1">
      <alignment horizontal="center" vertical="center"/>
    </xf>
    <xf numFmtId="0" fontId="3" fillId="0" borderId="2" xfId="0" applyFont="1" applyBorder="1" applyAlignment="1">
      <alignment horizontal="center" vertical="center"/>
    </xf>
    <xf numFmtId="166" fontId="0" fillId="0" borderId="2" xfId="1" applyNumberFormat="1" applyFont="1" applyBorder="1" applyAlignment="1">
      <alignment horizontal="center" vertical="center"/>
    </xf>
    <xf numFmtId="166" fontId="0" fillId="0" borderId="0" xfId="1" applyNumberFormat="1" applyFont="1"/>
    <xf numFmtId="44" fontId="0" fillId="0" borderId="0" xfId="0" applyNumberFormat="1"/>
    <xf numFmtId="0" fontId="3" fillId="0" borderId="2" xfId="0" applyFont="1" applyBorder="1" applyAlignment="1">
      <alignment horizontal="center"/>
    </xf>
    <xf numFmtId="0" fontId="0" fillId="0" borderId="0" xfId="0" applyAlignment="1">
      <alignment wrapText="1"/>
    </xf>
  </cellXfs>
  <cellStyles count="5">
    <cellStyle name="Accent1" xfId="4" builtinId="29"/>
    <cellStyle name="Currency" xfId="1" builtinId="4"/>
    <cellStyle name="Heading 1" xfId="3" builtinId="1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7F3CA-B9AD-4F13-B793-EFD722EF186A}">
  <dimension ref="A1"/>
  <sheetViews>
    <sheetView tabSelected="1" workbookViewId="0">
      <selection activeCell="K1" sqref="K1"/>
    </sheetView>
  </sheetViews>
  <sheetFormatPr defaultRowHeight="15" x14ac:dyDescent="0.25"/>
  <cols>
    <col min="1" max="1" width="121.7109375" customWidth="1"/>
  </cols>
  <sheetData>
    <row r="1" spans="1:1" ht="225" x14ac:dyDescent="0.25">
      <c r="A1" s="2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BD6D7-9588-4E31-9F07-7DC85D19691E}">
  <dimension ref="A1:G23"/>
  <sheetViews>
    <sheetView workbookViewId="0">
      <selection activeCell="D19" sqref="D19"/>
    </sheetView>
  </sheetViews>
  <sheetFormatPr defaultRowHeight="15" x14ac:dyDescent="0.25"/>
  <cols>
    <col min="1" max="1" width="20.42578125" bestFit="1" customWidth="1"/>
    <col min="3" max="3" width="15.7109375" bestFit="1" customWidth="1"/>
    <col min="4" max="4" width="27.140625" bestFit="1" customWidth="1"/>
    <col min="5" max="5" width="11.28515625" bestFit="1" customWidth="1"/>
    <col min="6" max="6" width="17.85546875" bestFit="1" customWidth="1"/>
    <col min="7" max="7" width="41.140625" bestFit="1" customWidth="1"/>
  </cols>
  <sheetData>
    <row r="1" spans="1:7" ht="20.25" thickBot="1" x14ac:dyDescent="0.35">
      <c r="A1" s="1" t="s">
        <v>0</v>
      </c>
    </row>
    <row r="2" spans="1:7" ht="15.75" thickTop="1" x14ac:dyDescent="0.25">
      <c r="E2" s="19" t="s">
        <v>11</v>
      </c>
      <c r="F2" s="19"/>
    </row>
    <row r="3" spans="1:7" x14ac:dyDescent="0.25">
      <c r="A3" s="3" t="s">
        <v>1</v>
      </c>
      <c r="B3" s="5">
        <v>9.3000000000000007</v>
      </c>
      <c r="C3" t="s">
        <v>2</v>
      </c>
      <c r="E3" s="4" t="s">
        <v>12</v>
      </c>
      <c r="F3" s="4" t="s">
        <v>13</v>
      </c>
    </row>
    <row r="4" spans="1:7" x14ac:dyDescent="0.25">
      <c r="A4" s="3" t="s">
        <v>3</v>
      </c>
      <c r="B4" s="3">
        <v>20</v>
      </c>
      <c r="C4" t="s">
        <v>4</v>
      </c>
      <c r="E4" s="3">
        <v>1</v>
      </c>
      <c r="F4" s="5">
        <f>B5</f>
        <v>1.2</v>
      </c>
    </row>
    <row r="5" spans="1:7" x14ac:dyDescent="0.25">
      <c r="A5" s="3" t="s">
        <v>7</v>
      </c>
      <c r="B5" s="3">
        <v>1.2</v>
      </c>
      <c r="C5" t="s">
        <v>2</v>
      </c>
      <c r="D5" t="s">
        <v>8</v>
      </c>
      <c r="E5" s="3">
        <v>2</v>
      </c>
      <c r="F5" s="6">
        <f>IF(E5&lt;=$B$6, F4*$B$7+F4, F4-F4*$B$8)</f>
        <v>1.3199999999999998</v>
      </c>
      <c r="G5" t="str">
        <f ca="1">_xlfn.FORMULATEXT(F5)</f>
        <v>=IF(E5&lt;=$B$6, F4*$B$7+F4, F4-F4*$B$8)</v>
      </c>
    </row>
    <row r="6" spans="1:7" x14ac:dyDescent="0.25">
      <c r="A6" s="3" t="s">
        <v>5</v>
      </c>
      <c r="B6" s="8">
        <v>8</v>
      </c>
      <c r="E6" s="3">
        <v>3</v>
      </c>
      <c r="F6" s="6">
        <f t="shared" ref="F6:F23" si="0">IF(E6&lt;=$B$6, F5*$B$7+F5, F5-F5*$B$8)</f>
        <v>1.4519999999999997</v>
      </c>
      <c r="G6" t="str">
        <f t="shared" ref="G6:G23" ca="1" si="1">_xlfn.FORMULATEXT(F6)</f>
        <v>=IF(E6&lt;=$B$6, F5*$B$7+F5, F5-F5*$B$8)</v>
      </c>
    </row>
    <row r="7" spans="1:7" x14ac:dyDescent="0.25">
      <c r="A7" s="3" t="s">
        <v>6</v>
      </c>
      <c r="B7" s="7">
        <v>0.1</v>
      </c>
      <c r="E7" s="3">
        <v>4</v>
      </c>
      <c r="F7" s="6">
        <f t="shared" si="0"/>
        <v>1.5971999999999997</v>
      </c>
      <c r="G7" t="str">
        <f t="shared" ca="1" si="1"/>
        <v>=IF(E7&lt;=$B$6, F6*$B$7+F6, F6-F6*$B$8)</v>
      </c>
    </row>
    <row r="8" spans="1:7" x14ac:dyDescent="0.25">
      <c r="A8" s="3" t="s">
        <v>9</v>
      </c>
      <c r="B8" s="7">
        <v>0.05</v>
      </c>
      <c r="E8" s="3">
        <v>5</v>
      </c>
      <c r="F8" s="6">
        <f t="shared" si="0"/>
        <v>1.7569199999999996</v>
      </c>
      <c r="G8" t="str">
        <f t="shared" ca="1" si="1"/>
        <v>=IF(E8&lt;=$B$6, F7*$B$7+F7, F7-F7*$B$8)</v>
      </c>
    </row>
    <row r="9" spans="1:7" x14ac:dyDescent="0.25">
      <c r="A9" s="3" t="s">
        <v>10</v>
      </c>
      <c r="B9" s="7">
        <v>0.12</v>
      </c>
      <c r="E9" s="3">
        <v>6</v>
      </c>
      <c r="F9" s="6">
        <f t="shared" si="0"/>
        <v>1.9326119999999996</v>
      </c>
      <c r="G9" t="str">
        <f t="shared" ca="1" si="1"/>
        <v>=IF(E9&lt;=$B$6, F8*$B$7+F8, F8-F8*$B$8)</v>
      </c>
    </row>
    <row r="10" spans="1:7" x14ac:dyDescent="0.25">
      <c r="E10" s="3">
        <v>7</v>
      </c>
      <c r="F10" s="6">
        <f t="shared" si="0"/>
        <v>2.1258731999999996</v>
      </c>
      <c r="G10" t="str">
        <f t="shared" ca="1" si="1"/>
        <v>=IF(E10&lt;=$B$6, F9*$B$7+F9, F9-F9*$B$8)</v>
      </c>
    </row>
    <row r="11" spans="1:7" x14ac:dyDescent="0.25">
      <c r="A11" s="3" t="s">
        <v>14</v>
      </c>
      <c r="B11" s="13">
        <f>NPV(B9,F4:F23)</f>
        <v>12.600290735832383</v>
      </c>
      <c r="C11" t="str">
        <f ca="1">_xlfn.FORMULATEXT(B11)</f>
        <v>=NPV(B9,F4:F23)</v>
      </c>
      <c r="E11" s="3">
        <v>8</v>
      </c>
      <c r="F11" s="6">
        <f t="shared" si="0"/>
        <v>2.3384605199999995</v>
      </c>
      <c r="G11" t="str">
        <f t="shared" ca="1" si="1"/>
        <v>=IF(E11&lt;=$B$6, F10*$B$7+F10, F10-F10*$B$8)</v>
      </c>
    </row>
    <row r="12" spans="1:7" ht="15.75" thickBot="1" x14ac:dyDescent="0.3">
      <c r="A12" s="3" t="s">
        <v>15</v>
      </c>
      <c r="B12" s="5">
        <v>9.3000000000000007</v>
      </c>
      <c r="E12" s="3">
        <v>9</v>
      </c>
      <c r="F12" s="6">
        <f t="shared" si="0"/>
        <v>2.2215374939999997</v>
      </c>
      <c r="G12" t="str">
        <f t="shared" ca="1" si="1"/>
        <v>=IF(E12&lt;=$B$6, F11*$B$7+F11, F11-F11*$B$8)</v>
      </c>
    </row>
    <row r="13" spans="1:7" ht="15.75" thickBot="1" x14ac:dyDescent="0.3">
      <c r="A13" s="11" t="s">
        <v>17</v>
      </c>
      <c r="B13" s="12">
        <f>B11-B12</f>
        <v>3.3002907358323821</v>
      </c>
      <c r="C13" s="10" t="s">
        <v>16</v>
      </c>
      <c r="E13" s="3">
        <v>10</v>
      </c>
      <c r="F13" s="6">
        <f t="shared" si="0"/>
        <v>2.1104606192999995</v>
      </c>
      <c r="G13" t="str">
        <f t="shared" ca="1" si="1"/>
        <v>=IF(E13&lt;=$B$6, F12*$B$7+F12, F12-F12*$B$8)</v>
      </c>
    </row>
    <row r="14" spans="1:7" x14ac:dyDescent="0.25">
      <c r="E14" s="3">
        <v>11</v>
      </c>
      <c r="F14" s="6">
        <f t="shared" si="0"/>
        <v>2.0049375883349994</v>
      </c>
      <c r="G14" t="str">
        <f t="shared" ca="1" si="1"/>
        <v>=IF(E14&lt;=$B$6, F13*$B$7+F13, F13-F13*$B$8)</v>
      </c>
    </row>
    <row r="15" spans="1:7" x14ac:dyDescent="0.25">
      <c r="E15" s="3">
        <v>12</v>
      </c>
      <c r="F15" s="6">
        <f t="shared" si="0"/>
        <v>1.9046907089182494</v>
      </c>
      <c r="G15" t="str">
        <f t="shared" ca="1" si="1"/>
        <v>=IF(E15&lt;=$B$6, F14*$B$7+F14, F14-F14*$B$8)</v>
      </c>
    </row>
    <row r="16" spans="1:7" x14ac:dyDescent="0.25">
      <c r="E16" s="3">
        <v>13</v>
      </c>
      <c r="F16" s="6">
        <f t="shared" si="0"/>
        <v>1.8094561734723369</v>
      </c>
      <c r="G16" t="str">
        <f t="shared" ca="1" si="1"/>
        <v>=IF(E16&lt;=$B$6, F15*$B$7+F15, F15-F15*$B$8)</v>
      </c>
    </row>
    <row r="17" spans="5:7" x14ac:dyDescent="0.25">
      <c r="E17" s="3">
        <v>14</v>
      </c>
      <c r="F17" s="6">
        <f t="shared" si="0"/>
        <v>1.71898336479872</v>
      </c>
      <c r="G17" t="str">
        <f t="shared" ca="1" si="1"/>
        <v>=IF(E17&lt;=$B$6, F16*$B$7+F16, F16-F16*$B$8)</v>
      </c>
    </row>
    <row r="18" spans="5:7" x14ac:dyDescent="0.25">
      <c r="E18" s="3">
        <v>15</v>
      </c>
      <c r="F18" s="6">
        <f t="shared" si="0"/>
        <v>1.633034196558784</v>
      </c>
      <c r="G18" t="str">
        <f t="shared" ca="1" si="1"/>
        <v>=IF(E18&lt;=$B$6, F17*$B$7+F17, F17-F17*$B$8)</v>
      </c>
    </row>
    <row r="19" spans="5:7" x14ac:dyDescent="0.25">
      <c r="E19" s="3">
        <v>16</v>
      </c>
      <c r="F19" s="6">
        <f t="shared" si="0"/>
        <v>1.5513824867308448</v>
      </c>
      <c r="G19" t="str">
        <f t="shared" ca="1" si="1"/>
        <v>=IF(E19&lt;=$B$6, F18*$B$7+F18, F18-F18*$B$8)</v>
      </c>
    </row>
    <row r="20" spans="5:7" x14ac:dyDescent="0.25">
      <c r="E20" s="3">
        <v>17</v>
      </c>
      <c r="F20" s="6">
        <f t="shared" si="0"/>
        <v>1.4738133623943026</v>
      </c>
      <c r="G20" t="str">
        <f t="shared" ca="1" si="1"/>
        <v>=IF(E20&lt;=$B$6, F19*$B$7+F19, F19-F19*$B$8)</v>
      </c>
    </row>
    <row r="21" spans="5:7" x14ac:dyDescent="0.25">
      <c r="E21" s="3">
        <v>18</v>
      </c>
      <c r="F21" s="6">
        <f t="shared" si="0"/>
        <v>1.4001226942745875</v>
      </c>
      <c r="G21" t="str">
        <f t="shared" ca="1" si="1"/>
        <v>=IF(E21&lt;=$B$6, F20*$B$7+F20, F20-F20*$B$8)</v>
      </c>
    </row>
    <row r="22" spans="5:7" x14ac:dyDescent="0.25">
      <c r="E22" s="3">
        <v>19</v>
      </c>
      <c r="F22" s="6">
        <f t="shared" si="0"/>
        <v>1.3301165595608582</v>
      </c>
      <c r="G22" t="str">
        <f t="shared" ca="1" si="1"/>
        <v>=IF(E22&lt;=$B$6, F21*$B$7+F21, F21-F21*$B$8)</v>
      </c>
    </row>
    <row r="23" spans="5:7" x14ac:dyDescent="0.25">
      <c r="E23" s="3">
        <v>20</v>
      </c>
      <c r="F23" s="6">
        <f t="shared" si="0"/>
        <v>1.2636107315828153</v>
      </c>
      <c r="G23" t="str">
        <f t="shared" ca="1" si="1"/>
        <v>=IF(E23&lt;=$B$6, F22*$B$7+F22, F22-F22*$B$8)</v>
      </c>
    </row>
  </sheetData>
  <mergeCells count="1">
    <mergeCell ref="E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C7570-1F21-40A9-98CF-154E931CCEEF}">
  <dimension ref="A1:C11"/>
  <sheetViews>
    <sheetView workbookViewId="0">
      <selection activeCell="C12" sqref="C12"/>
    </sheetView>
  </sheetViews>
  <sheetFormatPr defaultRowHeight="15" x14ac:dyDescent="0.25"/>
  <cols>
    <col min="1" max="1" width="18" bestFit="1" customWidth="1"/>
    <col min="2" max="2" width="23.5703125" bestFit="1" customWidth="1"/>
  </cols>
  <sheetData>
    <row r="1" spans="1:3" x14ac:dyDescent="0.25">
      <c r="A1" s="15" t="s">
        <v>18</v>
      </c>
      <c r="B1" s="15" t="s">
        <v>19</v>
      </c>
    </row>
    <row r="2" spans="1:3" x14ac:dyDescent="0.25">
      <c r="A2" s="14">
        <v>1</v>
      </c>
      <c r="B2" s="16">
        <v>30000</v>
      </c>
    </row>
    <row r="3" spans="1:3" x14ac:dyDescent="0.25">
      <c r="A3" s="14">
        <v>2</v>
      </c>
      <c r="B3" s="16">
        <v>65000</v>
      </c>
    </row>
    <row r="4" spans="1:3" x14ac:dyDescent="0.25">
      <c r="A4" s="14">
        <v>3</v>
      </c>
      <c r="B4" s="16">
        <v>80000</v>
      </c>
    </row>
    <row r="5" spans="1:3" x14ac:dyDescent="0.25">
      <c r="A5" s="14">
        <v>4</v>
      </c>
      <c r="B5" s="16">
        <v>75000</v>
      </c>
    </row>
    <row r="6" spans="1:3" x14ac:dyDescent="0.25">
      <c r="A6" s="14">
        <v>5</v>
      </c>
      <c r="B6" s="16">
        <v>55000</v>
      </c>
    </row>
    <row r="8" spans="1:3" x14ac:dyDescent="0.25">
      <c r="A8" s="9" t="s">
        <v>20</v>
      </c>
      <c r="B8" s="17">
        <v>150000</v>
      </c>
    </row>
    <row r="9" spans="1:3" x14ac:dyDescent="0.25">
      <c r="A9" s="9" t="s">
        <v>10</v>
      </c>
      <c r="B9" s="2">
        <v>0.15</v>
      </c>
    </row>
    <row r="10" spans="1:3" x14ac:dyDescent="0.25">
      <c r="A10" s="9"/>
    </row>
    <row r="11" spans="1:3" x14ac:dyDescent="0.25">
      <c r="A11" s="9" t="s">
        <v>17</v>
      </c>
      <c r="B11" s="18">
        <f>NPV(B9,B2:B6)-B8</f>
        <v>48063.807351472788</v>
      </c>
      <c r="C11" t="str">
        <f ca="1">_xlfn.FORMULATEXT(B11)</f>
        <v>=NPV(B9,B2:B6)-B8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2023-07-02T20:40:26Z</dcterms:created>
  <dcterms:modified xsi:type="dcterms:W3CDTF">2023-07-10T15:34:36Z</dcterms:modified>
</cp:coreProperties>
</file>