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4d28fbf11a0a344/Desktop/Learning/Business Analytics with Excel Johns Hopkins/"/>
    </mc:Choice>
  </mc:AlternateContent>
  <xr:revisionPtr revIDLastSave="293" documentId="8_{54D1F4D2-99E3-4D28-8A17-B03ACB44C985}" xr6:coauthVersionLast="47" xr6:coauthVersionMax="47" xr10:uidLastSave="{B363E40C-8188-482F-ADD5-1EEBDAB39113}"/>
  <bookViews>
    <workbookView xWindow="7020" yWindow="1050" windowWidth="16350" windowHeight="15270" xr2:uid="{1973124E-7742-45D1-835E-A4B9BA7F3CFF}"/>
  </bookViews>
  <sheets>
    <sheet name="Sheet1" sheetId="3" r:id="rId1"/>
    <sheet name="Quality Sweater Company" sheetId="1" r:id="rId2"/>
    <sheet name="Haute Dog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3" i="2" l="1"/>
  <c r="B9" i="2"/>
  <c r="B15" i="1"/>
  <c r="B19" i="1" s="1"/>
  <c r="C19" i="1"/>
  <c r="C11" i="1"/>
  <c r="B15" i="2" l="1"/>
  <c r="G3" i="2" s="1"/>
  <c r="B11" i="1"/>
  <c r="B20" i="1" s="1"/>
  <c r="G4" i="1" s="1"/>
</calcChain>
</file>

<file path=xl/sharedStrings.xml><?xml version="1.0" encoding="utf-8"?>
<sst xmlns="http://schemas.openxmlformats.org/spreadsheetml/2006/main" count="54" uniqueCount="43">
  <si>
    <t>Quality Sweater Company</t>
  </si>
  <si>
    <t>Inputs:</t>
  </si>
  <si>
    <t>Costs:</t>
  </si>
  <si>
    <t>Printing:</t>
  </si>
  <si>
    <t>Variable:</t>
  </si>
  <si>
    <t>per catalog</t>
  </si>
  <si>
    <t>Mailing:</t>
  </si>
  <si>
    <t>Reply envelopes:</t>
  </si>
  <si>
    <t>per order</t>
  </si>
  <si>
    <t>Average Customer Order:</t>
  </si>
  <si>
    <t>Revenue:</t>
  </si>
  <si>
    <t>Labor &amp; Materials:</t>
  </si>
  <si>
    <t>Catalogs Ordered:</t>
  </si>
  <si>
    <t>Response Rate:</t>
  </si>
  <si>
    <t>Total Orders:</t>
  </si>
  <si>
    <t>Total Revenue:</t>
  </si>
  <si>
    <t>Total Costs:</t>
  </si>
  <si>
    <t>Total Profit:</t>
  </si>
  <si>
    <r>
      <rPr>
        <sz val="11"/>
        <color theme="1"/>
        <rFont val="Segoe MDL2 Assets"/>
        <family val="1"/>
      </rPr>
      <t></t>
    </r>
    <r>
      <rPr>
        <sz val="11"/>
        <color theme="1"/>
        <rFont val="Calibri"/>
        <family val="2"/>
      </rPr>
      <t>dummy variable</t>
    </r>
  </si>
  <si>
    <t>a) Data Table</t>
  </si>
  <si>
    <t>Profit:</t>
  </si>
  <si>
    <t>Goal Seek:</t>
  </si>
  <si>
    <t>Haute Dog</t>
  </si>
  <si>
    <t>Sales:</t>
  </si>
  <si>
    <t>Days Open:</t>
  </si>
  <si>
    <t>Daily Sales:</t>
  </si>
  <si>
    <t>Start-up Cost:</t>
  </si>
  <si>
    <t>Variable Cost</t>
  </si>
  <si>
    <t>Total Weekly Cost:</t>
  </si>
  <si>
    <t>Price:</t>
  </si>
  <si>
    <t>Total Weekly Revenue:</t>
  </si>
  <si>
    <t>Weekly Profit</t>
  </si>
  <si>
    <t>days per week</t>
  </si>
  <si>
    <t>hot dogs per day</t>
  </si>
  <si>
    <t>per hot dog</t>
  </si>
  <si>
    <t>Daily Sales</t>
  </si>
  <si>
    <t>Break-Even Point:</t>
  </si>
  <si>
    <t xml:space="preserve">Explore changes in a business's profits by using what-if analysis tools in Excel including data tables and Goal Seek . 
Scenario
The Quality Sweater Company sells hand-knitted sweaters.  The company is planning to print a catalog of its products and undertake a direct mail campaign.  The cost of printing the catalog is $20,000 plus $.10 per catalog.  The cost of mailing each catalog (including postage, order forms, and buying names from a mail-order database) is $0.15. In addition, the company plans to include direct reply envelopes in its mailing and incurs a $.20 in extra costs for each direct mail envelope used by a respondent.  The average size of a customer order is $40, and the company’s variable cost per order (primarily due to labor and material costs) averages about 80% of the order’s value – that is $32.  The company plans to mail 100,000 catalogs.  It wants to develop a spreadsheet model to answer the following questions:
How does a change in the response rate affect profit?
For what response rate does the company break even?
If the company estimates a response rate of 3%, should it proceed with the mailing?
How does the presence of uncertainty affect the usefulness of the model?  </t>
  </si>
  <si>
    <t>Find total weekly cost, total weekly revenue</t>
  </si>
  <si>
    <t>Determine how a change in daily sales affects weekly profit</t>
  </si>
  <si>
    <t>Number of hot dogs he must sell per day in order to break even at the end of the first week</t>
  </si>
  <si>
    <t>Jackson wants to move to a location in Baltimore's Inner Harbor, a popular tourist area, will cost $200 per week to secure location, if he expects to sell at least 50 hot dogs per day, can he afford to move to this new location?</t>
  </si>
  <si>
    <t>Scenario
Jackson will be opening a hot dog stand called Haute Dog on Falls Road, in Baltimore, Maryland.  The startup cost is $500.  He is expecting to be open 6 days a week and he expects to sell 100 hot dogs a day at $4 each.  The variable cost of the hot dog (which includes napkins and toppings) is $0.50 per dog.
Model Haute Dog’s costs, revenues, and profits.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</si>
</sst>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&quot;$&quot;* #,##0_);_(&quot;$&quot;* \(#,##0\);_(&quot;$&quot;* &quot;-&quot;??_);_(@_)"/>
    <numFmt numFmtId="165" formatCode="_(* #,##0_);_(* \(#,##0\);_(* &quot;-&quot;??_);_(@_)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Segoe MDL2 Assets"/>
      <family val="1"/>
    </font>
    <font>
      <sz val="11"/>
      <color theme="1"/>
      <name val="Calibri"/>
      <family val="2"/>
    </font>
    <font>
      <sz val="11"/>
      <color theme="1"/>
      <name val="Calibri"/>
      <family val="1"/>
    </font>
    <font>
      <sz val="11"/>
      <color theme="0" tint="-0.24997711111789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1" applyNumberFormat="0" applyFill="0" applyAlignment="0" applyProtection="0"/>
  </cellStyleXfs>
  <cellXfs count="26">
    <xf numFmtId="0" fontId="0" fillId="0" borderId="0" xfId="0"/>
    <xf numFmtId="0" fontId="2" fillId="0" borderId="1" xfId="4"/>
    <xf numFmtId="164" fontId="0" fillId="0" borderId="0" xfId="0" applyNumberFormat="1"/>
    <xf numFmtId="0" fontId="0" fillId="0" borderId="0" xfId="0" applyAlignment="1">
      <alignment horizontal="right"/>
    </xf>
    <xf numFmtId="44" fontId="0" fillId="0" borderId="0" xfId="2" applyFont="1"/>
    <xf numFmtId="0" fontId="0" fillId="0" borderId="0" xfId="0" applyAlignment="1">
      <alignment horizontal="left" indent="1"/>
    </xf>
    <xf numFmtId="0" fontId="0" fillId="0" borderId="0" xfId="0" applyAlignment="1">
      <alignment horizontal="left"/>
    </xf>
    <xf numFmtId="165" fontId="0" fillId="0" borderId="0" xfId="1" applyNumberFormat="1" applyFont="1"/>
    <xf numFmtId="165" fontId="0" fillId="0" borderId="0" xfId="1" applyNumberFormat="1" applyFont="1" applyFill="1"/>
    <xf numFmtId="164" fontId="0" fillId="0" borderId="0" xfId="2" applyNumberFormat="1" applyFont="1"/>
    <xf numFmtId="0" fontId="3" fillId="0" borderId="0" xfId="0" applyFont="1"/>
    <xf numFmtId="164" fontId="3" fillId="0" borderId="0" xfId="0" applyNumberFormat="1" applyFont="1"/>
    <xf numFmtId="0" fontId="6" fillId="0" borderId="0" xfId="0" applyFont="1"/>
    <xf numFmtId="9" fontId="0" fillId="0" borderId="0" xfId="0" applyNumberFormat="1"/>
    <xf numFmtId="10" fontId="0" fillId="0" borderId="0" xfId="0" applyNumberFormat="1"/>
    <xf numFmtId="164" fontId="7" fillId="0" borderId="0" xfId="0" applyNumberFormat="1" applyFont="1"/>
    <xf numFmtId="10" fontId="0" fillId="2" borderId="0" xfId="3" applyNumberFormat="1" applyFont="1" applyFill="1"/>
    <xf numFmtId="0" fontId="0" fillId="2" borderId="0" xfId="0" applyFill="1"/>
    <xf numFmtId="164" fontId="3" fillId="0" borderId="0" xfId="2" applyNumberFormat="1" applyFont="1"/>
    <xf numFmtId="0" fontId="3" fillId="0" borderId="0" xfId="0" applyFont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0" fillId="0" borderId="2" xfId="0" applyBorder="1"/>
    <xf numFmtId="164" fontId="0" fillId="0" borderId="4" xfId="2" applyNumberFormat="1" applyFont="1" applyBorder="1"/>
    <xf numFmtId="0" fontId="0" fillId="0" borderId="0" xfId="0" applyAlignment="1">
      <alignment wrapText="1"/>
    </xf>
  </cellXfs>
  <cellStyles count="5">
    <cellStyle name="Comma" xfId="1" builtinId="3"/>
    <cellStyle name="Currency" xfId="2" builtinId="4"/>
    <cellStyle name="Heading 1" xfId="4" builtinId="16"/>
    <cellStyle name="Normal" xfId="0" builtinId="0"/>
    <cellStyle name="Percent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Quality Sweater</a:t>
            </a:r>
            <a:r>
              <a:rPr lang="en-US" baseline="0"/>
              <a:t> Co. Response Rate vs Profit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'Quality Sweater Company'!$F$5:$F$15</c:f>
              <c:numCache>
                <c:formatCode>0.00%</c:formatCode>
                <c:ptCount val="11"/>
                <c:pt idx="0" formatCode="0%">
                  <c:v>0.03</c:v>
                </c:pt>
                <c:pt idx="1">
                  <c:v>3.5000000000000003E-2</c:v>
                </c:pt>
                <c:pt idx="2" formatCode="0%">
                  <c:v>0.04</c:v>
                </c:pt>
                <c:pt idx="3">
                  <c:v>4.4999999999999998E-2</c:v>
                </c:pt>
                <c:pt idx="4" formatCode="0%">
                  <c:v>0.05</c:v>
                </c:pt>
                <c:pt idx="5">
                  <c:v>5.5E-2</c:v>
                </c:pt>
                <c:pt idx="6" formatCode="0%">
                  <c:v>0.06</c:v>
                </c:pt>
                <c:pt idx="7">
                  <c:v>6.5000000000000002E-2</c:v>
                </c:pt>
                <c:pt idx="8" formatCode="0%">
                  <c:v>7.0000000000000007E-2</c:v>
                </c:pt>
                <c:pt idx="9">
                  <c:v>7.4999999999999997E-2</c:v>
                </c:pt>
                <c:pt idx="10" formatCode="0%">
                  <c:v>0.08</c:v>
                </c:pt>
              </c:numCache>
            </c:numRef>
          </c:cat>
          <c:val>
            <c:numRef>
              <c:f>'Quality Sweater Company'!$G$5:$G$15</c:f>
              <c:numCache>
                <c:formatCode>_("$"* #,##0_);_("$"* \(#,##0\);_("$"* "-"??_);_(@_)</c:formatCode>
                <c:ptCount val="11"/>
                <c:pt idx="0">
                  <c:v>-21600</c:v>
                </c:pt>
                <c:pt idx="1">
                  <c:v>-17700</c:v>
                </c:pt>
                <c:pt idx="2">
                  <c:v>-13800</c:v>
                </c:pt>
                <c:pt idx="3">
                  <c:v>-9900</c:v>
                </c:pt>
                <c:pt idx="4">
                  <c:v>-6000</c:v>
                </c:pt>
                <c:pt idx="5">
                  <c:v>-2100.0000000000291</c:v>
                </c:pt>
                <c:pt idx="6">
                  <c:v>1799.9999999999709</c:v>
                </c:pt>
                <c:pt idx="7">
                  <c:v>5699.9999999999709</c:v>
                </c:pt>
                <c:pt idx="8">
                  <c:v>9600</c:v>
                </c:pt>
                <c:pt idx="9">
                  <c:v>13500</c:v>
                </c:pt>
                <c:pt idx="10">
                  <c:v>17400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FFB-4472-AD54-4B74F04624A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3000511"/>
        <c:axId val="83003391"/>
      </c:barChart>
      <c:catAx>
        <c:axId val="83000511"/>
        <c:scaling>
          <c:orientation val="minMax"/>
        </c:scaling>
        <c:delete val="0"/>
        <c:axPos val="b"/>
        <c:numFmt formatCode="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003391"/>
        <c:crosses val="autoZero"/>
        <c:auto val="1"/>
        <c:lblAlgn val="ctr"/>
        <c:lblOffset val="100"/>
        <c:noMultiLvlLbl val="0"/>
      </c:catAx>
      <c:valAx>
        <c:axId val="830033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_);_(&quot;$&quot;* \(#,##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00051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Haute Dog: Daily</a:t>
            </a:r>
            <a:r>
              <a:rPr lang="en-US" baseline="0"/>
              <a:t> Sales vs Weekly Profit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'Haute Dog'!$F$4:$F$18</c:f>
              <c:numCache>
                <c:formatCode>General</c:formatCode>
                <c:ptCount val="15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  <c:pt idx="10">
                  <c:v>110</c:v>
                </c:pt>
                <c:pt idx="11">
                  <c:v>120</c:v>
                </c:pt>
                <c:pt idx="12">
                  <c:v>130</c:v>
                </c:pt>
                <c:pt idx="13">
                  <c:v>140</c:v>
                </c:pt>
                <c:pt idx="14">
                  <c:v>150</c:v>
                </c:pt>
              </c:numCache>
            </c:numRef>
          </c:cat>
          <c:val>
            <c:numRef>
              <c:f>'Haute Dog'!$G$4:$G$18</c:f>
              <c:numCache>
                <c:formatCode>_("$"* #,##0_);_("$"* \(#,##0\);_("$"* "-"??_);_(@_)</c:formatCode>
                <c:ptCount val="15"/>
                <c:pt idx="0">
                  <c:v>-290</c:v>
                </c:pt>
                <c:pt idx="1">
                  <c:v>-80</c:v>
                </c:pt>
                <c:pt idx="2">
                  <c:v>130</c:v>
                </c:pt>
                <c:pt idx="3">
                  <c:v>340</c:v>
                </c:pt>
                <c:pt idx="4">
                  <c:v>550</c:v>
                </c:pt>
                <c:pt idx="5">
                  <c:v>760</c:v>
                </c:pt>
                <c:pt idx="6">
                  <c:v>970</c:v>
                </c:pt>
                <c:pt idx="7">
                  <c:v>1180</c:v>
                </c:pt>
                <c:pt idx="8">
                  <c:v>1390</c:v>
                </c:pt>
                <c:pt idx="9">
                  <c:v>1600</c:v>
                </c:pt>
                <c:pt idx="10">
                  <c:v>1810</c:v>
                </c:pt>
                <c:pt idx="11">
                  <c:v>2020</c:v>
                </c:pt>
                <c:pt idx="12">
                  <c:v>2230</c:v>
                </c:pt>
                <c:pt idx="13">
                  <c:v>2440</c:v>
                </c:pt>
                <c:pt idx="14">
                  <c:v>2650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0DB-458E-AF1B-6CB0C295079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107300463"/>
        <c:axId val="2107301903"/>
      </c:barChart>
      <c:catAx>
        <c:axId val="210730046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07301903"/>
        <c:crosses val="autoZero"/>
        <c:auto val="1"/>
        <c:lblAlgn val="ctr"/>
        <c:lblOffset val="100"/>
        <c:noMultiLvlLbl val="0"/>
      </c:catAx>
      <c:valAx>
        <c:axId val="21073019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_);_(&quot;$&quot;* \(#,##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0730046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466724</xdr:colOff>
      <xdr:row>13</xdr:row>
      <xdr:rowOff>76201</xdr:rowOff>
    </xdr:from>
    <xdr:to>
      <xdr:col>5</xdr:col>
      <xdr:colOff>698339</xdr:colOff>
      <xdr:row>18</xdr:row>
      <xdr:rowOff>19051</xdr:rowOff>
    </xdr:to>
    <xdr:sp macro="" textlink="">
      <xdr:nvSpPr>
        <xdr:cNvPr id="18" name="Speech Bubble: Oval 17">
          <a:extLst>
            <a:ext uri="{FF2B5EF4-FFF2-40B4-BE49-F238E27FC236}">
              <a16:creationId xmlns:a16="http://schemas.microsoft.com/office/drawing/2014/main" id="{43558BC7-6EBF-C6F9-7115-1A660CE4C3C3}"/>
            </a:ext>
          </a:extLst>
        </xdr:cNvPr>
        <xdr:cNvSpPr/>
      </xdr:nvSpPr>
      <xdr:spPr>
        <a:xfrm>
          <a:off x="3848099" y="2628901"/>
          <a:ext cx="1222215" cy="914400"/>
        </a:xfrm>
        <a:prstGeom prst="wedgeEllipseCallout">
          <a:avLst>
            <a:gd name="adj1" fmla="val 39572"/>
            <a:gd name="adj2" fmla="val -51970"/>
          </a:avLst>
        </a:prstGeom>
      </xdr:spPr>
      <xdr:style>
        <a:lnRef idx="3">
          <a:schemeClr val="lt1"/>
        </a:lnRef>
        <a:fillRef idx="1">
          <a:schemeClr val="accent6"/>
        </a:fillRef>
        <a:effectRef idx="1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You pick these values</a:t>
          </a:r>
        </a:p>
      </xdr:txBody>
    </xdr:sp>
    <xdr:clientData/>
  </xdr:twoCellAnchor>
  <xdr:twoCellAnchor>
    <xdr:from>
      <xdr:col>9</xdr:col>
      <xdr:colOff>152400</xdr:colOff>
      <xdr:row>3</xdr:row>
      <xdr:rowOff>147636</xdr:rowOff>
    </xdr:from>
    <xdr:to>
      <xdr:col>17</xdr:col>
      <xdr:colOff>342900</xdr:colOff>
      <xdr:row>18</xdr:row>
      <xdr:rowOff>57149</xdr:rowOff>
    </xdr:to>
    <xdr:graphicFrame macro="">
      <xdr:nvGraphicFramePr>
        <xdr:cNvPr id="19" name="Chart 18">
          <a:extLst>
            <a:ext uri="{FF2B5EF4-FFF2-40B4-BE49-F238E27FC236}">
              <a16:creationId xmlns:a16="http://schemas.microsoft.com/office/drawing/2014/main" id="{32A5E6F6-C40E-C30F-27AF-A7C70225570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381000</xdr:colOff>
      <xdr:row>21</xdr:row>
      <xdr:rowOff>1</xdr:rowOff>
    </xdr:from>
    <xdr:to>
      <xdr:col>6</xdr:col>
      <xdr:colOff>361950</xdr:colOff>
      <xdr:row>24</xdr:row>
      <xdr:rowOff>76201</xdr:rowOff>
    </xdr:to>
    <xdr:sp macro="" textlink="">
      <xdr:nvSpPr>
        <xdr:cNvPr id="20" name="Speech Bubble: Oval 19">
          <a:extLst>
            <a:ext uri="{FF2B5EF4-FFF2-40B4-BE49-F238E27FC236}">
              <a16:creationId xmlns:a16="http://schemas.microsoft.com/office/drawing/2014/main" id="{43AF8F27-035D-41D4-B43B-2B71A1CC5802}"/>
            </a:ext>
          </a:extLst>
        </xdr:cNvPr>
        <xdr:cNvSpPr/>
      </xdr:nvSpPr>
      <xdr:spPr>
        <a:xfrm>
          <a:off x="3762375" y="4095751"/>
          <a:ext cx="1952625" cy="647700"/>
        </a:xfrm>
        <a:prstGeom prst="wedgeEllipseCallout">
          <a:avLst>
            <a:gd name="adj1" fmla="val 36560"/>
            <a:gd name="adj2" fmla="val -68653"/>
          </a:avLst>
        </a:prstGeom>
      </xdr:spPr>
      <xdr:style>
        <a:lnRef idx="3">
          <a:schemeClr val="lt1"/>
        </a:lnRef>
        <a:fillRef idx="1">
          <a:schemeClr val="accent6"/>
        </a:fillRef>
        <a:effectRef idx="1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Response</a:t>
          </a:r>
          <a:r>
            <a:rPr lang="en-US" sz="1100" baseline="0"/>
            <a:t> rate for Break-Even Point</a:t>
          </a:r>
          <a:endParaRPr 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381000</xdr:colOff>
      <xdr:row>1</xdr:row>
      <xdr:rowOff>166687</xdr:rowOff>
    </xdr:from>
    <xdr:to>
      <xdr:col>15</xdr:col>
      <xdr:colOff>76200</xdr:colOff>
      <xdr:row>16</xdr:row>
      <xdr:rowOff>42862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8BB3C33-0F13-EC03-FE0D-404D3D8AB6C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485775</xdr:colOff>
      <xdr:row>19</xdr:row>
      <xdr:rowOff>152400</xdr:rowOff>
    </xdr:from>
    <xdr:to>
      <xdr:col>5</xdr:col>
      <xdr:colOff>342900</xdr:colOff>
      <xdr:row>23</xdr:row>
      <xdr:rowOff>114300</xdr:rowOff>
    </xdr:to>
    <xdr:sp macro="" textlink="">
      <xdr:nvSpPr>
        <xdr:cNvPr id="3" name="Thought Bubble: Cloud 2">
          <a:extLst>
            <a:ext uri="{FF2B5EF4-FFF2-40B4-BE49-F238E27FC236}">
              <a16:creationId xmlns:a16="http://schemas.microsoft.com/office/drawing/2014/main" id="{12BAC208-0E76-A2E2-A754-A5D6E7BEBE8E}"/>
            </a:ext>
          </a:extLst>
        </xdr:cNvPr>
        <xdr:cNvSpPr/>
      </xdr:nvSpPr>
      <xdr:spPr>
        <a:xfrm>
          <a:off x="2647950" y="3886200"/>
          <a:ext cx="2124075" cy="723900"/>
        </a:xfrm>
        <a:prstGeom prst="cloudCallout">
          <a:avLst>
            <a:gd name="adj1" fmla="val 42241"/>
            <a:gd name="adj2" fmla="val -375615"/>
          </a:avLst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Can afford to open new location</a:t>
          </a:r>
        </a:p>
      </xdr:txBody>
    </xdr:sp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252FEB-666E-467E-8704-0B63D36EE2EC}">
  <dimension ref="A1:A10"/>
  <sheetViews>
    <sheetView tabSelected="1" topLeftCell="A2" workbookViewId="0">
      <selection activeCell="B10" sqref="B10:B11"/>
    </sheetView>
  </sheetViews>
  <sheetFormatPr defaultRowHeight="15" x14ac:dyDescent="0.25"/>
  <cols>
    <col min="1" max="1" width="122.42578125" customWidth="1"/>
  </cols>
  <sheetData>
    <row r="1" spans="1:1" x14ac:dyDescent="0.25">
      <c r="A1" t="s">
        <v>0</v>
      </c>
    </row>
    <row r="2" spans="1:1" ht="255" x14ac:dyDescent="0.25">
      <c r="A2" s="25" t="s">
        <v>37</v>
      </c>
    </row>
    <row r="5" spans="1:1" x14ac:dyDescent="0.25">
      <c r="A5" t="s">
        <v>22</v>
      </c>
    </row>
    <row r="6" spans="1:1" ht="75" x14ac:dyDescent="0.25">
      <c r="A6" s="25" t="s">
        <v>42</v>
      </c>
    </row>
    <row r="7" spans="1:1" x14ac:dyDescent="0.25">
      <c r="A7" t="s">
        <v>38</v>
      </c>
    </row>
    <row r="8" spans="1:1" x14ac:dyDescent="0.25">
      <c r="A8" t="s">
        <v>39</v>
      </c>
    </row>
    <row r="9" spans="1:1" x14ac:dyDescent="0.25">
      <c r="A9" t="s">
        <v>40</v>
      </c>
    </row>
    <row r="10" spans="1:1" ht="30" x14ac:dyDescent="0.25">
      <c r="A10" s="25" t="s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D5E466-A389-48A1-9088-5B2E336C6F05}">
  <dimension ref="A1:G20"/>
  <sheetViews>
    <sheetView workbookViewId="0">
      <selection activeCell="E8" sqref="E8"/>
    </sheetView>
  </sheetViews>
  <sheetFormatPr defaultRowHeight="15" x14ac:dyDescent="0.25"/>
  <cols>
    <col min="1" max="1" width="19.85546875" customWidth="1"/>
    <col min="2" max="2" width="12.5703125" bestFit="1" customWidth="1"/>
    <col min="5" max="5" width="14.85546875" customWidth="1"/>
    <col min="6" max="6" width="14.7109375" bestFit="1" customWidth="1"/>
    <col min="7" max="7" width="12.28515625" bestFit="1" customWidth="1"/>
  </cols>
  <sheetData>
    <row r="1" spans="1:7" ht="20.25" thickBot="1" x14ac:dyDescent="0.35">
      <c r="A1" s="1" t="s">
        <v>0</v>
      </c>
    </row>
    <row r="2" spans="1:7" ht="15.75" thickTop="1" x14ac:dyDescent="0.25">
      <c r="F2" t="s">
        <v>19</v>
      </c>
    </row>
    <row r="3" spans="1:7" x14ac:dyDescent="0.25">
      <c r="A3" t="s">
        <v>1</v>
      </c>
      <c r="F3" t="s">
        <v>13</v>
      </c>
      <c r="G3" t="s">
        <v>20</v>
      </c>
    </row>
    <row r="4" spans="1:7" x14ac:dyDescent="0.25">
      <c r="A4" t="s">
        <v>2</v>
      </c>
      <c r="G4" s="15">
        <f>B20</f>
        <v>0</v>
      </c>
    </row>
    <row r="5" spans="1:7" x14ac:dyDescent="0.25">
      <c r="A5" s="3" t="s">
        <v>3</v>
      </c>
      <c r="B5" s="2">
        <v>20000</v>
      </c>
      <c r="F5" s="13">
        <v>0.03</v>
      </c>
      <c r="G5" s="2">
        <f t="dataTable" ref="G5:G15" dt2D="0" dtr="0" r1="B14"/>
        <v>-21600</v>
      </c>
    </row>
    <row r="6" spans="1:7" x14ac:dyDescent="0.25">
      <c r="A6" t="s">
        <v>4</v>
      </c>
      <c r="F6" s="14">
        <v>3.5000000000000003E-2</v>
      </c>
      <c r="G6" s="2">
        <v>-17700</v>
      </c>
    </row>
    <row r="7" spans="1:7" x14ac:dyDescent="0.25">
      <c r="A7" s="5" t="s">
        <v>3</v>
      </c>
      <c r="B7" s="4">
        <v>0.1</v>
      </c>
      <c r="C7" t="s">
        <v>5</v>
      </c>
      <c r="F7" s="13">
        <v>0.04</v>
      </c>
      <c r="G7" s="2">
        <v>-13800</v>
      </c>
    </row>
    <row r="8" spans="1:7" x14ac:dyDescent="0.25">
      <c r="A8" s="5" t="s">
        <v>6</v>
      </c>
      <c r="B8" s="4">
        <v>0.15</v>
      </c>
      <c r="C8" t="s">
        <v>5</v>
      </c>
      <c r="F8" s="14">
        <v>4.4999999999999998E-2</v>
      </c>
      <c r="G8" s="2">
        <v>-9900</v>
      </c>
    </row>
    <row r="9" spans="1:7" x14ac:dyDescent="0.25">
      <c r="A9" s="5" t="s">
        <v>7</v>
      </c>
      <c r="B9" s="4">
        <v>0.2</v>
      </c>
      <c r="C9" t="s">
        <v>8</v>
      </c>
      <c r="F9" s="13">
        <v>0.05</v>
      </c>
      <c r="G9" s="2">
        <v>-6000</v>
      </c>
    </row>
    <row r="10" spans="1:7" x14ac:dyDescent="0.25">
      <c r="A10" s="5" t="s">
        <v>11</v>
      </c>
      <c r="B10" s="4">
        <v>32</v>
      </c>
      <c r="C10" t="s">
        <v>8</v>
      </c>
      <c r="F10" s="14">
        <v>5.5E-2</v>
      </c>
      <c r="G10" s="2">
        <v>-2100.0000000000291</v>
      </c>
    </row>
    <row r="11" spans="1:7" x14ac:dyDescent="0.25">
      <c r="A11" s="6" t="s">
        <v>16</v>
      </c>
      <c r="B11" s="9">
        <f>B5+(B7+B8)*B13+(B9+B10)*B15</f>
        <v>230769.23076923096</v>
      </c>
      <c r="C11" t="str">
        <f ca="1">_xlfn.FORMULATEXT(B11)</f>
        <v>=B5+(B7+B8)*B13+(B9+B10)*B15</v>
      </c>
      <c r="F11" s="13">
        <v>0.06</v>
      </c>
      <c r="G11" s="2">
        <v>1799.9999999999709</v>
      </c>
    </row>
    <row r="12" spans="1:7" x14ac:dyDescent="0.25">
      <c r="F12" s="14">
        <v>6.5000000000000002E-2</v>
      </c>
      <c r="G12" s="2">
        <v>5699.9999999999709</v>
      </c>
    </row>
    <row r="13" spans="1:7" x14ac:dyDescent="0.25">
      <c r="A13" s="5" t="s">
        <v>12</v>
      </c>
      <c r="B13" s="7">
        <v>100000</v>
      </c>
      <c r="F13" s="13">
        <v>7.0000000000000007E-2</v>
      </c>
      <c r="G13" s="2">
        <v>9600</v>
      </c>
    </row>
    <row r="14" spans="1:7" ht="16.5" x14ac:dyDescent="0.25">
      <c r="A14" s="5" t="s">
        <v>13</v>
      </c>
      <c r="B14" s="16">
        <v>5.7692307692307744E-2</v>
      </c>
      <c r="C14" s="12" t="s">
        <v>18</v>
      </c>
      <c r="F14" s="14">
        <v>7.4999999999999997E-2</v>
      </c>
      <c r="G14" s="2">
        <v>13500</v>
      </c>
    </row>
    <row r="15" spans="1:7" x14ac:dyDescent="0.25">
      <c r="A15" s="5" t="s">
        <v>14</v>
      </c>
      <c r="B15" s="8">
        <f>B13*B14</f>
        <v>5769.2307692307741</v>
      </c>
      <c r="F15" s="13">
        <v>0.08</v>
      </c>
      <c r="G15" s="2">
        <v>17400</v>
      </c>
    </row>
    <row r="17" spans="1:7" x14ac:dyDescent="0.25">
      <c r="A17" t="s">
        <v>10</v>
      </c>
    </row>
    <row r="18" spans="1:7" x14ac:dyDescent="0.25">
      <c r="A18" t="s">
        <v>9</v>
      </c>
      <c r="B18" s="4">
        <v>40</v>
      </c>
    </row>
    <row r="19" spans="1:7" x14ac:dyDescent="0.25">
      <c r="A19" t="s">
        <v>15</v>
      </c>
      <c r="B19" s="9">
        <f>B15*B18</f>
        <v>230769.23076923096</v>
      </c>
      <c r="C19" t="str">
        <f ca="1">_xlfn.FORMULATEXT(B19)</f>
        <v>=B15*B18</v>
      </c>
    </row>
    <row r="20" spans="1:7" x14ac:dyDescent="0.25">
      <c r="A20" s="10" t="s">
        <v>17</v>
      </c>
      <c r="B20" s="11">
        <f>B19-B11</f>
        <v>0</v>
      </c>
      <c r="F20" t="s">
        <v>21</v>
      </c>
      <c r="G20" s="14">
        <v>5.7700000000000001E-2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223B37-F951-4B00-8BBF-0DE1338934B1}">
  <dimension ref="A1:G18"/>
  <sheetViews>
    <sheetView workbookViewId="0">
      <selection activeCell="N20" sqref="N20"/>
    </sheetView>
  </sheetViews>
  <sheetFormatPr defaultRowHeight="15" x14ac:dyDescent="0.25"/>
  <cols>
    <col min="1" max="1" width="21.85546875" bestFit="1" customWidth="1"/>
    <col min="2" max="2" width="10.5703125" bestFit="1" customWidth="1"/>
    <col min="3" max="3" width="15.7109375" bestFit="1" customWidth="1"/>
    <col min="6" max="6" width="10.42578125" bestFit="1" customWidth="1"/>
    <col min="7" max="7" width="13.28515625" bestFit="1" customWidth="1"/>
  </cols>
  <sheetData>
    <row r="1" spans="1:7" ht="20.25" thickBot="1" x14ac:dyDescent="0.35">
      <c r="A1" s="1" t="s">
        <v>22</v>
      </c>
    </row>
    <row r="2" spans="1:7" ht="15.75" thickTop="1" x14ac:dyDescent="0.25">
      <c r="A2" s="10" t="s">
        <v>23</v>
      </c>
      <c r="F2" s="19" t="s">
        <v>35</v>
      </c>
      <c r="G2" s="19" t="s">
        <v>31</v>
      </c>
    </row>
    <row r="3" spans="1:7" x14ac:dyDescent="0.25">
      <c r="A3" t="s">
        <v>24</v>
      </c>
      <c r="B3">
        <v>6</v>
      </c>
      <c r="C3" t="s">
        <v>32</v>
      </c>
      <c r="G3" s="15">
        <f>B15</f>
        <v>1600</v>
      </c>
    </row>
    <row r="4" spans="1:7" x14ac:dyDescent="0.25">
      <c r="A4" t="s">
        <v>25</v>
      </c>
      <c r="B4" s="17">
        <v>100</v>
      </c>
      <c r="C4" t="s">
        <v>33</v>
      </c>
      <c r="F4">
        <v>10</v>
      </c>
      <c r="G4" s="9">
        <f t="dataTable" ref="G4:G18" dt2D="0" dtr="0" r1="B4"/>
        <v>-290</v>
      </c>
    </row>
    <row r="5" spans="1:7" x14ac:dyDescent="0.25">
      <c r="F5">
        <v>20</v>
      </c>
      <c r="G5" s="9">
        <v>-80</v>
      </c>
    </row>
    <row r="6" spans="1:7" x14ac:dyDescent="0.25">
      <c r="A6" s="10" t="s">
        <v>2</v>
      </c>
      <c r="F6">
        <v>30</v>
      </c>
      <c r="G6" s="9">
        <v>130</v>
      </c>
    </row>
    <row r="7" spans="1:7" ht="15.75" thickBot="1" x14ac:dyDescent="0.3">
      <c r="A7" t="s">
        <v>26</v>
      </c>
      <c r="B7" s="9">
        <v>500</v>
      </c>
      <c r="F7">
        <v>40</v>
      </c>
      <c r="G7" s="9">
        <v>340</v>
      </c>
    </row>
    <row r="8" spans="1:7" ht="15.75" thickBot="1" x14ac:dyDescent="0.3">
      <c r="A8" t="s">
        <v>27</v>
      </c>
      <c r="B8" s="9">
        <v>0.5</v>
      </c>
      <c r="C8" t="s">
        <v>34</v>
      </c>
      <c r="F8" s="23">
        <v>50</v>
      </c>
      <c r="G8" s="24">
        <v>550</v>
      </c>
    </row>
    <row r="9" spans="1:7" x14ac:dyDescent="0.25">
      <c r="A9" t="s">
        <v>28</v>
      </c>
      <c r="B9" s="9">
        <f>B7+B8*B4*B3</f>
        <v>800</v>
      </c>
      <c r="F9">
        <v>60</v>
      </c>
      <c r="G9" s="9">
        <v>760</v>
      </c>
    </row>
    <row r="10" spans="1:7" x14ac:dyDescent="0.25">
      <c r="F10">
        <v>70</v>
      </c>
      <c r="G10" s="9">
        <v>970</v>
      </c>
    </row>
    <row r="11" spans="1:7" x14ac:dyDescent="0.25">
      <c r="A11" s="10" t="s">
        <v>10</v>
      </c>
      <c r="F11">
        <v>80</v>
      </c>
      <c r="G11" s="9">
        <v>1180</v>
      </c>
    </row>
    <row r="12" spans="1:7" x14ac:dyDescent="0.25">
      <c r="A12" t="s">
        <v>29</v>
      </c>
      <c r="B12" s="9">
        <v>4</v>
      </c>
      <c r="C12" t="s">
        <v>34</v>
      </c>
      <c r="F12">
        <v>90</v>
      </c>
      <c r="G12" s="9">
        <v>1390</v>
      </c>
    </row>
    <row r="13" spans="1:7" x14ac:dyDescent="0.25">
      <c r="A13" t="s">
        <v>30</v>
      </c>
      <c r="B13" s="9">
        <f>B12*B4*B3</f>
        <v>2400</v>
      </c>
      <c r="F13">
        <v>100</v>
      </c>
      <c r="G13" s="9">
        <v>1600</v>
      </c>
    </row>
    <row r="14" spans="1:7" x14ac:dyDescent="0.25">
      <c r="F14">
        <v>110</v>
      </c>
      <c r="G14" s="9">
        <v>1810</v>
      </c>
    </row>
    <row r="15" spans="1:7" x14ac:dyDescent="0.25">
      <c r="A15" s="10" t="s">
        <v>31</v>
      </c>
      <c r="B15" s="18">
        <f>B13-B9</f>
        <v>1600</v>
      </c>
      <c r="F15">
        <v>120</v>
      </c>
      <c r="G15" s="9">
        <v>2020</v>
      </c>
    </row>
    <row r="16" spans="1:7" ht="15.75" thickBot="1" x14ac:dyDescent="0.3">
      <c r="F16">
        <v>130</v>
      </c>
      <c r="G16" s="9">
        <v>2230</v>
      </c>
    </row>
    <row r="17" spans="1:7" ht="15.75" thickBot="1" x14ac:dyDescent="0.3">
      <c r="A17" s="20" t="s">
        <v>36</v>
      </c>
      <c r="B17" s="21">
        <v>24</v>
      </c>
      <c r="C17" s="22" t="s">
        <v>33</v>
      </c>
      <c r="F17">
        <v>140</v>
      </c>
      <c r="G17" s="9">
        <v>2440</v>
      </c>
    </row>
    <row r="18" spans="1:7" x14ac:dyDescent="0.25">
      <c r="F18">
        <v>150</v>
      </c>
      <c r="G18" s="9">
        <v>2650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Quality Sweater Company</vt:lpstr>
      <vt:lpstr>Haute Dog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breta</dc:creator>
  <cp:lastModifiedBy>Britta Smith</cp:lastModifiedBy>
  <dcterms:created xsi:type="dcterms:W3CDTF">2023-06-30T21:29:05Z</dcterms:created>
  <dcterms:modified xsi:type="dcterms:W3CDTF">2023-07-10T16:15:28Z</dcterms:modified>
</cp:coreProperties>
</file>