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feder\Documents\CUAHSI\resources\"/>
    </mc:Choice>
  </mc:AlternateContent>
  <xr:revisionPtr revIDLastSave="0" documentId="13_ncr:1_{C43EC8D2-71A9-4FD5-88C1-971B13DF6A2F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GanttChart" sheetId="9" r:id="rId1"/>
  </sheets>
  <definedNames>
    <definedName name="_xlnm.Print_Area" localSheetId="0">GanttChart!$A$1:$BM$31</definedName>
    <definedName name="_xlnm.Print_Titles" localSheetId="0">GanttChart!$5:$7</definedName>
    <definedName name="valuevx">42.314159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9" l="1"/>
  <c r="E47" i="9" l="1"/>
  <c r="E46" i="9"/>
  <c r="E45" i="9"/>
  <c r="E44" i="9"/>
  <c r="F44" i="9"/>
  <c r="I44" i="9" s="1"/>
  <c r="E40" i="9"/>
  <c r="E29" i="9"/>
  <c r="F42" i="9"/>
  <c r="I42" i="9" s="1"/>
  <c r="A42" i="9"/>
  <c r="A43" i="9" s="1"/>
  <c r="A44" i="9" s="1"/>
  <c r="A45" i="9" s="1"/>
  <c r="A46" i="9" s="1"/>
  <c r="F46" i="9" l="1"/>
  <c r="I46" i="9" s="1"/>
  <c r="F45" i="9"/>
  <c r="I45" i="9" s="1"/>
  <c r="E17" i="9"/>
  <c r="F17" i="9" s="1"/>
  <c r="I17" i="9" s="1"/>
  <c r="E16" i="9"/>
  <c r="F16" i="9" s="1"/>
  <c r="I16" i="9" s="1"/>
  <c r="E9" i="9"/>
  <c r="E18" i="9" l="1"/>
  <c r="F18" i="9" s="1"/>
  <c r="I18" i="9" s="1"/>
  <c r="E19" i="9" l="1"/>
  <c r="E21" i="9" l="1"/>
  <c r="E22" i="9"/>
  <c r="E20" i="9"/>
  <c r="F20" i="9" s="1"/>
  <c r="F19" i="9"/>
  <c r="E26" i="9"/>
  <c r="A23" i="9"/>
  <c r="A24" i="9" s="1"/>
  <c r="A25" i="9" s="1"/>
  <c r="A26" i="9" s="1"/>
  <c r="A30" i="9" s="1"/>
  <c r="A31" i="9" s="1"/>
  <c r="A32" i="9" s="1"/>
  <c r="A33" i="9" s="1"/>
  <c r="A8" i="9"/>
  <c r="A9" i="9" s="1"/>
  <c r="A10" i="9" s="1"/>
  <c r="A11" i="9" s="1"/>
  <c r="A12" i="9" s="1"/>
  <c r="A13" i="9" s="1"/>
  <c r="A14" i="9" s="1"/>
  <c r="A15" i="9" s="1"/>
  <c r="F9" i="9"/>
  <c r="J4" i="9"/>
  <c r="K4" i="9" s="1"/>
  <c r="A34" i="9" l="1"/>
  <c r="A35" i="9" s="1"/>
  <c r="A36" i="9" s="1"/>
  <c r="A37" i="9" s="1"/>
  <c r="A38" i="9" s="1"/>
  <c r="A39" i="9" s="1"/>
  <c r="A47" i="9" s="1"/>
  <c r="A48" i="9" s="1"/>
  <c r="E27" i="9"/>
  <c r="E28" i="9"/>
  <c r="E33" i="9"/>
  <c r="F30" i="9"/>
  <c r="F21" i="9"/>
  <c r="A19" i="9"/>
  <c r="I9" i="9"/>
  <c r="E10" i="9"/>
  <c r="F29" i="9"/>
  <c r="F28" i="9"/>
  <c r="I28" i="9" s="1"/>
  <c r="F27" i="9"/>
  <c r="I27" i="9" s="1"/>
  <c r="J7" i="9"/>
  <c r="K7" i="9"/>
  <c r="L4" i="9"/>
  <c r="F26" i="9"/>
  <c r="I26" i="9" s="1"/>
  <c r="J5" i="9"/>
  <c r="F15" i="9"/>
  <c r="I15" i="9" s="1"/>
  <c r="F23" i="9"/>
  <c r="I23" i="9" s="1"/>
  <c r="F47" i="9"/>
  <c r="I47" i="9" s="1"/>
  <c r="J6" i="9"/>
  <c r="I30" i="9" l="1"/>
  <c r="I29" i="9"/>
  <c r="E34" i="9"/>
  <c r="F34" i="9" s="1"/>
  <c r="I34" i="9" s="1"/>
  <c r="E39" i="9"/>
  <c r="F39" i="9" s="1"/>
  <c r="I39" i="9" s="1"/>
  <c r="F33" i="9"/>
  <c r="I33" i="9" s="1"/>
  <c r="F22" i="9"/>
  <c r="F11" i="9"/>
  <c r="I11" i="9" s="1"/>
  <c r="F10" i="9"/>
  <c r="M4" i="9"/>
  <c r="L7" i="9"/>
  <c r="F40" i="9" l="1"/>
  <c r="I40" i="9" s="1"/>
  <c r="F35" i="9"/>
  <c r="I35" i="9" s="1"/>
  <c r="F41" i="9"/>
  <c r="I41" i="9" s="1"/>
  <c r="F36" i="9"/>
  <c r="I36" i="9" s="1"/>
  <c r="I10" i="9"/>
  <c r="E12" i="9"/>
  <c r="F12" i="9" s="1"/>
  <c r="I12" i="9" s="1"/>
  <c r="M7" i="9"/>
  <c r="N4" i="9"/>
  <c r="O4" i="9" l="1"/>
  <c r="N7" i="9"/>
  <c r="P4" i="9" l="1"/>
  <c r="O7" i="9"/>
  <c r="Q4" i="9" l="1"/>
  <c r="P7" i="9"/>
  <c r="Q5" i="9" l="1"/>
  <c r="Q6" i="9"/>
  <c r="R4" i="9"/>
  <c r="Q7" i="9"/>
  <c r="S4" i="9" l="1"/>
  <c r="R7" i="9"/>
  <c r="T4" i="9" l="1"/>
  <c r="S7" i="9"/>
  <c r="U4" i="9" l="1"/>
  <c r="T7" i="9"/>
  <c r="V4" i="9" l="1"/>
  <c r="U7" i="9"/>
  <c r="V7" i="9" l="1"/>
  <c r="W4" i="9"/>
  <c r="X4" i="9" l="1"/>
  <c r="W7" i="9"/>
  <c r="X6" i="9" l="1"/>
  <c r="X5" i="9"/>
  <c r="X7" i="9"/>
  <c r="Y4" i="9"/>
  <c r="Z4" i="9" l="1"/>
  <c r="Y7" i="9"/>
  <c r="AA4" i="9" l="1"/>
  <c r="Z7" i="9"/>
  <c r="AB4" i="9" l="1"/>
  <c r="AA7" i="9"/>
  <c r="AC4" i="9" l="1"/>
  <c r="AB7" i="9"/>
  <c r="AC7" i="9" l="1"/>
  <c r="AD4" i="9"/>
  <c r="AE4" i="9" l="1"/>
  <c r="AD7" i="9"/>
  <c r="AE5" i="9" l="1"/>
  <c r="AE7" i="9"/>
  <c r="AF4" i="9"/>
  <c r="AE6" i="9"/>
  <c r="AG4" i="9" l="1"/>
  <c r="AF7" i="9"/>
  <c r="AH4" i="9" l="1"/>
  <c r="AG7" i="9"/>
  <c r="AI4" i="9" l="1"/>
  <c r="AH7" i="9"/>
  <c r="AJ4" i="9" l="1"/>
  <c r="AI7" i="9"/>
  <c r="AK4" i="9" l="1"/>
  <c r="AJ7" i="9"/>
  <c r="AK7" i="9" l="1"/>
  <c r="AL4" i="9"/>
  <c r="AL7" i="9" l="1"/>
  <c r="AM4" i="9"/>
  <c r="AL5" i="9"/>
  <c r="AL6" i="9"/>
  <c r="AN4" i="9" l="1"/>
  <c r="AM7" i="9"/>
  <c r="AO4" i="9" l="1"/>
  <c r="AN7" i="9"/>
  <c r="AP4" i="9" l="1"/>
  <c r="AO7" i="9"/>
  <c r="AQ4" i="9" l="1"/>
  <c r="AP7" i="9"/>
  <c r="AR4" i="9" l="1"/>
  <c r="AQ7" i="9"/>
  <c r="AS4" i="9" l="1"/>
  <c r="AR7" i="9"/>
  <c r="AS5" i="9" l="1"/>
  <c r="AT4" i="9"/>
  <c r="AS6" i="9"/>
  <c r="AS7" i="9"/>
  <c r="AT7" i="9" l="1"/>
  <c r="AU4" i="9"/>
  <c r="AV4" i="9" l="1"/>
  <c r="AU7" i="9"/>
  <c r="AW4" i="9" l="1"/>
  <c r="AV7" i="9"/>
  <c r="AX4" i="9" l="1"/>
  <c r="AW7" i="9"/>
  <c r="AY4" i="9" l="1"/>
  <c r="AX7" i="9"/>
  <c r="AY7" i="9" l="1"/>
  <c r="AZ4" i="9"/>
  <c r="BA4" i="9" l="1"/>
  <c r="AZ7" i="9"/>
  <c r="AZ5" i="9"/>
  <c r="AZ6" i="9"/>
  <c r="BB4" i="9" l="1"/>
  <c r="BA7" i="9"/>
  <c r="BC4" i="9" l="1"/>
  <c r="BB7" i="9"/>
  <c r="BD4" i="9" l="1"/>
  <c r="BC7" i="9"/>
  <c r="BE4" i="9" l="1"/>
  <c r="BD7" i="9"/>
  <c r="BF4" i="9" l="1"/>
  <c r="BE7" i="9"/>
  <c r="BF7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Work Breakdown Structure</t>
        </r>
        <r>
          <rPr>
            <sz val="8"/>
            <color indexed="81"/>
            <rFont val="Tahoma"/>
            <family val="2"/>
          </rPr>
          <t xml:space="preserve">
Level 1: 1, 2, 3, ...
Level 2: 1.1, 1.2, 1.3, ...
Level 3: 1.1.1, 1.1.2, 1.1.3, …
The WBS uses a formula to control the numbering, but the formulas are different for different levels.</t>
        </r>
      </text>
    </comment>
    <comment ref="B7" authorId="0" shapeId="0" xr:uid="{00000000-0006-0000-0000-000002000000}">
      <text>
        <r>
          <rPr>
            <b/>
            <sz val="8"/>
            <color rgb="FF000000"/>
            <rFont val="Tahoma"/>
            <family val="2"/>
          </rPr>
          <t>Task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Enter the name of each task and sub-task. Use indents for sub-tasks.</t>
        </r>
      </text>
    </comment>
    <comment ref="C7" authorId="0" shapeId="0" xr:uid="{00000000-0006-0000-0000-000003000000}">
      <text>
        <r>
          <rPr>
            <b/>
            <sz val="8"/>
            <color rgb="FF000000"/>
            <rFont val="Tahoma"/>
            <family val="2"/>
          </rPr>
          <t>Task Lead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Enter the name of the Task Lead in this column.</t>
        </r>
      </text>
    </comment>
    <comment ref="E7" authorId="0" shapeId="0" xr:uid="{00000000-0006-0000-0000-000004000000}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G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Duration (Calendar Days)</t>
        </r>
        <r>
          <rPr>
            <sz val="8"/>
            <color indexed="81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Date minus the </t>
        </r>
        <r>
          <rPr>
            <b/>
            <sz val="8"/>
            <color indexed="81"/>
            <rFont val="Tahoma"/>
            <family val="2"/>
          </rPr>
          <t>Start</t>
        </r>
        <r>
          <rPr>
            <sz val="8"/>
            <color indexed="81"/>
            <rFont val="Tahoma"/>
            <family val="2"/>
          </rPr>
          <t xml:space="preserve"> Date plus 1 day, so that a task starting and ending on the same day has a duration of 1 day.
</t>
        </r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 The conditional formatting used to create the gantt chart references this column.</t>
        </r>
      </text>
    </comment>
    <comment ref="H7" authorId="0" shapeId="0" xr:uid="{00000000-0006-0000-0000-000006000000}">
      <text>
        <r>
          <rPr>
            <b/>
            <sz val="8"/>
            <color rgb="FF000000"/>
            <rFont val="Tahoma"/>
            <family val="2"/>
          </rPr>
          <t>Percent Complete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Update the status of this task by entering the percent complete (between 0% and 100%).</t>
        </r>
      </text>
    </comment>
    <comment ref="I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Work Days</t>
        </r>
        <r>
          <rPr>
            <sz val="8"/>
            <color indexed="81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<sst xmlns="http://schemas.openxmlformats.org/spreadsheetml/2006/main" count="80" uniqueCount="63">
  <si>
    <t>WBS</t>
  </si>
  <si>
    <t>Start</t>
  </si>
  <si>
    <t>End</t>
  </si>
  <si>
    <t>Work Days</t>
  </si>
  <si>
    <t>[Insert Rows above this one, then Hide or Delete this row]</t>
  </si>
  <si>
    <t>Project Start Date:</t>
  </si>
  <si>
    <t>Task</t>
  </si>
  <si>
    <t>%
Done</t>
  </si>
  <si>
    <t>Cal. Days</t>
  </si>
  <si>
    <t>Display Week:</t>
  </si>
  <si>
    <t>Lead/Task Manager</t>
  </si>
  <si>
    <t>Program Lead:</t>
  </si>
  <si>
    <t>Plan Developed by:</t>
  </si>
  <si>
    <t xml:space="preserve">Summer Institute Project </t>
  </si>
  <si>
    <t>TBD</t>
  </si>
  <si>
    <t xml:space="preserve"> </t>
  </si>
  <si>
    <t>Enter PM Name Here</t>
  </si>
  <si>
    <t>Identify relevant CZOs and data repository</t>
  </si>
  <si>
    <r>
      <t xml:space="preserve">Download data and start representing data in R (time-series, simple statistic graphs, signatures...)
</t>
    </r>
    <r>
      <rPr>
        <b/>
        <sz val="9"/>
        <rFont val="Arial"/>
        <family val="2"/>
      </rPr>
      <t>Is there anything interesting / strange? Should we reconsider?</t>
    </r>
  </si>
  <si>
    <t>Modify and/or create code to model formulations</t>
  </si>
  <si>
    <t>Brittany</t>
  </si>
  <si>
    <t>All</t>
  </si>
  <si>
    <t>Federico</t>
  </si>
  <si>
    <t>All (?)</t>
  </si>
  <si>
    <t>Brittany, Stefany, Ishrat</t>
  </si>
  <si>
    <t>Brittany, Federico</t>
  </si>
  <si>
    <t>Data collection and analysis</t>
  </si>
  <si>
    <t>FIltering input data: decide time window(s) of data to use as input, at least for first attempts (calibration)
Isolate different events to simulate, possibly in different seasons, different durations, magnitude</t>
  </si>
  <si>
    <t>2.1.2</t>
  </si>
  <si>
    <t>Stefany</t>
  </si>
  <si>
    <t>Federico, Ishrat, Stefany</t>
  </si>
  <si>
    <t>2.1.1</t>
  </si>
  <si>
    <t>2.1.3</t>
  </si>
  <si>
    <t>Learn about, study code of existing models (how many do we need?)</t>
  </si>
  <si>
    <t>2.2.3</t>
  </si>
  <si>
    <t>2.2.1</t>
  </si>
  <si>
    <t>2.2.2</t>
  </si>
  <si>
    <t>Literature review</t>
  </si>
  <si>
    <t>Model application: larger Iowa, Arizona</t>
  </si>
  <si>
    <t>Modeling: Clear Creek, IA</t>
  </si>
  <si>
    <t>Writing</t>
  </si>
  <si>
    <t>Write a paragraph every day of salient things we did</t>
  </si>
  <si>
    <t>Take notes, share on Drive/github</t>
  </si>
  <si>
    <t>Reorganize written parts</t>
  </si>
  <si>
    <t>Finalize paper and presentation</t>
  </si>
  <si>
    <t>All, Brittany leads</t>
  </si>
  <si>
    <t>Analysis of results and revise models</t>
  </si>
  <si>
    <t>Prepare data for larger study areas</t>
  </si>
  <si>
    <t>Run, check, revise, fix; repeat</t>
  </si>
  <si>
    <t>Science-based formulations of infiltration and saturation excess processes (how many do we need)</t>
  </si>
  <si>
    <t>Our own, least number of parameters</t>
  </si>
  <si>
    <t>Ishrat</t>
  </si>
  <si>
    <t>Run NWM</t>
  </si>
  <si>
    <t>Start running our models and code</t>
  </si>
  <si>
    <t>Connect with other scaling and hydroinformatics groups</t>
  </si>
  <si>
    <t>ArcGIS/QGIS: identify data with spatial properties, convert in appropriate format (raster, vector) for using in models</t>
  </si>
  <si>
    <r>
      <t xml:space="preserve">HBV, SBM </t>
    </r>
    <r>
      <rPr>
        <b/>
        <sz val="9"/>
        <rFont val="Arial"/>
        <family val="2"/>
      </rPr>
      <t>(suggested by Hilary)</t>
    </r>
  </si>
  <si>
    <r>
      <t xml:space="preserve">Sacramento </t>
    </r>
    <r>
      <rPr>
        <b/>
        <sz val="9"/>
        <rFont val="Arial"/>
        <family val="2"/>
      </rPr>
      <t>(suggested by Hilary)</t>
    </r>
  </si>
  <si>
    <r>
      <t xml:space="preserve">VIC </t>
    </r>
    <r>
      <rPr>
        <b/>
        <sz val="9"/>
        <rFont val="Arial"/>
        <family val="2"/>
      </rPr>
      <t>(suggested by Hilary)</t>
    </r>
  </si>
  <si>
    <t>TOPMODEL (from Gao, see Bevin)</t>
  </si>
  <si>
    <t>HSC-MCT (from Gao, see …)</t>
  </si>
  <si>
    <r>
      <rPr>
        <b/>
        <sz val="9"/>
        <color rgb="FFFF0000"/>
        <rFont val="Arial"/>
        <family val="2"/>
      </rPr>
      <t>Discuss results, highlight problems</t>
    </r>
    <r>
      <rPr>
        <sz val="9"/>
        <rFont val="Arial"/>
        <family val="2"/>
      </rPr>
      <t xml:space="preserve"> (try to fix)</t>
    </r>
  </si>
  <si>
    <t>Ishrat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</si>
</sst>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\(dddd\)"/>
    <numFmt numFmtId="165" formatCode="ddd\ m/dd/yy"/>
    <numFmt numFmtId="166" formatCode="m\ /\ d\ /\ yy"/>
  </numFmts>
  <fonts count="4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i/>
      <sz val="9"/>
      <name val="Arial"/>
      <family val="2"/>
    </font>
    <font>
      <i/>
      <sz val="9"/>
      <name val="Arial Narrow"/>
      <family val="2"/>
    </font>
    <font>
      <u/>
      <sz val="10"/>
      <color theme="11"/>
      <name val="Arial"/>
    </font>
    <font>
      <i/>
      <sz val="6"/>
      <color theme="0" tint="-0.249977111117893"/>
      <name val="Arial"/>
    </font>
    <font>
      <sz val="6"/>
      <name val="Arial"/>
    </font>
    <font>
      <sz val="6"/>
      <color indexed="22"/>
      <name val="Arial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4"/>
      <color theme="4" tint="-0.499984740745262"/>
      <name val="Arial"/>
      <family val="2"/>
    </font>
    <font>
      <b/>
      <i/>
      <sz val="8"/>
      <color rgb="FF000000"/>
      <name val="Tahoma"/>
      <family val="2"/>
    </font>
    <font>
      <i/>
      <sz val="8"/>
      <color rgb="FF000000"/>
      <name val="Tahoma"/>
      <family val="2"/>
    </font>
    <font>
      <b/>
      <sz val="9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3EBD4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ck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ck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ck">
        <color auto="1"/>
      </right>
      <top style="thin">
        <color indexed="22"/>
      </top>
      <bottom style="thin">
        <color indexed="22"/>
      </bottom>
      <diagonal/>
    </border>
    <border>
      <left style="thick">
        <color auto="1"/>
      </left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7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8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1" applyNumberFormat="0" applyAlignment="0" applyProtection="0"/>
    <xf numFmtId="0" fontId="16" fillId="18" borderId="2" applyNumberFormat="0" applyAlignment="0" applyProtection="0"/>
    <xf numFmtId="0" fontId="17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2" fillId="11" borderId="1" applyNumberFormat="0" applyAlignment="0" applyProtection="0"/>
    <xf numFmtId="0" fontId="23" fillId="0" borderId="6" applyNumberFormat="0" applyFill="0" applyAlignment="0" applyProtection="0"/>
    <xf numFmtId="0" fontId="24" fillId="5" borderId="0" applyNumberFormat="0" applyBorder="0" applyAlignment="0" applyProtection="0"/>
    <xf numFmtId="0" fontId="5" fillId="5" borderId="7" applyNumberFormat="0" applyFont="0" applyAlignment="0" applyProtection="0"/>
    <xf numFmtId="0" fontId="25" fillId="17" borderId="8" applyNumberFormat="0" applyAlignment="0" applyProtection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Protection="1"/>
    <xf numFmtId="0" fontId="0" fillId="0" borderId="0" xfId="0" applyFill="1" applyBorder="1" applyProtection="1"/>
    <xf numFmtId="0" fontId="0" fillId="0" borderId="0" xfId="0" applyFill="1" applyBorder="1" applyAlignment="1" applyProtection="1"/>
    <xf numFmtId="0" fontId="0" fillId="0" borderId="0" xfId="0" applyNumberFormat="1" applyFill="1" applyBorder="1" applyProtection="1"/>
    <xf numFmtId="0" fontId="0" fillId="0" borderId="0" xfId="0" applyNumberFormat="1" applyProtection="1"/>
    <xf numFmtId="0" fontId="0" fillId="0" borderId="12" xfId="0" applyNumberFormat="1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34" fillId="0" borderId="0" xfId="0" applyFont="1" applyBorder="1" applyAlignment="1">
      <alignment vertical="center"/>
    </xf>
    <xf numFmtId="0" fontId="35" fillId="0" borderId="0" xfId="0" applyFont="1" applyProtection="1"/>
    <xf numFmtId="0" fontId="35" fillId="0" borderId="0" xfId="0" applyFont="1" applyFill="1" applyBorder="1" applyProtection="1"/>
    <xf numFmtId="0" fontId="35" fillId="0" borderId="0" xfId="0" applyFont="1" applyFill="1" applyProtection="1"/>
    <xf numFmtId="166" fontId="36" fillId="20" borderId="0" xfId="0" applyNumberFormat="1" applyFont="1" applyFill="1" applyBorder="1" applyAlignment="1" applyProtection="1">
      <alignment horizontal="center" vertical="center"/>
    </xf>
    <xf numFmtId="0" fontId="35" fillId="0" borderId="10" xfId="0" applyFont="1" applyFill="1" applyBorder="1" applyAlignment="1" applyProtection="1">
      <alignment horizontal="center" vertical="center"/>
    </xf>
    <xf numFmtId="0" fontId="35" fillId="0" borderId="13" xfId="0" applyNumberFormat="1" applyFont="1" applyFill="1" applyBorder="1" applyAlignment="1" applyProtection="1">
      <alignment horizontal="center" shrinkToFit="1"/>
    </xf>
    <xf numFmtId="0" fontId="35" fillId="21" borderId="14" xfId="0" applyFont="1" applyFill="1" applyBorder="1" applyAlignment="1" applyProtection="1">
      <alignment horizontal="center" vertical="center"/>
    </xf>
    <xf numFmtId="0" fontId="10" fillId="0" borderId="14" xfId="0" applyFont="1" applyFill="1" applyBorder="1" applyProtection="1"/>
    <xf numFmtId="0" fontId="10" fillId="21" borderId="14" xfId="0" applyFont="1" applyFill="1" applyBorder="1" applyProtection="1"/>
    <xf numFmtId="0" fontId="35" fillId="0" borderId="14" xfId="0" applyFont="1" applyFill="1" applyBorder="1" applyAlignment="1" applyProtection="1">
      <alignment horizontal="center" vertical="center"/>
    </xf>
    <xf numFmtId="0" fontId="10" fillId="0" borderId="14" xfId="0" applyFont="1" applyBorder="1" applyProtection="1"/>
    <xf numFmtId="0" fontId="35" fillId="24" borderId="0" xfId="0" applyFont="1" applyFill="1" applyBorder="1" applyProtection="1"/>
    <xf numFmtId="0" fontId="35" fillId="24" borderId="10" xfId="0" applyFont="1" applyFill="1" applyBorder="1" applyAlignment="1" applyProtection="1">
      <alignment horizontal="center" vertical="center"/>
    </xf>
    <xf numFmtId="0" fontId="35" fillId="24" borderId="10" xfId="0" applyFont="1" applyFill="1" applyBorder="1" applyProtection="1"/>
    <xf numFmtId="0" fontId="0" fillId="24" borderId="0" xfId="0" applyFill="1" applyBorder="1" applyProtection="1"/>
    <xf numFmtId="0" fontId="35" fillId="0" borderId="16" xfId="0" applyNumberFormat="1" applyFont="1" applyFill="1" applyBorder="1" applyAlignment="1" applyProtection="1">
      <alignment horizontal="center" shrinkToFit="1"/>
    </xf>
    <xf numFmtId="0" fontId="35" fillId="0" borderId="17" xfId="0" applyNumberFormat="1" applyFont="1" applyFill="1" applyBorder="1" applyAlignment="1" applyProtection="1">
      <alignment horizontal="center" shrinkToFit="1"/>
    </xf>
    <xf numFmtId="0" fontId="35" fillId="0" borderId="18" xfId="0" applyNumberFormat="1" applyFont="1" applyFill="1" applyBorder="1" applyAlignment="1" applyProtection="1">
      <alignment horizontal="center" shrinkToFit="1"/>
    </xf>
    <xf numFmtId="0" fontId="35" fillId="0" borderId="19" xfId="0" applyNumberFormat="1" applyFont="1" applyFill="1" applyBorder="1" applyAlignment="1" applyProtection="1">
      <alignment horizontal="center" shrinkToFit="1"/>
    </xf>
    <xf numFmtId="0" fontId="35" fillId="21" borderId="20" xfId="0" applyFont="1" applyFill="1" applyBorder="1" applyAlignment="1" applyProtection="1">
      <alignment horizontal="center" vertical="center"/>
    </xf>
    <xf numFmtId="0" fontId="35" fillId="21" borderId="21" xfId="0" applyFont="1" applyFill="1" applyBorder="1" applyAlignment="1" applyProtection="1">
      <alignment horizontal="center" vertical="center"/>
    </xf>
    <xf numFmtId="0" fontId="35" fillId="0" borderId="20" xfId="0" applyFont="1" applyFill="1" applyBorder="1" applyAlignment="1" applyProtection="1">
      <alignment horizontal="center" vertical="center"/>
    </xf>
    <xf numFmtId="0" fontId="35" fillId="0" borderId="21" xfId="0" applyFont="1" applyFill="1" applyBorder="1" applyAlignment="1" applyProtection="1">
      <alignment horizontal="center" vertical="center"/>
    </xf>
    <xf numFmtId="0" fontId="35" fillId="24" borderId="22" xfId="0" applyFont="1" applyFill="1" applyBorder="1" applyAlignment="1" applyProtection="1">
      <alignment horizontal="center" vertical="center"/>
    </xf>
    <xf numFmtId="0" fontId="35" fillId="24" borderId="23" xfId="0" applyFont="1" applyFill="1" applyBorder="1" applyProtection="1"/>
    <xf numFmtId="0" fontId="35" fillId="24" borderId="22" xfId="0" applyFont="1" applyFill="1" applyBorder="1" applyProtection="1"/>
    <xf numFmtId="0" fontId="6" fillId="0" borderId="24" xfId="0" applyFont="1" applyBorder="1" applyAlignment="1" applyProtection="1">
      <alignment horizontal="left" vertical="center"/>
    </xf>
    <xf numFmtId="0" fontId="6" fillId="21" borderId="24" xfId="0" applyFont="1" applyFill="1" applyBorder="1" applyAlignment="1" applyProtection="1">
      <alignment wrapText="1"/>
      <protection locked="0"/>
    </xf>
    <xf numFmtId="165" fontId="10" fillId="21" borderId="24" xfId="0" applyNumberFormat="1" applyFont="1" applyFill="1" applyBorder="1" applyAlignment="1" applyProtection="1">
      <alignment horizontal="right"/>
    </xf>
    <xf numFmtId="1" fontId="10" fillId="21" borderId="24" xfId="40" applyNumberFormat="1" applyFont="1" applyFill="1" applyBorder="1" applyAlignment="1" applyProtection="1">
      <alignment horizontal="center"/>
    </xf>
    <xf numFmtId="9" fontId="1" fillId="21" borderId="24" xfId="40" applyFont="1" applyFill="1" applyBorder="1" applyAlignment="1" applyProtection="1">
      <alignment horizontal="center"/>
      <protection locked="0"/>
    </xf>
    <xf numFmtId="165" fontId="29" fillId="22" borderId="24" xfId="0" applyNumberFormat="1" applyFont="1" applyFill="1" applyBorder="1" applyAlignment="1">
      <alignment horizontal="right"/>
    </xf>
    <xf numFmtId="165" fontId="29" fillId="0" borderId="24" xfId="0" applyNumberFormat="1" applyFont="1" applyBorder="1" applyAlignment="1">
      <alignment horizontal="right"/>
    </xf>
    <xf numFmtId="1" fontId="29" fillId="23" borderId="24" xfId="0" applyNumberFormat="1" applyFont="1" applyFill="1" applyBorder="1" applyAlignment="1">
      <alignment horizontal="center"/>
    </xf>
    <xf numFmtId="9" fontId="30" fillId="23" borderId="24" xfId="40" applyFont="1" applyFill="1" applyBorder="1" applyAlignment="1">
      <alignment horizontal="center" vertical="center"/>
    </xf>
    <xf numFmtId="0" fontId="31" fillId="0" borderId="24" xfId="0" applyFont="1" applyFill="1" applyBorder="1" applyAlignment="1" applyProtection="1">
      <protection locked="0"/>
    </xf>
    <xf numFmtId="0" fontId="10" fillId="0" borderId="24" xfId="0" applyNumberFormat="1" applyFont="1" applyFill="1" applyBorder="1" applyAlignment="1" applyProtection="1">
      <alignment horizontal="center"/>
    </xf>
    <xf numFmtId="0" fontId="32" fillId="0" borderId="24" xfId="0" applyFont="1" applyFill="1" applyBorder="1" applyAlignment="1" applyProtection="1">
      <protection locked="0"/>
    </xf>
    <xf numFmtId="1" fontId="10" fillId="0" borderId="24" xfId="40" applyNumberFormat="1" applyFont="1" applyFill="1" applyBorder="1" applyAlignment="1" applyProtection="1">
      <alignment horizontal="center"/>
    </xf>
    <xf numFmtId="9" fontId="6" fillId="0" borderId="24" xfId="40" applyFont="1" applyFill="1" applyBorder="1" applyAlignment="1" applyProtection="1">
      <alignment horizontal="center" vertical="center"/>
      <protection locked="0"/>
    </xf>
    <xf numFmtId="9" fontId="6" fillId="21" borderId="24" xfId="40" applyFont="1" applyFill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wrapText="1"/>
    </xf>
    <xf numFmtId="0" fontId="10" fillId="0" borderId="24" xfId="0" applyFont="1" applyFill="1" applyBorder="1" applyAlignment="1" applyProtection="1">
      <alignment wrapText="1"/>
      <protection locked="0"/>
    </xf>
    <xf numFmtId="0" fontId="6" fillId="21" borderId="24" xfId="0" applyFont="1" applyFill="1" applyBorder="1" applyAlignment="1" applyProtection="1">
      <alignment vertical="center" wrapText="1"/>
      <protection locked="0"/>
    </xf>
    <xf numFmtId="0" fontId="10" fillId="0" borderId="0" xfId="0" applyNumberFormat="1" applyFont="1" applyBorder="1" applyAlignment="1" applyProtection="1">
      <protection locked="0"/>
    </xf>
    <xf numFmtId="0" fontId="0" fillId="0" borderId="0" xfId="0" applyBorder="1" applyProtection="1"/>
    <xf numFmtId="0" fontId="10" fillId="0" borderId="24" xfId="0" applyFont="1" applyFill="1" applyBorder="1" applyAlignment="1" applyProtection="1">
      <alignment vertical="center" wrapText="1"/>
      <protection locked="0"/>
    </xf>
    <xf numFmtId="14" fontId="10" fillId="21" borderId="24" xfId="0" applyNumberFormat="1" applyFont="1" applyFill="1" applyBorder="1" applyAlignment="1" applyProtection="1">
      <alignment horizontal="right"/>
    </xf>
    <xf numFmtId="0" fontId="9" fillId="0" borderId="24" xfId="0" applyFont="1" applyBorder="1" applyAlignment="1" applyProtection="1">
      <alignment horizontal="left" vertical="center" wrapText="1"/>
    </xf>
    <xf numFmtId="0" fontId="4" fillId="0" borderId="0" xfId="34" applyNumberFormat="1" applyFont="1" applyFill="1" applyBorder="1" applyAlignment="1" applyProtection="1">
      <alignment horizontal="right"/>
    </xf>
    <xf numFmtId="0" fontId="9" fillId="0" borderId="24" xfId="0" applyNumberFormat="1" applyFont="1" applyFill="1" applyBorder="1" applyAlignment="1" applyProtection="1">
      <alignment horizontal="left" vertical="center"/>
    </xf>
    <xf numFmtId="0" fontId="9" fillId="21" borderId="24" xfId="0" applyNumberFormat="1" applyFont="1" applyFill="1" applyBorder="1" applyAlignment="1" applyProtection="1">
      <alignment horizontal="left"/>
    </xf>
    <xf numFmtId="1" fontId="10" fillId="21" borderId="24" xfId="0" applyNumberFormat="1" applyFont="1" applyFill="1" applyBorder="1" applyAlignment="1" applyProtection="1">
      <alignment horizontal="center"/>
      <protection locked="0"/>
    </xf>
    <xf numFmtId="0" fontId="10" fillId="0" borderId="24" xfId="0" applyNumberFormat="1" applyFont="1" applyFill="1" applyBorder="1" applyAlignment="1" applyProtection="1">
      <alignment horizontal="right"/>
    </xf>
    <xf numFmtId="1" fontId="29" fillId="0" borderId="24" xfId="0" applyNumberFormat="1" applyFont="1" applyBorder="1" applyAlignment="1">
      <alignment horizontal="center"/>
    </xf>
    <xf numFmtId="1" fontId="10" fillId="0" borderId="24" xfId="0" applyNumberFormat="1" applyFont="1" applyFill="1" applyBorder="1" applyAlignment="1" applyProtection="1">
      <alignment horizontal="center"/>
      <protection locked="0"/>
    </xf>
    <xf numFmtId="166" fontId="36" fillId="24" borderId="0" xfId="0" applyNumberFormat="1" applyFont="1" applyFill="1" applyBorder="1" applyAlignment="1" applyProtection="1">
      <alignment horizontal="center" vertical="center"/>
    </xf>
    <xf numFmtId="0" fontId="35" fillId="24" borderId="13" xfId="0" applyNumberFormat="1" applyFont="1" applyFill="1" applyBorder="1" applyAlignment="1" applyProtection="1">
      <alignment horizontal="center" shrinkToFit="1"/>
    </xf>
    <xf numFmtId="0" fontId="35" fillId="24" borderId="14" xfId="0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vertical="center"/>
    </xf>
    <xf numFmtId="166" fontId="3" fillId="0" borderId="13" xfId="0" applyNumberFormat="1" applyFont="1" applyFill="1" applyBorder="1" applyAlignment="1" applyProtection="1">
      <alignment vertical="center"/>
    </xf>
    <xf numFmtId="0" fontId="3" fillId="24" borderId="13" xfId="0" applyNumberFormat="1" applyFont="1" applyFill="1" applyBorder="1" applyAlignment="1" applyProtection="1">
      <alignment vertical="center"/>
    </xf>
    <xf numFmtId="166" fontId="3" fillId="24" borderId="13" xfId="0" applyNumberFormat="1" applyFont="1" applyFill="1" applyBorder="1" applyAlignment="1" applyProtection="1">
      <alignment vertical="center"/>
    </xf>
    <xf numFmtId="0" fontId="10" fillId="0" borderId="27" xfId="0" applyFont="1" applyBorder="1" applyAlignment="1">
      <alignment wrapText="1"/>
    </xf>
    <xf numFmtId="0" fontId="10" fillId="0" borderId="28" xfId="0" applyFont="1" applyBorder="1" applyAlignment="1">
      <alignment wrapText="1"/>
    </xf>
    <xf numFmtId="0" fontId="1" fillId="0" borderId="28" xfId="0" applyFont="1" applyBorder="1" applyAlignment="1">
      <alignment vertical="center" wrapText="1"/>
    </xf>
    <xf numFmtId="0" fontId="31" fillId="0" borderId="29" xfId="0" applyFont="1" applyBorder="1" applyAlignment="1">
      <alignment vertical="center"/>
    </xf>
    <xf numFmtId="0" fontId="6" fillId="25" borderId="28" xfId="0" applyFont="1" applyFill="1" applyBorder="1" applyAlignment="1">
      <alignment wrapText="1"/>
    </xf>
    <xf numFmtId="0" fontId="1" fillId="0" borderId="29" xfId="0" applyFont="1" applyBorder="1" applyAlignment="1">
      <alignment wrapText="1"/>
    </xf>
    <xf numFmtId="0" fontId="1" fillId="0" borderId="32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29" fillId="26" borderId="27" xfId="0" applyFont="1" applyFill="1" applyBorder="1" applyAlignment="1">
      <alignment horizontal="center" wrapText="1"/>
    </xf>
    <xf numFmtId="0" fontId="29" fillId="26" borderId="28" xfId="0" applyFont="1" applyFill="1" applyBorder="1" applyAlignment="1">
      <alignment horizontal="center" wrapText="1"/>
    </xf>
    <xf numFmtId="0" fontId="1" fillId="25" borderId="28" xfId="0" applyFont="1" applyFill="1" applyBorder="1" applyAlignment="1">
      <alignment wrapText="1"/>
    </xf>
    <xf numFmtId="0" fontId="10" fillId="0" borderId="28" xfId="0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9" fillId="21" borderId="24" xfId="0" applyFont="1" applyFill="1" applyBorder="1" applyAlignment="1" applyProtection="1">
      <alignment horizontal="left" vertical="center" wrapText="1"/>
      <protection locked="0"/>
    </xf>
    <xf numFmtId="0" fontId="10" fillId="0" borderId="24" xfId="0" applyFont="1" applyFill="1" applyBorder="1" applyAlignment="1" applyProtection="1">
      <alignment horizontal="center"/>
      <protection locked="0"/>
    </xf>
    <xf numFmtId="0" fontId="3" fillId="0" borderId="13" xfId="0" applyNumberFormat="1" applyFont="1" applyFill="1" applyBorder="1" applyAlignment="1" applyProtection="1">
      <alignment horizontal="left" vertical="center"/>
    </xf>
    <xf numFmtId="0" fontId="1" fillId="0" borderId="30" xfId="0" applyFont="1" applyBorder="1" applyAlignment="1">
      <alignment wrapText="1"/>
    </xf>
    <xf numFmtId="0" fontId="1" fillId="0" borderId="31" xfId="0" applyFont="1" applyBorder="1" applyAlignment="1">
      <alignment wrapText="1"/>
    </xf>
    <xf numFmtId="0" fontId="39" fillId="20" borderId="0" xfId="0" applyNumberFormat="1" applyFont="1" applyFill="1" applyBorder="1" applyAlignment="1" applyProtection="1">
      <alignment vertical="center"/>
    </xf>
    <xf numFmtId="166" fontId="3" fillId="0" borderId="13" xfId="0" applyNumberFormat="1" applyFont="1" applyFill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right"/>
    </xf>
    <xf numFmtId="0" fontId="3" fillId="0" borderId="17" xfId="0" applyNumberFormat="1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right" indent="1"/>
    </xf>
    <xf numFmtId="0" fontId="0" fillId="0" borderId="0" xfId="0" applyFill="1" applyBorder="1" applyAlignment="1" applyProtection="1">
      <alignment horizontal="right" indent="1"/>
    </xf>
    <xf numFmtId="0" fontId="0" fillId="0" borderId="11" xfId="0" applyFont="1" applyFill="1" applyBorder="1" applyAlignment="1" applyProtection="1">
      <alignment horizontal="left"/>
      <protection locked="0"/>
    </xf>
    <xf numFmtId="0" fontId="5" fillId="0" borderId="11" xfId="0" applyFont="1" applyFill="1" applyBorder="1" applyAlignment="1" applyProtection="1">
      <alignment horizontal="left"/>
      <protection locked="0"/>
    </xf>
    <xf numFmtId="164" fontId="1" fillId="0" borderId="12" xfId="0" applyNumberFormat="1" applyFont="1" applyFill="1" applyBorder="1" applyAlignment="1" applyProtection="1">
      <alignment horizontal="left"/>
      <protection locked="0"/>
    </xf>
    <xf numFmtId="0" fontId="1" fillId="25" borderId="30" xfId="0" applyFont="1" applyFill="1" applyBorder="1" applyAlignment="1">
      <alignment vertical="center" wrapText="1"/>
    </xf>
    <xf numFmtId="0" fontId="1" fillId="25" borderId="31" xfId="0" applyFont="1" applyFill="1" applyBorder="1" applyAlignment="1">
      <alignment vertical="center" wrapText="1"/>
    </xf>
    <xf numFmtId="0" fontId="9" fillId="21" borderId="24" xfId="0" applyFont="1" applyFill="1" applyBorder="1" applyAlignment="1" applyProtection="1">
      <alignment horizontal="left" wrapText="1"/>
      <protection locked="0"/>
    </xf>
    <xf numFmtId="0" fontId="9" fillId="0" borderId="24" xfId="0" applyFont="1" applyBorder="1" applyAlignment="1" applyProtection="1">
      <alignment horizontal="left" vertical="center" wrapText="1"/>
    </xf>
    <xf numFmtId="0" fontId="0" fillId="0" borderId="26" xfId="0" applyNumberFormat="1" applyBorder="1" applyAlignment="1" applyProtection="1">
      <alignment horizontal="right"/>
    </xf>
    <xf numFmtId="166" fontId="3" fillId="0" borderId="17" xfId="0" applyNumberFormat="1" applyFont="1" applyFill="1" applyBorder="1" applyAlignment="1" applyProtection="1">
      <alignment horizontal="left" vertical="center"/>
    </xf>
    <xf numFmtId="0" fontId="0" fillId="0" borderId="15" xfId="0" applyNumberFormat="1" applyFill="1" applyBorder="1" applyAlignment="1" applyProtection="1">
      <alignment horizontal="center"/>
    </xf>
    <xf numFmtId="0" fontId="0" fillId="0" borderId="25" xfId="0" applyNumberFormat="1" applyFill="1" applyBorder="1" applyAlignment="1" applyProtection="1">
      <alignment horizontal="center"/>
    </xf>
    <xf numFmtId="0" fontId="0" fillId="24" borderId="26" xfId="0" applyNumberFormat="1" applyFill="1" applyBorder="1" applyAlignment="1" applyProtection="1">
      <alignment horizontal="center"/>
    </xf>
  </cellXfs>
  <cellStyles count="17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105"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2080770</xdr:colOff>
      <xdr:row>5</xdr:row>
      <xdr:rowOff>112889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504007CA-A32A-BA4C-98F9-5F07F5969099}"/>
            </a:ext>
          </a:extLst>
        </xdr:cNvPr>
        <xdr:cNvGrpSpPr/>
      </xdr:nvGrpSpPr>
      <xdr:grpSpPr>
        <a:xfrm>
          <a:off x="0" y="222250"/>
          <a:ext cx="2417320" cy="747889"/>
          <a:chOff x="0" y="327414"/>
          <a:chExt cx="2598930" cy="617466"/>
        </a:xfrm>
      </xdr:grpSpPr>
      <xdr:pic>
        <xdr:nvPicPr>
          <xdr:cNvPr id="13" name="Picture 12" descr="Image result for cuahsi">
            <a:extLst>
              <a:ext uri="{FF2B5EF4-FFF2-40B4-BE49-F238E27FC236}">
                <a16:creationId xmlns:a16="http://schemas.microsoft.com/office/drawing/2014/main" id="{B4D3809C-F5D1-2B42-A3CE-746B8B3A24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335281"/>
            <a:ext cx="1789727" cy="5283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Picture 13" descr="Image result for NOAA">
            <a:extLst>
              <a:ext uri="{FF2B5EF4-FFF2-40B4-BE49-F238E27FC236}">
                <a16:creationId xmlns:a16="http://schemas.microsoft.com/office/drawing/2014/main" id="{4E440427-0C48-6447-9BAD-595F16B24F2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0911" r="30030" b="3486"/>
          <a:stretch/>
        </xdr:blipFill>
        <xdr:spPr bwMode="auto">
          <a:xfrm>
            <a:off x="1960882" y="327414"/>
            <a:ext cx="638048" cy="61746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M61"/>
  <sheetViews>
    <sheetView showGridLines="0" tabSelected="1" zoomScaleNormal="100" zoomScalePageLayoutView="125" workbookViewId="0">
      <pane ySplit="7" topLeftCell="A16" activePane="bottomLeft" state="frozen"/>
      <selection pane="bottomLeft" activeCell="B18" sqref="B18"/>
    </sheetView>
  </sheetViews>
  <sheetFormatPr defaultColWidth="9.1796875" defaultRowHeight="12.5" x14ac:dyDescent="0.25"/>
  <cols>
    <col min="1" max="1" width="6.81640625" style="4" customWidth="1"/>
    <col min="2" max="2" width="27.81640625" style="1" customWidth="1"/>
    <col min="3" max="3" width="6.453125" style="1" customWidth="1"/>
    <col min="4" max="4" width="12.1796875" style="5" customWidth="1"/>
    <col min="5" max="5" width="10.6328125" style="1" bestFit="1" customWidth="1"/>
    <col min="6" max="6" width="10.453125" style="1" bestFit="1" customWidth="1"/>
    <col min="7" max="7" width="4.6328125" style="1" bestFit="1" customWidth="1"/>
    <col min="8" max="8" width="13.453125" style="1" customWidth="1"/>
    <col min="9" max="9" width="10" style="1" customWidth="1"/>
    <col min="10" max="65" width="1.453125" style="9" customWidth="1"/>
    <col min="66" max="107" width="1.453125" style="10" customWidth="1"/>
    <col min="108" max="108" width="1.453125" style="20" customWidth="1"/>
    <col min="109" max="373" width="1.453125" style="10" customWidth="1"/>
    <col min="374" max="16384" width="9.1796875" style="2"/>
  </cols>
  <sheetData>
    <row r="1" spans="1:403" ht="17.5" x14ac:dyDescent="0.25">
      <c r="A1" s="92" t="s">
        <v>13</v>
      </c>
      <c r="B1" s="92"/>
      <c r="C1" s="92"/>
      <c r="D1" s="92"/>
      <c r="E1" s="92"/>
      <c r="F1" s="92"/>
      <c r="G1" s="92"/>
      <c r="H1" s="92"/>
      <c r="I1" s="92"/>
      <c r="J1" s="8"/>
      <c r="BG1" s="20"/>
      <c r="BH1" s="10"/>
      <c r="BI1" s="10"/>
      <c r="BJ1" s="10"/>
      <c r="BK1" s="10"/>
      <c r="BL1" s="10"/>
      <c r="BM1" s="10"/>
      <c r="DD1" s="10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</row>
    <row r="2" spans="1:403" x14ac:dyDescent="0.25">
      <c r="A2"/>
      <c r="B2" s="53"/>
      <c r="C2" s="53"/>
      <c r="D2" s="58"/>
      <c r="E2" s="94"/>
      <c r="F2" s="94"/>
      <c r="G2" s="54"/>
      <c r="H2" s="2"/>
      <c r="I2" s="54"/>
      <c r="BG2" s="20"/>
      <c r="BH2" s="10"/>
      <c r="BI2" s="10"/>
      <c r="BJ2" s="10"/>
      <c r="BK2" s="10"/>
      <c r="BL2" s="10"/>
      <c r="BM2" s="10"/>
      <c r="DD2" s="10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</row>
    <row r="3" spans="1:403" x14ac:dyDescent="0.25">
      <c r="A3"/>
      <c r="B3" s="97" t="s">
        <v>11</v>
      </c>
      <c r="C3" s="97"/>
      <c r="D3" s="97"/>
      <c r="E3" s="98" t="s">
        <v>14</v>
      </c>
      <c r="F3" s="99"/>
      <c r="G3" s="3"/>
      <c r="H3" s="3"/>
      <c r="I3" s="2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20"/>
      <c r="BH3" s="10"/>
      <c r="BI3" s="10"/>
      <c r="BJ3" s="10"/>
      <c r="BK3" s="10"/>
      <c r="BL3" s="10"/>
      <c r="BM3" s="10"/>
      <c r="DD3" s="10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</row>
    <row r="4" spans="1:403" x14ac:dyDescent="0.25">
      <c r="B4" s="97" t="s">
        <v>5</v>
      </c>
      <c r="C4" s="97"/>
      <c r="D4" s="97"/>
      <c r="E4" s="100">
        <v>43626</v>
      </c>
      <c r="F4" s="100"/>
      <c r="G4" s="54"/>
      <c r="H4" s="54"/>
      <c r="I4" s="54"/>
      <c r="J4" s="12">
        <f>E4-WEEKDAY(E4,1)+2+7*(E5-1)</f>
        <v>43626</v>
      </c>
      <c r="K4" s="12">
        <f>J4+1</f>
        <v>43627</v>
      </c>
      <c r="L4" s="12">
        <f t="shared" ref="L4:BF4" si="0">K4+1</f>
        <v>43628</v>
      </c>
      <c r="M4" s="12">
        <f t="shared" si="0"/>
        <v>43629</v>
      </c>
      <c r="N4" s="12">
        <f t="shared" si="0"/>
        <v>43630</v>
      </c>
      <c r="O4" s="12">
        <f t="shared" si="0"/>
        <v>43631</v>
      </c>
      <c r="P4" s="12">
        <f t="shared" si="0"/>
        <v>43632</v>
      </c>
      <c r="Q4" s="12">
        <f t="shared" si="0"/>
        <v>43633</v>
      </c>
      <c r="R4" s="12">
        <f t="shared" si="0"/>
        <v>43634</v>
      </c>
      <c r="S4" s="12">
        <f t="shared" si="0"/>
        <v>43635</v>
      </c>
      <c r="T4" s="12">
        <f t="shared" si="0"/>
        <v>43636</v>
      </c>
      <c r="U4" s="12">
        <f t="shared" si="0"/>
        <v>43637</v>
      </c>
      <c r="V4" s="12">
        <f t="shared" si="0"/>
        <v>43638</v>
      </c>
      <c r="W4" s="12">
        <f t="shared" si="0"/>
        <v>43639</v>
      </c>
      <c r="X4" s="12">
        <f t="shared" si="0"/>
        <v>43640</v>
      </c>
      <c r="Y4" s="12">
        <f t="shared" si="0"/>
        <v>43641</v>
      </c>
      <c r="Z4" s="12">
        <f t="shared" si="0"/>
        <v>43642</v>
      </c>
      <c r="AA4" s="12">
        <f t="shared" si="0"/>
        <v>43643</v>
      </c>
      <c r="AB4" s="12">
        <f t="shared" si="0"/>
        <v>43644</v>
      </c>
      <c r="AC4" s="12">
        <f t="shared" si="0"/>
        <v>43645</v>
      </c>
      <c r="AD4" s="12">
        <f t="shared" si="0"/>
        <v>43646</v>
      </c>
      <c r="AE4" s="12">
        <f t="shared" si="0"/>
        <v>43647</v>
      </c>
      <c r="AF4" s="12">
        <f t="shared" si="0"/>
        <v>43648</v>
      </c>
      <c r="AG4" s="12">
        <f t="shared" si="0"/>
        <v>43649</v>
      </c>
      <c r="AH4" s="12">
        <f t="shared" si="0"/>
        <v>43650</v>
      </c>
      <c r="AI4" s="12">
        <f t="shared" si="0"/>
        <v>43651</v>
      </c>
      <c r="AJ4" s="12">
        <f t="shared" si="0"/>
        <v>43652</v>
      </c>
      <c r="AK4" s="12">
        <f t="shared" si="0"/>
        <v>43653</v>
      </c>
      <c r="AL4" s="12">
        <f t="shared" si="0"/>
        <v>43654</v>
      </c>
      <c r="AM4" s="12">
        <f t="shared" si="0"/>
        <v>43655</v>
      </c>
      <c r="AN4" s="12">
        <f t="shared" si="0"/>
        <v>43656</v>
      </c>
      <c r="AO4" s="12">
        <f t="shared" si="0"/>
        <v>43657</v>
      </c>
      <c r="AP4" s="12">
        <f t="shared" si="0"/>
        <v>43658</v>
      </c>
      <c r="AQ4" s="12">
        <f t="shared" si="0"/>
        <v>43659</v>
      </c>
      <c r="AR4" s="12">
        <f t="shared" si="0"/>
        <v>43660</v>
      </c>
      <c r="AS4" s="12">
        <f t="shared" si="0"/>
        <v>43661</v>
      </c>
      <c r="AT4" s="12">
        <f t="shared" si="0"/>
        <v>43662</v>
      </c>
      <c r="AU4" s="12">
        <f t="shared" si="0"/>
        <v>43663</v>
      </c>
      <c r="AV4" s="12">
        <f t="shared" si="0"/>
        <v>43664</v>
      </c>
      <c r="AW4" s="12">
        <f t="shared" si="0"/>
        <v>43665</v>
      </c>
      <c r="AX4" s="12">
        <f t="shared" si="0"/>
        <v>43666</v>
      </c>
      <c r="AY4" s="12">
        <f t="shared" si="0"/>
        <v>43667</v>
      </c>
      <c r="AZ4" s="12">
        <f t="shared" si="0"/>
        <v>43668</v>
      </c>
      <c r="BA4" s="12">
        <f t="shared" si="0"/>
        <v>43669</v>
      </c>
      <c r="BB4" s="12">
        <f t="shared" si="0"/>
        <v>43670</v>
      </c>
      <c r="BC4" s="12">
        <f t="shared" si="0"/>
        <v>43671</v>
      </c>
      <c r="BD4" s="12">
        <f t="shared" si="0"/>
        <v>43672</v>
      </c>
      <c r="BE4" s="12">
        <f t="shared" si="0"/>
        <v>43673</v>
      </c>
      <c r="BF4" s="12">
        <f t="shared" si="0"/>
        <v>43674</v>
      </c>
      <c r="BG4" s="65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</row>
    <row r="5" spans="1:403" x14ac:dyDescent="0.25">
      <c r="B5" s="96" t="s">
        <v>9</v>
      </c>
      <c r="C5" s="97"/>
      <c r="D5" s="97"/>
      <c r="E5" s="6">
        <v>1</v>
      </c>
      <c r="F5" s="7"/>
      <c r="G5" s="54"/>
      <c r="H5" s="54"/>
      <c r="I5" s="54"/>
      <c r="J5" s="95" t="str">
        <f>"Week "&amp;(J4-($E$4-WEEKDAY($E$4,1)+2))/7+1</f>
        <v>Week 1</v>
      </c>
      <c r="K5" s="89"/>
      <c r="L5" s="89"/>
      <c r="M5" s="89"/>
      <c r="N5" s="89"/>
      <c r="O5" s="89"/>
      <c r="P5" s="89"/>
      <c r="Q5" s="89" t="str">
        <f>"Week "&amp;(Q4-($E$4-WEEKDAY($E$4,1)+2))/7+1</f>
        <v>Week 2</v>
      </c>
      <c r="R5" s="89"/>
      <c r="S5" s="89"/>
      <c r="T5" s="89"/>
      <c r="U5" s="89"/>
      <c r="V5" s="89"/>
      <c r="W5" s="89"/>
      <c r="X5" s="89" t="str">
        <f>"Week "&amp;(X4-($E$4-WEEKDAY($E$4,1)+2))/7+1</f>
        <v>Week 3</v>
      </c>
      <c r="Y5" s="89"/>
      <c r="Z5" s="89"/>
      <c r="AA5" s="89"/>
      <c r="AB5" s="89"/>
      <c r="AC5" s="89"/>
      <c r="AD5" s="89"/>
      <c r="AE5" s="89" t="str">
        <f>"Week "&amp;(AE4-($E$4-WEEKDAY($E$4,1)+2))/7+1</f>
        <v>Week 4</v>
      </c>
      <c r="AF5" s="89"/>
      <c r="AG5" s="89"/>
      <c r="AH5" s="89"/>
      <c r="AI5" s="89"/>
      <c r="AJ5" s="89"/>
      <c r="AK5" s="89"/>
      <c r="AL5" s="89" t="str">
        <f>"Week "&amp;(AL4-($E$4-WEEKDAY($E$4,1)+2))/7+1</f>
        <v>Week 5</v>
      </c>
      <c r="AM5" s="89"/>
      <c r="AN5" s="89"/>
      <c r="AO5" s="89"/>
      <c r="AP5" s="89"/>
      <c r="AQ5" s="89"/>
      <c r="AR5" s="89"/>
      <c r="AS5" s="89" t="str">
        <f>"Week "&amp;(AS4-($E$4-WEEKDAY($E$4,1)+2))/7+1</f>
        <v>Week 6</v>
      </c>
      <c r="AT5" s="89"/>
      <c r="AU5" s="89"/>
      <c r="AV5" s="89"/>
      <c r="AW5" s="89"/>
      <c r="AX5" s="89"/>
      <c r="AY5" s="89"/>
      <c r="AZ5" s="89" t="str">
        <f>"Week "&amp;(AZ4-($E$4-WEEKDAY($E$4,1)+2))/7+1</f>
        <v>Week 7</v>
      </c>
      <c r="BA5" s="89"/>
      <c r="BB5" s="89"/>
      <c r="BC5" s="89"/>
      <c r="BD5" s="89"/>
      <c r="BE5" s="89"/>
      <c r="BF5" s="89"/>
      <c r="BG5" s="70"/>
      <c r="BH5" s="68"/>
      <c r="BI5" s="68"/>
      <c r="BJ5" s="68"/>
      <c r="BK5" s="68"/>
      <c r="BL5" s="68"/>
      <c r="BM5" s="68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  <c r="GE5" s="89"/>
      <c r="GF5" s="89"/>
      <c r="GG5" s="89"/>
      <c r="GH5" s="89"/>
      <c r="GI5" s="89"/>
      <c r="GJ5" s="89"/>
      <c r="GK5" s="89"/>
      <c r="GL5" s="89"/>
      <c r="GM5" s="89"/>
      <c r="GN5" s="89"/>
      <c r="GO5" s="89"/>
      <c r="GP5" s="89"/>
      <c r="GQ5" s="89"/>
      <c r="GR5" s="89"/>
      <c r="GS5" s="89"/>
      <c r="GT5" s="89"/>
      <c r="GU5" s="89"/>
      <c r="GV5" s="89"/>
      <c r="GW5" s="89"/>
      <c r="GX5" s="89"/>
      <c r="GY5" s="89"/>
      <c r="GZ5" s="89"/>
      <c r="HA5" s="89"/>
      <c r="HB5" s="89"/>
      <c r="HC5" s="89"/>
      <c r="HD5" s="89"/>
      <c r="HE5" s="89"/>
      <c r="HF5" s="89"/>
      <c r="HG5" s="89"/>
      <c r="HH5" s="89"/>
      <c r="HI5" s="89"/>
      <c r="HJ5" s="89"/>
      <c r="HK5" s="89"/>
      <c r="HL5" s="89"/>
      <c r="HM5" s="89"/>
      <c r="HN5" s="89"/>
      <c r="HO5" s="89"/>
      <c r="HP5" s="89"/>
      <c r="HQ5" s="89"/>
      <c r="HR5" s="89"/>
      <c r="HS5" s="89"/>
      <c r="HT5" s="89"/>
      <c r="HU5" s="89"/>
      <c r="HV5" s="89"/>
      <c r="HW5" s="89"/>
      <c r="HX5" s="89"/>
      <c r="HY5" s="89"/>
      <c r="HZ5" s="89"/>
      <c r="IA5" s="89"/>
      <c r="IB5" s="89"/>
      <c r="IC5" s="89"/>
      <c r="ID5" s="89"/>
      <c r="IE5" s="89"/>
      <c r="IF5" s="89"/>
      <c r="IG5" s="89"/>
      <c r="IH5" s="89"/>
      <c r="II5" s="89"/>
      <c r="IJ5" s="89"/>
      <c r="IK5" s="89"/>
      <c r="IL5" s="89"/>
      <c r="IM5" s="89"/>
      <c r="IN5" s="89"/>
      <c r="IO5" s="89"/>
      <c r="IP5" s="89"/>
      <c r="IQ5" s="89"/>
      <c r="IR5" s="89"/>
      <c r="IS5" s="89"/>
      <c r="IT5" s="89"/>
      <c r="IU5" s="89"/>
      <c r="IV5" s="89"/>
      <c r="IW5" s="89"/>
      <c r="IX5" s="89"/>
      <c r="IY5" s="89"/>
      <c r="IZ5" s="89"/>
      <c r="JA5" s="89"/>
      <c r="JB5" s="89"/>
      <c r="JC5" s="89"/>
      <c r="JD5" s="89"/>
      <c r="JE5" s="89"/>
      <c r="JF5" s="89"/>
      <c r="JG5" s="89"/>
      <c r="JH5" s="89"/>
      <c r="JI5" s="89"/>
      <c r="JJ5" s="89"/>
      <c r="JK5" s="89"/>
      <c r="JL5" s="89"/>
      <c r="JM5" s="89"/>
      <c r="JN5" s="89"/>
      <c r="JO5" s="89"/>
      <c r="JP5" s="89"/>
      <c r="JQ5" s="89"/>
      <c r="JR5" s="89"/>
      <c r="JS5" s="89"/>
      <c r="JT5" s="89"/>
      <c r="JU5" s="89"/>
      <c r="JV5" s="89"/>
      <c r="JW5" s="89"/>
      <c r="JX5" s="89"/>
      <c r="JY5" s="89"/>
      <c r="JZ5" s="89"/>
      <c r="KA5" s="89"/>
      <c r="KB5" s="89"/>
      <c r="KC5" s="89"/>
      <c r="KD5" s="89"/>
      <c r="KE5" s="89"/>
      <c r="KF5" s="89"/>
      <c r="KG5" s="89"/>
      <c r="KH5" s="89"/>
      <c r="KI5" s="89"/>
      <c r="KJ5" s="89"/>
      <c r="KK5" s="89"/>
      <c r="KL5" s="89"/>
      <c r="KM5" s="89"/>
      <c r="KN5" s="89"/>
      <c r="KO5" s="89"/>
      <c r="KP5" s="89"/>
      <c r="KQ5" s="89"/>
      <c r="KR5" s="89"/>
      <c r="KS5" s="89"/>
      <c r="KT5" s="89"/>
      <c r="KU5" s="89"/>
      <c r="KV5" s="89"/>
      <c r="KW5" s="89"/>
      <c r="KX5" s="89"/>
      <c r="KY5" s="89"/>
      <c r="KZ5" s="89"/>
      <c r="LA5" s="89"/>
      <c r="LB5" s="89"/>
      <c r="LC5" s="89"/>
      <c r="LD5" s="89"/>
      <c r="LE5" s="89"/>
      <c r="LF5" s="89"/>
      <c r="LG5" s="89"/>
      <c r="LH5" s="89"/>
      <c r="LI5" s="89"/>
      <c r="LJ5" s="89"/>
      <c r="LK5" s="89"/>
      <c r="LL5" s="89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</row>
    <row r="6" spans="1:403" x14ac:dyDescent="0.25">
      <c r="A6"/>
      <c r="B6" s="105" t="s">
        <v>12</v>
      </c>
      <c r="C6" s="105"/>
      <c r="D6" s="105"/>
      <c r="E6" s="54" t="s">
        <v>16</v>
      </c>
      <c r="F6" s="54"/>
      <c r="G6" s="54"/>
      <c r="H6" s="54"/>
      <c r="I6" s="54"/>
      <c r="J6" s="106">
        <f>J4</f>
        <v>43626</v>
      </c>
      <c r="K6" s="93"/>
      <c r="L6" s="93"/>
      <c r="M6" s="93"/>
      <c r="N6" s="93"/>
      <c r="O6" s="93"/>
      <c r="P6" s="93"/>
      <c r="Q6" s="93">
        <f>Q4</f>
        <v>43633</v>
      </c>
      <c r="R6" s="93"/>
      <c r="S6" s="93"/>
      <c r="T6" s="93"/>
      <c r="U6" s="93"/>
      <c r="V6" s="93"/>
      <c r="W6" s="93"/>
      <c r="X6" s="93">
        <f>X4</f>
        <v>43640</v>
      </c>
      <c r="Y6" s="93"/>
      <c r="Z6" s="93"/>
      <c r="AA6" s="93"/>
      <c r="AB6" s="93"/>
      <c r="AC6" s="93"/>
      <c r="AD6" s="93"/>
      <c r="AE6" s="93">
        <f>AE4</f>
        <v>43647</v>
      </c>
      <c r="AF6" s="93"/>
      <c r="AG6" s="93"/>
      <c r="AH6" s="93"/>
      <c r="AI6" s="93"/>
      <c r="AJ6" s="93"/>
      <c r="AK6" s="93"/>
      <c r="AL6" s="93">
        <f>AL4</f>
        <v>43654</v>
      </c>
      <c r="AM6" s="93"/>
      <c r="AN6" s="93"/>
      <c r="AO6" s="93"/>
      <c r="AP6" s="93"/>
      <c r="AQ6" s="93"/>
      <c r="AR6" s="93"/>
      <c r="AS6" s="93">
        <f>AS4</f>
        <v>43661</v>
      </c>
      <c r="AT6" s="93"/>
      <c r="AU6" s="93"/>
      <c r="AV6" s="93"/>
      <c r="AW6" s="93"/>
      <c r="AX6" s="93"/>
      <c r="AY6" s="93"/>
      <c r="AZ6" s="93">
        <f>AZ4</f>
        <v>43668</v>
      </c>
      <c r="BA6" s="93"/>
      <c r="BB6" s="93"/>
      <c r="BC6" s="93"/>
      <c r="BD6" s="93"/>
      <c r="BE6" s="93"/>
      <c r="BF6" s="93"/>
      <c r="BG6" s="71"/>
      <c r="BH6" s="69"/>
      <c r="BI6" s="69"/>
      <c r="BJ6" s="69"/>
      <c r="BK6" s="69"/>
      <c r="BL6" s="69"/>
      <c r="BM6" s="69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/>
      <c r="CI6" s="93"/>
      <c r="CJ6" s="93"/>
      <c r="CK6" s="93"/>
      <c r="CL6" s="93"/>
      <c r="CM6" s="93"/>
      <c r="CN6" s="93"/>
      <c r="CO6" s="93"/>
      <c r="CP6" s="93"/>
      <c r="CQ6" s="93"/>
      <c r="CR6" s="93"/>
      <c r="CS6" s="93"/>
      <c r="CT6" s="93"/>
      <c r="CU6" s="93"/>
      <c r="CV6" s="93"/>
      <c r="CW6" s="93"/>
      <c r="CX6" s="93"/>
      <c r="CY6" s="93"/>
      <c r="CZ6" s="93"/>
      <c r="DA6" s="93"/>
      <c r="DB6" s="93"/>
      <c r="DC6" s="93"/>
      <c r="DD6" s="93"/>
      <c r="DE6" s="93"/>
      <c r="DF6" s="93"/>
      <c r="DG6" s="93"/>
      <c r="DH6" s="93"/>
      <c r="DI6" s="93"/>
      <c r="DJ6" s="93"/>
      <c r="DK6" s="93"/>
      <c r="DL6" s="93"/>
      <c r="DM6" s="93"/>
      <c r="DN6" s="93"/>
      <c r="DO6" s="93"/>
      <c r="DP6" s="93"/>
      <c r="DQ6" s="93"/>
      <c r="DR6" s="93"/>
      <c r="DS6" s="93"/>
      <c r="DT6" s="93"/>
      <c r="DU6" s="93"/>
      <c r="DV6" s="93"/>
      <c r="DW6" s="93"/>
      <c r="DX6" s="93"/>
      <c r="DY6" s="93"/>
      <c r="DZ6" s="93"/>
      <c r="EA6" s="93"/>
      <c r="EB6" s="93"/>
      <c r="EC6" s="93"/>
      <c r="ED6" s="93"/>
      <c r="EE6" s="93"/>
      <c r="EF6" s="93"/>
      <c r="EG6" s="93"/>
      <c r="EH6" s="93"/>
      <c r="EI6" s="93"/>
      <c r="EJ6" s="93"/>
      <c r="EK6" s="93"/>
      <c r="EL6" s="93"/>
      <c r="EM6" s="93"/>
      <c r="EN6" s="93"/>
      <c r="EO6" s="93"/>
      <c r="EP6" s="93"/>
      <c r="EQ6" s="93"/>
      <c r="ER6" s="93"/>
      <c r="ES6" s="93"/>
      <c r="ET6" s="93"/>
      <c r="EU6" s="93"/>
      <c r="EV6" s="93"/>
      <c r="EW6" s="93"/>
      <c r="EX6" s="93"/>
      <c r="EY6" s="93"/>
      <c r="EZ6" s="93"/>
      <c r="FA6" s="93"/>
      <c r="FB6" s="93"/>
      <c r="FC6" s="93"/>
      <c r="FD6" s="93"/>
      <c r="FE6" s="93"/>
      <c r="FF6" s="93"/>
      <c r="FG6" s="93"/>
      <c r="FH6" s="93"/>
      <c r="FI6" s="93"/>
      <c r="FJ6" s="93"/>
      <c r="FK6" s="93"/>
      <c r="FL6" s="93"/>
      <c r="FM6" s="93"/>
      <c r="FN6" s="93"/>
      <c r="FO6" s="93"/>
      <c r="FP6" s="93"/>
      <c r="FQ6" s="93"/>
      <c r="FR6" s="93"/>
      <c r="FS6" s="93"/>
      <c r="FT6" s="93"/>
      <c r="FU6" s="93"/>
      <c r="FV6" s="93"/>
      <c r="FW6" s="93"/>
      <c r="FX6" s="93"/>
      <c r="FY6" s="93"/>
      <c r="FZ6" s="93"/>
      <c r="GA6" s="93"/>
      <c r="GB6" s="93"/>
      <c r="GC6" s="93"/>
      <c r="GD6" s="93"/>
      <c r="GE6" s="93"/>
      <c r="GF6" s="93"/>
      <c r="GG6" s="93"/>
      <c r="GH6" s="93"/>
      <c r="GI6" s="93"/>
      <c r="GJ6" s="93"/>
      <c r="GK6" s="93"/>
      <c r="GL6" s="93"/>
      <c r="GM6" s="93"/>
      <c r="GN6" s="93"/>
      <c r="GO6" s="93"/>
      <c r="GP6" s="93"/>
      <c r="GQ6" s="93"/>
      <c r="GR6" s="93"/>
      <c r="GS6" s="93"/>
      <c r="GT6" s="93"/>
      <c r="GU6" s="93"/>
      <c r="GV6" s="93"/>
      <c r="GW6" s="93"/>
      <c r="GX6" s="93"/>
      <c r="GY6" s="93"/>
      <c r="GZ6" s="93"/>
      <c r="HA6" s="93"/>
      <c r="HB6" s="93"/>
      <c r="HC6" s="93"/>
      <c r="HD6" s="93"/>
      <c r="HE6" s="93"/>
      <c r="HF6" s="93"/>
      <c r="HG6" s="93"/>
      <c r="HH6" s="93"/>
      <c r="HI6" s="93"/>
      <c r="HJ6" s="93"/>
      <c r="HK6" s="93"/>
      <c r="HL6" s="93"/>
      <c r="HM6" s="93"/>
      <c r="HN6" s="93"/>
      <c r="HO6" s="93"/>
      <c r="HP6" s="93"/>
      <c r="HQ6" s="93"/>
      <c r="HR6" s="93"/>
      <c r="HS6" s="93"/>
      <c r="HT6" s="93"/>
      <c r="HU6" s="93"/>
      <c r="HV6" s="93"/>
      <c r="HW6" s="93"/>
      <c r="HX6" s="93"/>
      <c r="HY6" s="93"/>
      <c r="HZ6" s="93"/>
      <c r="IA6" s="93"/>
      <c r="IB6" s="93"/>
      <c r="IC6" s="93"/>
      <c r="ID6" s="93"/>
      <c r="IE6" s="93"/>
      <c r="IF6" s="93"/>
      <c r="IG6" s="93"/>
      <c r="IH6" s="93"/>
      <c r="II6" s="93"/>
      <c r="IJ6" s="93"/>
      <c r="IK6" s="93"/>
      <c r="IL6" s="93"/>
      <c r="IM6" s="93"/>
      <c r="IN6" s="93"/>
      <c r="IO6" s="93"/>
      <c r="IP6" s="93"/>
      <c r="IQ6" s="93"/>
      <c r="IR6" s="93"/>
      <c r="IS6" s="93"/>
      <c r="IT6" s="93"/>
      <c r="IU6" s="93"/>
      <c r="IV6" s="93"/>
      <c r="IW6" s="93"/>
      <c r="IX6" s="93"/>
      <c r="IY6" s="93"/>
      <c r="IZ6" s="93"/>
      <c r="JA6" s="93"/>
      <c r="JB6" s="93"/>
      <c r="JC6" s="93"/>
      <c r="JD6" s="93"/>
      <c r="JE6" s="93"/>
      <c r="JF6" s="93"/>
      <c r="JG6" s="93"/>
      <c r="JH6" s="93"/>
      <c r="JI6" s="93"/>
      <c r="JJ6" s="93"/>
      <c r="JK6" s="93"/>
      <c r="JL6" s="93"/>
      <c r="JM6" s="93"/>
      <c r="JN6" s="93"/>
      <c r="JO6" s="93"/>
      <c r="JP6" s="93"/>
      <c r="JQ6" s="93"/>
      <c r="JR6" s="93"/>
      <c r="JS6" s="93"/>
      <c r="JT6" s="93"/>
      <c r="JU6" s="93"/>
      <c r="JV6" s="93"/>
      <c r="JW6" s="93"/>
      <c r="JX6" s="93"/>
      <c r="JY6" s="93"/>
      <c r="JZ6" s="93"/>
      <c r="KA6" s="93"/>
      <c r="KB6" s="93"/>
      <c r="KC6" s="93"/>
      <c r="KD6" s="93"/>
      <c r="KE6" s="93"/>
      <c r="KF6" s="93"/>
      <c r="KG6" s="93"/>
      <c r="KH6" s="93"/>
      <c r="KI6" s="93"/>
      <c r="KJ6" s="93"/>
      <c r="KK6" s="93"/>
      <c r="KL6" s="93"/>
      <c r="KM6" s="93"/>
      <c r="KN6" s="93"/>
      <c r="KO6" s="93"/>
      <c r="KP6" s="93"/>
      <c r="KQ6" s="93"/>
      <c r="KR6" s="93"/>
      <c r="KS6" s="93"/>
      <c r="KT6" s="93"/>
      <c r="KU6" s="93"/>
      <c r="KV6" s="93"/>
      <c r="KW6" s="93"/>
      <c r="KX6" s="93"/>
      <c r="KY6" s="93"/>
      <c r="KZ6" s="93"/>
      <c r="LA6" s="93"/>
      <c r="LB6" s="93"/>
      <c r="LC6" s="93"/>
      <c r="LD6" s="93"/>
      <c r="LE6" s="93"/>
      <c r="LF6" s="93"/>
      <c r="LG6" s="93"/>
      <c r="LH6" s="93"/>
      <c r="LI6" s="93"/>
      <c r="LJ6" s="93"/>
      <c r="LK6" s="93"/>
      <c r="LL6" s="93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</row>
    <row r="7" spans="1:403" s="3" customFormat="1" ht="21" customHeight="1" x14ac:dyDescent="0.25">
      <c r="A7" s="59" t="s">
        <v>0</v>
      </c>
      <c r="B7" s="35" t="s">
        <v>6</v>
      </c>
      <c r="C7" s="104" t="s">
        <v>10</v>
      </c>
      <c r="D7" s="104"/>
      <c r="E7" s="35" t="s">
        <v>1</v>
      </c>
      <c r="F7" s="35" t="s">
        <v>2</v>
      </c>
      <c r="G7" s="57" t="s">
        <v>8</v>
      </c>
      <c r="H7" s="57" t="s">
        <v>7</v>
      </c>
      <c r="I7" s="57" t="s">
        <v>3</v>
      </c>
      <c r="J7" s="25" t="str">
        <f>CHOOSE(WEEKDAY(J4,1),"S","M","T","W","T","F","S")</f>
        <v>M</v>
      </c>
      <c r="K7" s="14" t="str">
        <f t="shared" ref="K7:P7" si="1">CHOOSE(WEEKDAY(K4,1),"S","M","T","W","T","F","S")</f>
        <v>T</v>
      </c>
      <c r="L7" s="14" t="str">
        <f t="shared" si="1"/>
        <v>W</v>
      </c>
      <c r="M7" s="14" t="str">
        <f t="shared" si="1"/>
        <v>T</v>
      </c>
      <c r="N7" s="14" t="str">
        <f t="shared" si="1"/>
        <v>F</v>
      </c>
      <c r="O7" s="14" t="str">
        <f t="shared" si="1"/>
        <v>S</v>
      </c>
      <c r="P7" s="14" t="str">
        <f t="shared" si="1"/>
        <v>S</v>
      </c>
      <c r="Q7" s="14" t="str">
        <f>CHOOSE(WEEKDAY(Q4,1),"S","M","T","W","T","F","S")</f>
        <v>M</v>
      </c>
      <c r="R7" s="14" t="str">
        <f t="shared" ref="R7:W7" si="2">CHOOSE(WEEKDAY(R4,1),"S","M","T","W","T","F","S")</f>
        <v>T</v>
      </c>
      <c r="S7" s="14" t="str">
        <f t="shared" si="2"/>
        <v>W</v>
      </c>
      <c r="T7" s="14" t="str">
        <f t="shared" si="2"/>
        <v>T</v>
      </c>
      <c r="U7" s="14" t="str">
        <f t="shared" si="2"/>
        <v>F</v>
      </c>
      <c r="V7" s="14" t="str">
        <f t="shared" si="2"/>
        <v>S</v>
      </c>
      <c r="W7" s="14" t="str">
        <f t="shared" si="2"/>
        <v>S</v>
      </c>
      <c r="X7" s="14" t="str">
        <f>CHOOSE(WEEKDAY(X4,1),"S","M","T","W","T","F","S")</f>
        <v>M</v>
      </c>
      <c r="Y7" s="14" t="str">
        <f t="shared" ref="Y7:AD7" si="3">CHOOSE(WEEKDAY(Y4,1),"S","M","T","W","T","F","S")</f>
        <v>T</v>
      </c>
      <c r="Z7" s="14" t="str">
        <f t="shared" si="3"/>
        <v>W</v>
      </c>
      <c r="AA7" s="14" t="str">
        <f t="shared" si="3"/>
        <v>T</v>
      </c>
      <c r="AB7" s="14" t="str">
        <f t="shared" si="3"/>
        <v>F</v>
      </c>
      <c r="AC7" s="14" t="str">
        <f t="shared" si="3"/>
        <v>S</v>
      </c>
      <c r="AD7" s="14" t="str">
        <f t="shared" si="3"/>
        <v>S</v>
      </c>
      <c r="AE7" s="14" t="str">
        <f>CHOOSE(WEEKDAY(AE4,1),"S","M","T","W","T","F","S")</f>
        <v>M</v>
      </c>
      <c r="AF7" s="14" t="str">
        <f t="shared" ref="AF7:AK7" si="4">CHOOSE(WEEKDAY(AF4,1),"S","M","T","W","T","F","S")</f>
        <v>T</v>
      </c>
      <c r="AG7" s="14" t="str">
        <f t="shared" si="4"/>
        <v>W</v>
      </c>
      <c r="AH7" s="14" t="str">
        <f t="shared" si="4"/>
        <v>T</v>
      </c>
      <c r="AI7" s="14" t="str">
        <f t="shared" si="4"/>
        <v>F</v>
      </c>
      <c r="AJ7" s="14" t="str">
        <f t="shared" si="4"/>
        <v>S</v>
      </c>
      <c r="AK7" s="14" t="str">
        <f t="shared" si="4"/>
        <v>S</v>
      </c>
      <c r="AL7" s="14" t="str">
        <f>CHOOSE(WEEKDAY(AL4,1),"S","M","T","W","T","F","S")</f>
        <v>M</v>
      </c>
      <c r="AM7" s="14" t="str">
        <f t="shared" ref="AM7:AR7" si="5">CHOOSE(WEEKDAY(AM4,1),"S","M","T","W","T","F","S")</f>
        <v>T</v>
      </c>
      <c r="AN7" s="14" t="str">
        <f t="shared" si="5"/>
        <v>W</v>
      </c>
      <c r="AO7" s="14" t="str">
        <f t="shared" si="5"/>
        <v>T</v>
      </c>
      <c r="AP7" s="14" t="str">
        <f t="shared" si="5"/>
        <v>F</v>
      </c>
      <c r="AQ7" s="14" t="str">
        <f t="shared" si="5"/>
        <v>S</v>
      </c>
      <c r="AR7" s="14" t="str">
        <f t="shared" si="5"/>
        <v>S</v>
      </c>
      <c r="AS7" s="14" t="str">
        <f>CHOOSE(WEEKDAY(AS4,1),"S","M","T","W","T","F","S")</f>
        <v>M</v>
      </c>
      <c r="AT7" s="14" t="str">
        <f t="shared" ref="AT7:AY7" si="6">CHOOSE(WEEKDAY(AT4,1),"S","M","T","W","T","F","S")</f>
        <v>T</v>
      </c>
      <c r="AU7" s="14" t="str">
        <f t="shared" si="6"/>
        <v>W</v>
      </c>
      <c r="AV7" s="14" t="str">
        <f t="shared" si="6"/>
        <v>T</v>
      </c>
      <c r="AW7" s="14" t="str">
        <f t="shared" si="6"/>
        <v>F</v>
      </c>
      <c r="AX7" s="14" t="str">
        <f t="shared" si="6"/>
        <v>S</v>
      </c>
      <c r="AY7" s="14" t="str">
        <f t="shared" si="6"/>
        <v>S</v>
      </c>
      <c r="AZ7" s="14" t="str">
        <f>CHOOSE(WEEKDAY(AZ4,1),"S","M","T","W","T","F","S")</f>
        <v>M</v>
      </c>
      <c r="BA7" s="14" t="str">
        <f t="shared" ref="BA7:BF7" si="7">CHOOSE(WEEKDAY(BA4,1),"S","M","T","W","T","F","S")</f>
        <v>T</v>
      </c>
      <c r="BB7" s="14" t="str">
        <f t="shared" si="7"/>
        <v>W</v>
      </c>
      <c r="BC7" s="14" t="str">
        <f t="shared" si="7"/>
        <v>T</v>
      </c>
      <c r="BD7" s="14" t="str">
        <f t="shared" si="7"/>
        <v>F</v>
      </c>
      <c r="BE7" s="14" t="str">
        <f t="shared" si="7"/>
        <v>S</v>
      </c>
      <c r="BF7" s="14" t="str">
        <f t="shared" si="7"/>
        <v>S</v>
      </c>
      <c r="BG7" s="66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27"/>
      <c r="EQ7" s="25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24"/>
      <c r="IC7" s="26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27"/>
      <c r="LL7" s="25"/>
    </row>
    <row r="8" spans="1:403" s="17" customFormat="1" ht="23" customHeight="1" thickBot="1" x14ac:dyDescent="0.3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36" t="s">
        <v>26</v>
      </c>
      <c r="C8" s="103"/>
      <c r="D8" s="103"/>
      <c r="E8" s="37"/>
      <c r="F8" s="37"/>
      <c r="G8" s="38"/>
      <c r="H8" s="39"/>
      <c r="I8" s="61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29"/>
      <c r="CY8" s="15"/>
      <c r="CZ8" s="15"/>
      <c r="DA8" s="15"/>
      <c r="DB8" s="15"/>
      <c r="DC8" s="15"/>
      <c r="DD8" s="67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29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28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29"/>
      <c r="NI8" s="15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</row>
    <row r="9" spans="1:403" s="19" customFormat="1" ht="23.5" thickBot="1" x14ac:dyDescent="0.3">
      <c r="A9" s="62" t="str">
        <f ca="1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72" t="s">
        <v>17</v>
      </c>
      <c r="C9" s="84" t="s">
        <v>20</v>
      </c>
      <c r="D9" s="85"/>
      <c r="E9" s="40">
        <f>E4+11</f>
        <v>43637</v>
      </c>
      <c r="F9" s="41">
        <f>IF(G9=0,E9,E9+G9-1)</f>
        <v>43638</v>
      </c>
      <c r="G9" s="80">
        <v>2</v>
      </c>
      <c r="H9" s="43">
        <v>0.5</v>
      </c>
      <c r="I9" s="63">
        <f>IF(OR(F9=0,E9=0),0,NETWORKDAYS(E9,F9))</f>
        <v>1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31"/>
      <c r="CY9" s="18"/>
      <c r="CZ9" s="18"/>
      <c r="DA9" s="18"/>
      <c r="DB9" s="18"/>
      <c r="DC9" s="18"/>
      <c r="DD9" s="67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31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  <c r="JR9" s="18"/>
      <c r="JS9" s="18"/>
      <c r="JT9" s="18"/>
      <c r="JU9" s="18"/>
      <c r="JV9" s="18"/>
      <c r="JW9" s="18"/>
      <c r="JX9" s="18"/>
      <c r="JY9" s="18"/>
      <c r="JZ9" s="30"/>
      <c r="KA9" s="18"/>
      <c r="KB9" s="18"/>
      <c r="KC9" s="18"/>
      <c r="KD9" s="18"/>
      <c r="KE9" s="18"/>
      <c r="KF9" s="18"/>
      <c r="KG9" s="18"/>
      <c r="KH9" s="18"/>
      <c r="KI9" s="18"/>
      <c r="KJ9" s="18"/>
      <c r="KK9" s="18"/>
      <c r="KL9" s="18"/>
      <c r="KM9" s="18"/>
      <c r="KN9" s="18"/>
      <c r="KO9" s="18"/>
      <c r="KP9" s="18"/>
      <c r="KQ9" s="18"/>
      <c r="KR9" s="18"/>
      <c r="KS9" s="18"/>
      <c r="KT9" s="18"/>
      <c r="KU9" s="18"/>
      <c r="KV9" s="18"/>
      <c r="KW9" s="18"/>
      <c r="KX9" s="18"/>
      <c r="KY9" s="18"/>
      <c r="KZ9" s="18"/>
      <c r="LA9" s="18"/>
      <c r="LB9" s="18"/>
      <c r="LC9" s="18"/>
      <c r="LD9" s="18"/>
      <c r="LE9" s="18"/>
      <c r="LF9" s="18"/>
      <c r="LG9" s="18"/>
      <c r="LH9" s="18"/>
      <c r="LI9" s="18"/>
      <c r="LJ9" s="18"/>
      <c r="LK9" s="18"/>
      <c r="LL9" s="18"/>
      <c r="LM9" s="18"/>
      <c r="LN9" s="18"/>
      <c r="LO9" s="18"/>
      <c r="LP9" s="18"/>
      <c r="LQ9" s="18"/>
      <c r="LR9" s="18"/>
      <c r="LS9" s="18"/>
      <c r="LT9" s="18"/>
      <c r="LU9" s="18"/>
      <c r="LV9" s="18"/>
      <c r="LW9" s="18"/>
      <c r="LX9" s="18"/>
      <c r="LY9" s="18"/>
      <c r="LZ9" s="18"/>
      <c r="MA9" s="18"/>
      <c r="MB9" s="18"/>
      <c r="MC9" s="18"/>
      <c r="MD9" s="18"/>
      <c r="ME9" s="18"/>
      <c r="MF9" s="18"/>
      <c r="MG9" s="18"/>
      <c r="MH9" s="18"/>
      <c r="MI9" s="18"/>
      <c r="MJ9" s="18"/>
      <c r="MK9" s="18"/>
      <c r="ML9" s="18"/>
      <c r="MM9" s="18"/>
      <c r="MN9" s="18"/>
      <c r="MO9" s="18"/>
      <c r="MP9" s="18"/>
      <c r="MQ9" s="18"/>
      <c r="MR9" s="18"/>
      <c r="MS9" s="18"/>
      <c r="MT9" s="18"/>
      <c r="MU9" s="18"/>
      <c r="MV9" s="18"/>
      <c r="MW9" s="18"/>
      <c r="MX9" s="18"/>
      <c r="MY9" s="18"/>
      <c r="MZ9" s="18"/>
      <c r="NA9" s="18"/>
      <c r="NB9" s="18"/>
      <c r="NC9" s="18"/>
      <c r="ND9" s="18"/>
      <c r="NE9" s="18"/>
      <c r="NF9" s="18"/>
      <c r="NG9" s="18"/>
      <c r="NH9" s="31"/>
      <c r="NI9" s="18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</row>
    <row r="10" spans="1:403" s="19" customFormat="1" ht="58" thickBot="1" x14ac:dyDescent="0.3">
      <c r="A10" s="62" t="str">
        <f ca="1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1.2</v>
      </c>
      <c r="B10" s="73" t="s">
        <v>18</v>
      </c>
      <c r="C10" s="84" t="s">
        <v>24</v>
      </c>
      <c r="D10" s="85"/>
      <c r="E10" s="40">
        <f>F9</f>
        <v>43638</v>
      </c>
      <c r="F10" s="41">
        <f>IF(G10=0,E10,E10+G10-1)</f>
        <v>43642</v>
      </c>
      <c r="G10" s="81">
        <v>5</v>
      </c>
      <c r="H10" s="43">
        <v>0</v>
      </c>
      <c r="I10" s="63">
        <f>IF(OR(F10=0,E10=0),0,NETWORKDAYS(E10,F10))</f>
        <v>3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31"/>
      <c r="CY10" s="18"/>
      <c r="CZ10" s="18"/>
      <c r="DA10" s="18"/>
      <c r="DB10" s="18"/>
      <c r="DC10" s="18"/>
      <c r="DD10" s="67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31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30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18"/>
      <c r="MW10" s="18"/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31"/>
      <c r="NI10" s="18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</row>
    <row r="11" spans="1:403" s="19" customFormat="1" ht="50.5" thickBot="1" x14ac:dyDescent="0.3">
      <c r="A11" s="62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1.3</v>
      </c>
      <c r="B11" s="74" t="s">
        <v>55</v>
      </c>
      <c r="C11" s="90" t="s">
        <v>25</v>
      </c>
      <c r="D11" s="91"/>
      <c r="E11" s="40">
        <f>E10+2</f>
        <v>43640</v>
      </c>
      <c r="F11" s="41">
        <f>IF(G11=0,E11,E11+G11-1)</f>
        <v>43642</v>
      </c>
      <c r="G11" s="81">
        <v>3</v>
      </c>
      <c r="H11" s="43">
        <v>0</v>
      </c>
      <c r="I11" s="63">
        <f>IF(OR(F11=0,E11=0),0,NETWORKDAYS(E11,F11))</f>
        <v>3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31"/>
      <c r="CY11" s="18"/>
      <c r="CZ11" s="18"/>
      <c r="DA11" s="18"/>
      <c r="DB11" s="18"/>
      <c r="DC11" s="18"/>
      <c r="DD11" s="67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31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30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18"/>
      <c r="NH11" s="31"/>
      <c r="NI11" s="18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</row>
    <row r="12" spans="1:403" s="19" customFormat="1" ht="81" thickBot="1" x14ac:dyDescent="0.3">
      <c r="A12" s="62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1.4</v>
      </c>
      <c r="B12" s="73" t="s">
        <v>27</v>
      </c>
      <c r="C12" s="84" t="s">
        <v>21</v>
      </c>
      <c r="D12" s="85"/>
      <c r="E12" s="40">
        <f>F10</f>
        <v>43642</v>
      </c>
      <c r="F12" s="41">
        <f>IF(G12=0,E12,E12+G12-1)</f>
        <v>43643</v>
      </c>
      <c r="G12" s="81">
        <v>2</v>
      </c>
      <c r="H12" s="43">
        <v>0</v>
      </c>
      <c r="I12" s="63">
        <f>IF(OR(F12=0,E12=0),0,NETWORKDAYS(E12,F12))</f>
        <v>2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31"/>
      <c r="CY12" s="18"/>
      <c r="CZ12" s="18"/>
      <c r="DA12" s="18"/>
      <c r="DB12" s="18"/>
      <c r="DC12" s="18"/>
      <c r="DD12" s="67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31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  <c r="JA12" s="18"/>
      <c r="JB12" s="18"/>
      <c r="JC12" s="18"/>
      <c r="JD12" s="18"/>
      <c r="JE12" s="18"/>
      <c r="JF12" s="18"/>
      <c r="JG12" s="18"/>
      <c r="JH12" s="18"/>
      <c r="JI12" s="18"/>
      <c r="JJ12" s="18"/>
      <c r="JK12" s="18"/>
      <c r="JL12" s="18"/>
      <c r="JM12" s="18"/>
      <c r="JN12" s="18"/>
      <c r="JO12" s="18"/>
      <c r="JP12" s="18"/>
      <c r="JQ12" s="18"/>
      <c r="JR12" s="18"/>
      <c r="JS12" s="18"/>
      <c r="JT12" s="18"/>
      <c r="JU12" s="18"/>
      <c r="JV12" s="18"/>
      <c r="JW12" s="18"/>
      <c r="JX12" s="18"/>
      <c r="JY12" s="18"/>
      <c r="JZ12" s="30"/>
      <c r="KA12" s="18"/>
      <c r="KB12" s="18"/>
      <c r="KC12" s="18"/>
      <c r="KD12" s="18"/>
      <c r="KE12" s="18"/>
      <c r="KF12" s="18"/>
      <c r="KG12" s="18"/>
      <c r="KH12" s="18"/>
      <c r="KI12" s="18"/>
      <c r="KJ12" s="18"/>
      <c r="KK12" s="18"/>
      <c r="KL12" s="18"/>
      <c r="KM12" s="18"/>
      <c r="KN12" s="18"/>
      <c r="KO12" s="18"/>
      <c r="KP12" s="18"/>
      <c r="KQ12" s="18"/>
      <c r="KR12" s="18"/>
      <c r="KS12" s="18"/>
      <c r="KT12" s="18"/>
      <c r="KU12" s="18"/>
      <c r="KV12" s="18"/>
      <c r="KW12" s="18"/>
      <c r="KX12" s="18"/>
      <c r="KY12" s="18"/>
      <c r="KZ12" s="18"/>
      <c r="LA12" s="18"/>
      <c r="LB12" s="18"/>
      <c r="LC12" s="18"/>
      <c r="LD12" s="18"/>
      <c r="LE12" s="18"/>
      <c r="LF12" s="18"/>
      <c r="LG12" s="18"/>
      <c r="LH12" s="18"/>
      <c r="LI12" s="18"/>
      <c r="LJ12" s="18"/>
      <c r="LK12" s="18"/>
      <c r="LL12" s="18"/>
      <c r="LM12" s="18"/>
      <c r="LN12" s="18"/>
      <c r="LO12" s="18"/>
      <c r="LP12" s="18"/>
      <c r="LQ12" s="18"/>
      <c r="LR12" s="18"/>
      <c r="LS12" s="18"/>
      <c r="LT12" s="18"/>
      <c r="LU12" s="18"/>
      <c r="LV12" s="18"/>
      <c r="LW12" s="18"/>
      <c r="LX12" s="18"/>
      <c r="LY12" s="18"/>
      <c r="LZ12" s="18"/>
      <c r="MA12" s="18"/>
      <c r="MB12" s="18"/>
      <c r="MC12" s="18"/>
      <c r="MD12" s="18"/>
      <c r="ME12" s="18"/>
      <c r="MF12" s="18"/>
      <c r="MG12" s="18"/>
      <c r="MH12" s="18"/>
      <c r="MI12" s="18"/>
      <c r="MJ12" s="18"/>
      <c r="MK12" s="18"/>
      <c r="ML12" s="18"/>
      <c r="MM12" s="18"/>
      <c r="MN12" s="18"/>
      <c r="MO12" s="18"/>
      <c r="MP12" s="18"/>
      <c r="MQ12" s="18"/>
      <c r="MR12" s="18"/>
      <c r="MS12" s="18"/>
      <c r="MT12" s="18"/>
      <c r="MU12" s="18"/>
      <c r="MV12" s="18"/>
      <c r="MW12" s="18"/>
      <c r="MX12" s="18"/>
      <c r="MY12" s="18"/>
      <c r="MZ12" s="18"/>
      <c r="NA12" s="18"/>
      <c r="NB12" s="18"/>
      <c r="NC12" s="18"/>
      <c r="ND12" s="18"/>
      <c r="NE12" s="18"/>
      <c r="NF12" s="18"/>
      <c r="NG12" s="18"/>
      <c r="NH12" s="31"/>
      <c r="NI12" s="18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</row>
    <row r="13" spans="1:403" s="16" customFormat="1" ht="48.5" customHeight="1" thickBot="1" x14ac:dyDescent="0.3">
      <c r="A13" s="62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1.5</v>
      </c>
      <c r="B13" s="75" t="s">
        <v>4</v>
      </c>
      <c r="C13" s="77"/>
      <c r="D13" s="78"/>
      <c r="E13" s="46"/>
      <c r="F13" s="46"/>
      <c r="G13" s="79"/>
      <c r="H13" s="48"/>
      <c r="I13" s="64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31"/>
      <c r="CY13" s="18"/>
      <c r="CZ13" s="18"/>
      <c r="DA13" s="18"/>
      <c r="DB13" s="18"/>
      <c r="DC13" s="18"/>
      <c r="DD13" s="67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31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30"/>
      <c r="KA13" s="18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8"/>
      <c r="KZ13" s="18"/>
      <c r="LA13" s="18"/>
      <c r="LB13" s="18"/>
      <c r="LC13" s="18"/>
      <c r="LD13" s="18"/>
      <c r="LE13" s="18"/>
      <c r="LF13" s="18"/>
      <c r="LG13" s="18"/>
      <c r="LH13" s="18"/>
      <c r="LI13" s="18"/>
      <c r="LJ13" s="18"/>
      <c r="LK13" s="18"/>
      <c r="LL13" s="18"/>
      <c r="LM13" s="18"/>
      <c r="LN13" s="18"/>
      <c r="LO13" s="18"/>
      <c r="LP13" s="18"/>
      <c r="LQ13" s="18"/>
      <c r="LR13" s="18"/>
      <c r="LS13" s="18"/>
      <c r="LT13" s="18"/>
      <c r="LU13" s="18"/>
      <c r="LV13" s="18"/>
      <c r="LW13" s="18"/>
      <c r="LX13" s="18"/>
      <c r="LY13" s="18"/>
      <c r="LZ13" s="18"/>
      <c r="MA13" s="18"/>
      <c r="MB13" s="18"/>
      <c r="MC13" s="18"/>
      <c r="MD13" s="18"/>
      <c r="ME13" s="18"/>
      <c r="MF13" s="18"/>
      <c r="MG13" s="18"/>
      <c r="MH13" s="18"/>
      <c r="MI13" s="18"/>
      <c r="MJ13" s="18"/>
      <c r="MK13" s="18"/>
      <c r="ML13" s="18"/>
      <c r="MM13" s="18"/>
      <c r="MN13" s="18"/>
      <c r="MO13" s="18"/>
      <c r="MP13" s="18"/>
      <c r="MQ13" s="18"/>
      <c r="MR13" s="18"/>
      <c r="MS13" s="18"/>
      <c r="MT13" s="18"/>
      <c r="MU13" s="18"/>
      <c r="MV13" s="18"/>
      <c r="MW13" s="18"/>
      <c r="MX13" s="18"/>
      <c r="MY13" s="18"/>
      <c r="MZ13" s="18"/>
      <c r="NA13" s="18"/>
      <c r="NB13" s="18"/>
      <c r="NC13" s="18"/>
      <c r="ND13" s="18"/>
      <c r="NE13" s="18"/>
      <c r="NF13" s="18"/>
      <c r="NG13" s="18"/>
      <c r="NH13" s="31"/>
      <c r="NI13" s="18"/>
    </row>
    <row r="14" spans="1:403" s="17" customFormat="1" ht="13.5" thickBot="1" x14ac:dyDescent="0.35">
      <c r="A14" s="60" t="str">
        <f ca="1">IF(ISERROR(VALUE(SUBSTITUTE(OFFSET(A14,-1,0,1,1),".",""))),"1",IF(ISERROR(FIND("`",SUBSTITUTE(OFFSET(A14,-1,0,1,1),".","`",1))),TEXT(VALUE(OFFSET(A14,-1,0,1,1))+1,"#"),TEXT(VALUE(LEFT(OFFSET(A14,-1,0,1,1),FIND("`",SUBSTITUTE(OFFSET(A14,-1,0,1,1),".","`",1))-1))+1,"#")))</f>
        <v>2</v>
      </c>
      <c r="B14" s="76" t="s">
        <v>37</v>
      </c>
      <c r="C14" s="101"/>
      <c r="D14" s="102"/>
      <c r="E14" s="37"/>
      <c r="F14" s="37"/>
      <c r="G14" s="82"/>
      <c r="H14" s="49"/>
      <c r="I14" s="61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29"/>
      <c r="CY14" s="15"/>
      <c r="CZ14" s="15"/>
      <c r="DA14" s="15"/>
      <c r="DB14" s="15"/>
      <c r="DC14" s="15"/>
      <c r="DD14" s="67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29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28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29"/>
      <c r="NI14" s="15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</row>
    <row r="15" spans="1:403" s="19" customFormat="1" ht="23.5" thickBot="1" x14ac:dyDescent="0.3">
      <c r="A15" s="62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2.1</v>
      </c>
      <c r="B15" s="73" t="s">
        <v>33</v>
      </c>
      <c r="C15" s="84"/>
      <c r="D15" s="85"/>
      <c r="E15" s="40">
        <v>43636</v>
      </c>
      <c r="F15" s="41">
        <f>IF(G15=0,E15,E15+G15-1)</f>
        <v>43642</v>
      </c>
      <c r="G15" s="81">
        <v>7</v>
      </c>
      <c r="H15" s="43">
        <v>0.1</v>
      </c>
      <c r="I15" s="63">
        <f>IF(OR(F15=0,E15=0),0,NETWORKDAYS(E15,F15))</f>
        <v>5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31"/>
      <c r="CY15" s="18"/>
      <c r="CZ15" s="18"/>
      <c r="DA15" s="18"/>
      <c r="DB15" s="18"/>
      <c r="DC15" s="18"/>
      <c r="DD15" s="67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31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30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  <c r="LP15" s="18"/>
      <c r="LQ15" s="18"/>
      <c r="LR15" s="18"/>
      <c r="LS15" s="18"/>
      <c r="LT15" s="18"/>
      <c r="LU15" s="18"/>
      <c r="LV15" s="18"/>
      <c r="LW15" s="18"/>
      <c r="LX15" s="18"/>
      <c r="LY15" s="18"/>
      <c r="LZ15" s="18"/>
      <c r="MA15" s="18"/>
      <c r="MB15" s="18"/>
      <c r="MC15" s="18"/>
      <c r="MD15" s="18"/>
      <c r="ME15" s="18"/>
      <c r="MF15" s="18"/>
      <c r="MG15" s="18"/>
      <c r="MH15" s="18"/>
      <c r="MI15" s="18"/>
      <c r="MJ15" s="18"/>
      <c r="MK15" s="18"/>
      <c r="ML15" s="18"/>
      <c r="MM15" s="18"/>
      <c r="MN15" s="18"/>
      <c r="MO15" s="18"/>
      <c r="MP15" s="18"/>
      <c r="MQ15" s="18"/>
      <c r="MR15" s="18"/>
      <c r="MS15" s="18"/>
      <c r="MT15" s="18"/>
      <c r="MU15" s="18"/>
      <c r="MV15" s="18"/>
      <c r="MW15" s="18"/>
      <c r="MX15" s="18"/>
      <c r="MY15" s="18"/>
      <c r="MZ15" s="18"/>
      <c r="NA15" s="18"/>
      <c r="NB15" s="18"/>
      <c r="NC15" s="18"/>
      <c r="ND15" s="18"/>
      <c r="NE15" s="18"/>
      <c r="NF15" s="18"/>
      <c r="NG15" s="18"/>
      <c r="NH15" s="31"/>
      <c r="NI15" s="18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</row>
    <row r="16" spans="1:403" s="16" customFormat="1" ht="13.5" thickBot="1" x14ac:dyDescent="0.3">
      <c r="A16" s="62" t="s">
        <v>31</v>
      </c>
      <c r="B16" s="83" t="s">
        <v>56</v>
      </c>
      <c r="C16" s="84" t="s">
        <v>22</v>
      </c>
      <c r="D16" s="85"/>
      <c r="E16" s="40">
        <f>E15</f>
        <v>43636</v>
      </c>
      <c r="F16" s="41">
        <f t="shared" ref="F16:F22" si="8">IF(G16=0,E16,E16+G16-1)</f>
        <v>43642</v>
      </c>
      <c r="G16" s="81">
        <v>7</v>
      </c>
      <c r="H16" s="43">
        <v>0.4</v>
      </c>
      <c r="I16" s="63">
        <f t="shared" ref="I16:I18" si="9">IF(OR(F16=0,E16=0),0,NETWORKDAYS(E16,F16))</f>
        <v>5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31"/>
      <c r="CY16" s="18"/>
      <c r="CZ16" s="18"/>
      <c r="DA16" s="18"/>
      <c r="DB16" s="18"/>
      <c r="DC16" s="18"/>
      <c r="DD16" s="67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31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  <c r="JF16" s="18"/>
      <c r="JG16" s="18"/>
      <c r="JH16" s="18"/>
      <c r="JI16" s="18"/>
      <c r="JJ16" s="18"/>
      <c r="JK16" s="18"/>
      <c r="JL16" s="18"/>
      <c r="JM16" s="18"/>
      <c r="JN16" s="18"/>
      <c r="JO16" s="18"/>
      <c r="JP16" s="18"/>
      <c r="JQ16" s="18"/>
      <c r="JR16" s="18"/>
      <c r="JS16" s="18"/>
      <c r="JT16" s="18"/>
      <c r="JU16" s="18"/>
      <c r="JV16" s="18"/>
      <c r="JW16" s="18"/>
      <c r="JX16" s="18"/>
      <c r="JY16" s="18"/>
      <c r="JZ16" s="30"/>
      <c r="KA16" s="18"/>
      <c r="KB16" s="18"/>
      <c r="KC16" s="18"/>
      <c r="KD16" s="18"/>
      <c r="KE16" s="18"/>
      <c r="KF16" s="18"/>
      <c r="KG16" s="18"/>
      <c r="KH16" s="18"/>
      <c r="KI16" s="18"/>
      <c r="KJ16" s="18"/>
      <c r="KK16" s="18"/>
      <c r="KL16" s="18"/>
      <c r="KM16" s="18"/>
      <c r="KN16" s="18"/>
      <c r="KO16" s="18"/>
      <c r="KP16" s="18"/>
      <c r="KQ16" s="18"/>
      <c r="KR16" s="18"/>
      <c r="KS16" s="18"/>
      <c r="KT16" s="18"/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18"/>
      <c r="LX16" s="18"/>
      <c r="LY16" s="18"/>
      <c r="LZ16" s="18"/>
      <c r="MA16" s="18"/>
      <c r="MB16" s="18"/>
      <c r="MC16" s="18"/>
      <c r="MD16" s="18"/>
      <c r="ME16" s="18"/>
      <c r="MF16" s="18"/>
      <c r="MG16" s="18"/>
      <c r="MH16" s="18"/>
      <c r="MI16" s="18"/>
      <c r="MJ16" s="18"/>
      <c r="MK16" s="18"/>
      <c r="ML16" s="18"/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/>
      <c r="MX16" s="18"/>
      <c r="MY16" s="18"/>
      <c r="MZ16" s="18"/>
      <c r="NA16" s="18"/>
      <c r="NB16" s="18"/>
      <c r="NC16" s="18"/>
      <c r="ND16" s="18"/>
      <c r="NE16" s="18"/>
      <c r="NF16" s="18"/>
      <c r="NG16" s="18"/>
      <c r="NH16" s="31"/>
      <c r="NI16" s="18"/>
    </row>
    <row r="17" spans="1:403" s="16" customFormat="1" ht="13.5" thickBot="1" x14ac:dyDescent="0.3">
      <c r="A17" s="62" t="s">
        <v>28</v>
      </c>
      <c r="B17" s="83" t="s">
        <v>57</v>
      </c>
      <c r="C17" s="84" t="s">
        <v>29</v>
      </c>
      <c r="D17" s="85"/>
      <c r="E17" s="40">
        <f>E15</f>
        <v>43636</v>
      </c>
      <c r="F17" s="41">
        <f t="shared" si="8"/>
        <v>43642</v>
      </c>
      <c r="G17" s="81">
        <v>7</v>
      </c>
      <c r="H17" s="43">
        <v>0.1</v>
      </c>
      <c r="I17" s="63">
        <f t="shared" si="9"/>
        <v>5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31"/>
      <c r="CY17" s="18"/>
      <c r="CZ17" s="18"/>
      <c r="DA17" s="18"/>
      <c r="DB17" s="18"/>
      <c r="DC17" s="18"/>
      <c r="DD17" s="67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31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  <c r="JF17" s="18"/>
      <c r="JG17" s="18"/>
      <c r="JH17" s="18"/>
      <c r="JI17" s="18"/>
      <c r="JJ17" s="18"/>
      <c r="JK17" s="18"/>
      <c r="JL17" s="18"/>
      <c r="JM17" s="18"/>
      <c r="JN17" s="18"/>
      <c r="JO17" s="18"/>
      <c r="JP17" s="18"/>
      <c r="JQ17" s="18"/>
      <c r="JR17" s="18"/>
      <c r="JS17" s="18"/>
      <c r="JT17" s="18"/>
      <c r="JU17" s="18"/>
      <c r="JV17" s="18"/>
      <c r="JW17" s="18"/>
      <c r="JX17" s="18"/>
      <c r="JY17" s="18"/>
      <c r="JZ17" s="30"/>
      <c r="KA17" s="18"/>
      <c r="KB17" s="18"/>
      <c r="KC17" s="18"/>
      <c r="KD17" s="18"/>
      <c r="KE17" s="18"/>
      <c r="KF17" s="18"/>
      <c r="KG17" s="18"/>
      <c r="KH17" s="18"/>
      <c r="KI17" s="18"/>
      <c r="KJ17" s="18"/>
      <c r="KK17" s="18"/>
      <c r="KL17" s="18"/>
      <c r="KM17" s="18"/>
      <c r="KN17" s="18"/>
      <c r="KO17" s="18"/>
      <c r="KP17" s="18"/>
      <c r="KQ17" s="18"/>
      <c r="KR17" s="18"/>
      <c r="KS17" s="18"/>
      <c r="KT17" s="18"/>
      <c r="KU17" s="18"/>
      <c r="KV17" s="18"/>
      <c r="KW17" s="18"/>
      <c r="KX17" s="18"/>
      <c r="KY17" s="18"/>
      <c r="KZ17" s="18"/>
      <c r="LA17" s="18"/>
      <c r="LB17" s="18"/>
      <c r="LC17" s="18"/>
      <c r="LD17" s="18"/>
      <c r="LE17" s="18"/>
      <c r="LF17" s="18"/>
      <c r="LG17" s="18"/>
      <c r="LH17" s="18"/>
      <c r="LI17" s="18"/>
      <c r="LJ17" s="18"/>
      <c r="LK17" s="18"/>
      <c r="LL17" s="18"/>
      <c r="LM17" s="18"/>
      <c r="LN17" s="18"/>
      <c r="LO17" s="18"/>
      <c r="LP17" s="18"/>
      <c r="LQ17" s="18"/>
      <c r="LR17" s="18"/>
      <c r="LS17" s="18"/>
      <c r="LT17" s="18"/>
      <c r="LU17" s="18"/>
      <c r="LV17" s="18"/>
      <c r="LW17" s="18"/>
      <c r="LX17" s="18"/>
      <c r="LY17" s="18"/>
      <c r="LZ17" s="18"/>
      <c r="MA17" s="18"/>
      <c r="MB17" s="18"/>
      <c r="MC17" s="18"/>
      <c r="MD17" s="18"/>
      <c r="ME17" s="18"/>
      <c r="MF17" s="18"/>
      <c r="MG17" s="18"/>
      <c r="MH17" s="18"/>
      <c r="MI17" s="18"/>
      <c r="MJ17" s="18"/>
      <c r="MK17" s="18"/>
      <c r="ML17" s="18"/>
      <c r="MM17" s="18"/>
      <c r="MN17" s="18"/>
      <c r="MO17" s="18"/>
      <c r="MP17" s="18"/>
      <c r="MQ17" s="18"/>
      <c r="MR17" s="18"/>
      <c r="MS17" s="18"/>
      <c r="MT17" s="18"/>
      <c r="MU17" s="18"/>
      <c r="MV17" s="18"/>
      <c r="MW17" s="18"/>
      <c r="MX17" s="18"/>
      <c r="MY17" s="18"/>
      <c r="MZ17" s="18"/>
      <c r="NA17" s="18"/>
      <c r="NB17" s="18"/>
      <c r="NC17" s="18"/>
      <c r="ND17" s="18"/>
      <c r="NE17" s="18"/>
      <c r="NF17" s="18"/>
      <c r="NG17" s="18"/>
      <c r="NH17" s="31"/>
      <c r="NI17" s="18"/>
    </row>
    <row r="18" spans="1:403" s="16" customFormat="1" ht="13.5" thickBot="1" x14ac:dyDescent="0.3">
      <c r="A18" s="62" t="s">
        <v>32</v>
      </c>
      <c r="B18" s="83" t="s">
        <v>58</v>
      </c>
      <c r="C18" s="84" t="s">
        <v>51</v>
      </c>
      <c r="D18" s="85"/>
      <c r="E18" s="40">
        <f>E17</f>
        <v>43636</v>
      </c>
      <c r="F18" s="41">
        <f t="shared" si="8"/>
        <v>43642</v>
      </c>
      <c r="G18" s="81">
        <v>7</v>
      </c>
      <c r="H18" s="43">
        <v>0.1</v>
      </c>
      <c r="I18" s="63">
        <f t="shared" si="9"/>
        <v>5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31"/>
      <c r="CY18" s="18"/>
      <c r="CZ18" s="18"/>
      <c r="DA18" s="18"/>
      <c r="DB18" s="18"/>
      <c r="DC18" s="18"/>
      <c r="DD18" s="67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31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30"/>
      <c r="KA18" s="18"/>
      <c r="KB18" s="18"/>
      <c r="KC18" s="18"/>
      <c r="KD18" s="18"/>
      <c r="KE18" s="18"/>
      <c r="KF18" s="18"/>
      <c r="KG18" s="18"/>
      <c r="KH18" s="18"/>
      <c r="KI18" s="18"/>
      <c r="KJ18" s="18"/>
      <c r="KK18" s="18"/>
      <c r="KL18" s="18"/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8"/>
      <c r="KX18" s="18"/>
      <c r="KY18" s="18"/>
      <c r="KZ18" s="18"/>
      <c r="LA18" s="18"/>
      <c r="LB18" s="18"/>
      <c r="LC18" s="18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  <c r="LO18" s="18"/>
      <c r="LP18" s="18"/>
      <c r="LQ18" s="18"/>
      <c r="LR18" s="18"/>
      <c r="LS18" s="18"/>
      <c r="LT18" s="18"/>
      <c r="LU18" s="18"/>
      <c r="LV18" s="18"/>
      <c r="LW18" s="18"/>
      <c r="LX18" s="18"/>
      <c r="LY18" s="18"/>
      <c r="LZ18" s="18"/>
      <c r="MA18" s="18"/>
      <c r="MB18" s="18"/>
      <c r="MC18" s="18"/>
      <c r="MD18" s="18"/>
      <c r="ME18" s="18"/>
      <c r="MF18" s="18"/>
      <c r="MG18" s="18"/>
      <c r="MH18" s="18"/>
      <c r="MI18" s="18"/>
      <c r="MJ18" s="18"/>
      <c r="MK18" s="18"/>
      <c r="ML18" s="18"/>
      <c r="MM18" s="18"/>
      <c r="MN18" s="18"/>
      <c r="MO18" s="18"/>
      <c r="MP18" s="18"/>
      <c r="MQ18" s="18"/>
      <c r="MR18" s="18"/>
      <c r="MS18" s="18"/>
      <c r="MT18" s="18"/>
      <c r="MU18" s="18"/>
      <c r="MV18" s="18"/>
      <c r="MW18" s="18"/>
      <c r="MX18" s="18"/>
      <c r="MY18" s="18"/>
      <c r="MZ18" s="18"/>
      <c r="NA18" s="18"/>
      <c r="NB18" s="18"/>
      <c r="NC18" s="18"/>
      <c r="ND18" s="18"/>
      <c r="NE18" s="18"/>
      <c r="NF18" s="18"/>
      <c r="NG18" s="18"/>
      <c r="NH18" s="31"/>
      <c r="NI18" s="18"/>
    </row>
    <row r="19" spans="1:403" s="19" customFormat="1" ht="35" thickBot="1" x14ac:dyDescent="0.3">
      <c r="A19" s="62" t="str">
        <f ca="1">IF(ISERROR(VALUE(SUBSTITUTE(OFFSET(A19,-1,0,1,1),".",""))),"0.1",IF(ISERROR(FIND("`",SUBSTITUTE(OFFSET(A19,-1,0,1,1),".","`",1))),OFFSET(A19,-1,0,1,1)&amp;".1",LEFT(OFFSET(A19,-1,0,1,1),FIND("`",SUBSTITUTE(OFFSET(A19,-1,0,1,1),".","`",1)))&amp;IF(ISERROR(FIND("`",SUBSTITUTE(OFFSET(A19,-1,0,1,1),".","`",2))),VALUE(RIGHT(OFFSET(A19,-1,0,1,1),LEN(OFFSET(A19,-1,0,1,1))-FIND("`",SUBSTITUTE(OFFSET(A19,-1,0,1,1),".","`",1))))+1,VALUE(MID(OFFSET(A19,-1,0,1,1),FIND("`",SUBSTITUTE(OFFSET(A19,-1,0,1,1),".","`",1))+1,(FIND("`",SUBSTITUTE(OFFSET(A19,-1,0,1,1),".","`",2))-FIND("`",SUBSTITUTE(OFFSET(A19,-1,0,1,1),".","`",1))-1)))+1)))</f>
        <v>2.2</v>
      </c>
      <c r="B19" s="73" t="s">
        <v>49</v>
      </c>
      <c r="C19" s="84" t="s">
        <v>30</v>
      </c>
      <c r="D19" s="85"/>
      <c r="E19" s="40">
        <f>F18</f>
        <v>43642</v>
      </c>
      <c r="F19" s="41">
        <f t="shared" si="8"/>
        <v>43644</v>
      </c>
      <c r="G19" s="81">
        <v>3</v>
      </c>
      <c r="H19" s="43">
        <v>0.1</v>
      </c>
      <c r="I19" s="63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31"/>
      <c r="CY19" s="18"/>
      <c r="CZ19" s="18"/>
      <c r="DA19" s="18"/>
      <c r="DB19" s="18"/>
      <c r="DC19" s="18"/>
      <c r="DD19" s="67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31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30"/>
      <c r="KA19" s="18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8"/>
      <c r="KX19" s="18"/>
      <c r="KY19" s="18"/>
      <c r="KZ19" s="18"/>
      <c r="LA19" s="18"/>
      <c r="LB19" s="18"/>
      <c r="LC19" s="18"/>
      <c r="LD19" s="18"/>
      <c r="LE19" s="18"/>
      <c r="LF19" s="18"/>
      <c r="LG19" s="18"/>
      <c r="LH19" s="18"/>
      <c r="LI19" s="18"/>
      <c r="LJ19" s="18"/>
      <c r="LK19" s="18"/>
      <c r="LL19" s="18"/>
      <c r="LM19" s="18"/>
      <c r="LN19" s="18"/>
      <c r="LO19" s="18"/>
      <c r="LP19" s="18"/>
      <c r="LQ19" s="18"/>
      <c r="LR19" s="18"/>
      <c r="LS19" s="18"/>
      <c r="LT19" s="18"/>
      <c r="LU19" s="18"/>
      <c r="LV19" s="18"/>
      <c r="LW19" s="18"/>
      <c r="LX19" s="18"/>
      <c r="LY19" s="18"/>
      <c r="LZ19" s="18"/>
      <c r="MA19" s="18"/>
      <c r="MB19" s="18"/>
      <c r="MC19" s="18"/>
      <c r="MD19" s="18"/>
      <c r="ME19" s="18"/>
      <c r="MF19" s="18"/>
      <c r="MG19" s="18"/>
      <c r="MH19" s="18"/>
      <c r="MI19" s="18"/>
      <c r="MJ19" s="18"/>
      <c r="MK19" s="18"/>
      <c r="ML19" s="18"/>
      <c r="MM19" s="18"/>
      <c r="MN19" s="18"/>
      <c r="MO19" s="18"/>
      <c r="MP19" s="18"/>
      <c r="MQ19" s="18"/>
      <c r="MR19" s="18"/>
      <c r="MS19" s="18"/>
      <c r="MT19" s="18"/>
      <c r="MU19" s="18"/>
      <c r="MV19" s="18"/>
      <c r="MW19" s="18"/>
      <c r="MX19" s="18"/>
      <c r="MY19" s="18"/>
      <c r="MZ19" s="18"/>
      <c r="NA19" s="18"/>
      <c r="NB19" s="18"/>
      <c r="NC19" s="18"/>
      <c r="ND19" s="18"/>
      <c r="NE19" s="18"/>
      <c r="NF19" s="18"/>
      <c r="NG19" s="18"/>
      <c r="NH19" s="31"/>
      <c r="NI19" s="18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</row>
    <row r="20" spans="1:403" s="19" customFormat="1" ht="13.5" thickBot="1" x14ac:dyDescent="0.3">
      <c r="A20" s="62" t="s">
        <v>35</v>
      </c>
      <c r="B20" s="73" t="s">
        <v>59</v>
      </c>
      <c r="C20" s="84" t="s">
        <v>29</v>
      </c>
      <c r="D20" s="85"/>
      <c r="E20" s="40">
        <f>E19</f>
        <v>43642</v>
      </c>
      <c r="F20" s="41">
        <f t="shared" si="8"/>
        <v>43644</v>
      </c>
      <c r="G20" s="81">
        <v>3</v>
      </c>
      <c r="H20" s="43">
        <v>0.1</v>
      </c>
      <c r="I20" s="63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31"/>
      <c r="CY20" s="18"/>
      <c r="CZ20" s="18"/>
      <c r="DA20" s="18"/>
      <c r="DB20" s="18"/>
      <c r="DC20" s="18"/>
      <c r="DD20" s="67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31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30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/>
      <c r="KY20" s="18"/>
      <c r="KZ20" s="18"/>
      <c r="LA20" s="18"/>
      <c r="LB20" s="18"/>
      <c r="LC20" s="18"/>
      <c r="LD20" s="18"/>
      <c r="LE20" s="18"/>
      <c r="LF20" s="18"/>
      <c r="LG20" s="18"/>
      <c r="LH20" s="18"/>
      <c r="LI20" s="18"/>
      <c r="LJ20" s="18"/>
      <c r="LK20" s="18"/>
      <c r="LL20" s="18"/>
      <c r="LM20" s="18"/>
      <c r="LN20" s="18"/>
      <c r="LO20" s="18"/>
      <c r="LP20" s="18"/>
      <c r="LQ20" s="18"/>
      <c r="LR20" s="18"/>
      <c r="LS20" s="18"/>
      <c r="LT20" s="18"/>
      <c r="LU20" s="18"/>
      <c r="LV20" s="18"/>
      <c r="LW20" s="18"/>
      <c r="LX20" s="18"/>
      <c r="LY20" s="18"/>
      <c r="LZ20" s="18"/>
      <c r="MA20" s="18"/>
      <c r="MB20" s="18"/>
      <c r="MC20" s="18"/>
      <c r="MD20" s="18"/>
      <c r="ME20" s="18"/>
      <c r="MF20" s="18"/>
      <c r="MG20" s="18"/>
      <c r="MH20" s="18"/>
      <c r="MI20" s="18"/>
      <c r="MJ20" s="18"/>
      <c r="MK20" s="18"/>
      <c r="ML20" s="18"/>
      <c r="MM20" s="18"/>
      <c r="MN20" s="18"/>
      <c r="MO20" s="18"/>
      <c r="MP20" s="18"/>
      <c r="MQ20" s="18"/>
      <c r="MR20" s="18"/>
      <c r="MS20" s="18"/>
      <c r="MT20" s="18"/>
      <c r="MU20" s="18"/>
      <c r="MV20" s="18"/>
      <c r="MW20" s="18"/>
      <c r="MX20" s="18"/>
      <c r="MY20" s="18"/>
      <c r="MZ20" s="18"/>
      <c r="NA20" s="18"/>
      <c r="NB20" s="18"/>
      <c r="NC20" s="18"/>
      <c r="ND20" s="18"/>
      <c r="NE20" s="18"/>
      <c r="NF20" s="18"/>
      <c r="NG20" s="18"/>
      <c r="NH20" s="31"/>
      <c r="NI20" s="18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</row>
    <row r="21" spans="1:403" s="19" customFormat="1" ht="13.5" thickBot="1" x14ac:dyDescent="0.3">
      <c r="A21" s="62" t="s">
        <v>36</v>
      </c>
      <c r="B21" s="73" t="s">
        <v>60</v>
      </c>
      <c r="C21" s="84" t="s">
        <v>51</v>
      </c>
      <c r="D21" s="85"/>
      <c r="E21" s="40">
        <f>E19</f>
        <v>43642</v>
      </c>
      <c r="F21" s="41">
        <f t="shared" si="8"/>
        <v>43644</v>
      </c>
      <c r="G21" s="81">
        <v>3</v>
      </c>
      <c r="H21" s="43">
        <v>0.1</v>
      </c>
      <c r="I21" s="63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31"/>
      <c r="CY21" s="18"/>
      <c r="CZ21" s="18"/>
      <c r="DA21" s="18"/>
      <c r="DB21" s="18"/>
      <c r="DC21" s="18"/>
      <c r="DD21" s="67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31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30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  <c r="LP21" s="18"/>
      <c r="LQ21" s="18"/>
      <c r="LR21" s="18"/>
      <c r="LS21" s="18"/>
      <c r="LT21" s="18"/>
      <c r="LU21" s="18"/>
      <c r="LV21" s="18"/>
      <c r="LW21" s="18"/>
      <c r="LX21" s="18"/>
      <c r="LY21" s="18"/>
      <c r="LZ21" s="18"/>
      <c r="MA21" s="18"/>
      <c r="MB21" s="18"/>
      <c r="MC21" s="18"/>
      <c r="MD21" s="18"/>
      <c r="ME21" s="18"/>
      <c r="MF21" s="18"/>
      <c r="MG21" s="18"/>
      <c r="MH21" s="18"/>
      <c r="MI21" s="18"/>
      <c r="MJ21" s="18"/>
      <c r="MK21" s="18"/>
      <c r="ML21" s="18"/>
      <c r="MM21" s="18"/>
      <c r="MN21" s="18"/>
      <c r="MO21" s="18"/>
      <c r="MP21" s="18"/>
      <c r="MQ21" s="18"/>
      <c r="MR21" s="18"/>
      <c r="MS21" s="18"/>
      <c r="MT21" s="18"/>
      <c r="MU21" s="18"/>
      <c r="MV21" s="18"/>
      <c r="MW21" s="18"/>
      <c r="MX21" s="18"/>
      <c r="MY21" s="18"/>
      <c r="MZ21" s="18"/>
      <c r="NA21" s="18"/>
      <c r="NB21" s="18"/>
      <c r="NC21" s="18"/>
      <c r="ND21" s="18"/>
      <c r="NE21" s="18"/>
      <c r="NF21" s="18"/>
      <c r="NG21" s="18"/>
      <c r="NH21" s="31"/>
      <c r="NI21" s="18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</row>
    <row r="22" spans="1:403" s="19" customFormat="1" ht="16.5" customHeight="1" thickBot="1" x14ac:dyDescent="0.3">
      <c r="A22" s="62" t="s">
        <v>34</v>
      </c>
      <c r="B22" s="73" t="s">
        <v>50</v>
      </c>
      <c r="C22" s="84" t="s">
        <v>22</v>
      </c>
      <c r="D22" s="85"/>
      <c r="E22" s="40">
        <f>E19</f>
        <v>43642</v>
      </c>
      <c r="F22" s="41">
        <f t="shared" si="8"/>
        <v>43644</v>
      </c>
      <c r="G22" s="81">
        <v>3</v>
      </c>
      <c r="H22" s="43">
        <v>0.1</v>
      </c>
      <c r="I22" s="63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31"/>
      <c r="CY22" s="18"/>
      <c r="CZ22" s="18"/>
      <c r="DA22" s="18"/>
      <c r="DB22" s="18"/>
      <c r="DC22" s="18"/>
      <c r="DD22" s="67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31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30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/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  <c r="MG22" s="18"/>
      <c r="MH22" s="18"/>
      <c r="MI22" s="18"/>
      <c r="MJ22" s="18"/>
      <c r="MK22" s="18"/>
      <c r="ML22" s="18"/>
      <c r="MM22" s="18"/>
      <c r="MN22" s="18"/>
      <c r="MO22" s="18"/>
      <c r="MP22" s="18"/>
      <c r="MQ22" s="18"/>
      <c r="MR22" s="18"/>
      <c r="MS22" s="18"/>
      <c r="MT22" s="18"/>
      <c r="MU22" s="18"/>
      <c r="MV22" s="18"/>
      <c r="MW22" s="18"/>
      <c r="MX22" s="18"/>
      <c r="MY22" s="18"/>
      <c r="MZ22" s="18"/>
      <c r="NA22" s="18"/>
      <c r="NB22" s="18"/>
      <c r="NC22" s="18"/>
      <c r="ND22" s="18"/>
      <c r="NE22" s="18"/>
      <c r="NF22" s="18"/>
      <c r="NG22" s="18"/>
      <c r="NH22" s="31"/>
      <c r="NI22" s="18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</row>
    <row r="23" spans="1:403" s="19" customFormat="1" ht="13.5" thickBot="1" x14ac:dyDescent="0.3">
      <c r="A23" s="62" t="str">
        <f t="shared" ref="A23:A24" ca="1" si="10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2.3</v>
      </c>
      <c r="B23" s="73"/>
      <c r="C23" s="84"/>
      <c r="D23" s="85"/>
      <c r="E23" s="40"/>
      <c r="F23" s="41">
        <f>IF(G23=0,E23,E23+G23-1)</f>
        <v>0</v>
      </c>
      <c r="G23" s="81"/>
      <c r="H23" s="43">
        <v>0</v>
      </c>
      <c r="I23" s="63">
        <f>IF(OR(F23=0,E23=0),0,NETWORKDAYS(E23,F23))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31"/>
      <c r="CY23" s="18"/>
      <c r="CZ23" s="18"/>
      <c r="DA23" s="18"/>
      <c r="DB23" s="18"/>
      <c r="DC23" s="18"/>
      <c r="DD23" s="67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31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30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  <c r="LP23" s="18"/>
      <c r="LQ23" s="18"/>
      <c r="LR23" s="18"/>
      <c r="LS23" s="18"/>
      <c r="LT23" s="18"/>
      <c r="LU23" s="18"/>
      <c r="LV23" s="18"/>
      <c r="LW23" s="18"/>
      <c r="LX23" s="18"/>
      <c r="LY23" s="18"/>
      <c r="LZ23" s="18"/>
      <c r="MA23" s="18"/>
      <c r="MB23" s="18"/>
      <c r="MC23" s="18"/>
      <c r="MD23" s="18"/>
      <c r="ME23" s="18"/>
      <c r="MF23" s="18"/>
      <c r="MG23" s="18"/>
      <c r="MH23" s="18"/>
      <c r="MI23" s="18"/>
      <c r="MJ23" s="18"/>
      <c r="MK23" s="18"/>
      <c r="ML23" s="18"/>
      <c r="MM23" s="18"/>
      <c r="MN23" s="18"/>
      <c r="MO23" s="18"/>
      <c r="MP23" s="18"/>
      <c r="MQ23" s="18"/>
      <c r="MR23" s="18"/>
      <c r="MS23" s="18"/>
      <c r="MT23" s="18"/>
      <c r="MU23" s="18"/>
      <c r="MV23" s="18"/>
      <c r="MW23" s="18"/>
      <c r="MX23" s="18"/>
      <c r="MY23" s="18"/>
      <c r="MZ23" s="18"/>
      <c r="NA23" s="18"/>
      <c r="NB23" s="18"/>
      <c r="NC23" s="18"/>
      <c r="ND23" s="18"/>
      <c r="NE23" s="18"/>
      <c r="NF23" s="18"/>
      <c r="NG23" s="18"/>
      <c r="NH23" s="31"/>
      <c r="NI23" s="18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</row>
    <row r="24" spans="1:403" s="16" customFormat="1" ht="13" hidden="1" customHeight="1" x14ac:dyDescent="0.3">
      <c r="A24" s="62" t="str">
        <f t="shared" ca="1" si="10"/>
        <v>2.4</v>
      </c>
      <c r="B24" s="44" t="s">
        <v>4</v>
      </c>
      <c r="C24" s="44"/>
      <c r="D24" s="45"/>
      <c r="E24" s="46"/>
      <c r="F24" s="46"/>
      <c r="G24" s="81">
        <v>10</v>
      </c>
      <c r="H24" s="48"/>
      <c r="I24" s="64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31"/>
      <c r="CY24" s="18"/>
      <c r="CZ24" s="18"/>
      <c r="DA24" s="18"/>
      <c r="DB24" s="18"/>
      <c r="DC24" s="18"/>
      <c r="DD24" s="67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31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30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  <c r="LP24" s="18"/>
      <c r="LQ24" s="18"/>
      <c r="LR24" s="18"/>
      <c r="LS24" s="18"/>
      <c r="LT24" s="18"/>
      <c r="LU24" s="18"/>
      <c r="LV24" s="18"/>
      <c r="LW24" s="18"/>
      <c r="LX24" s="18"/>
      <c r="LY24" s="18"/>
      <c r="LZ24" s="18"/>
      <c r="MA24" s="18"/>
      <c r="MB24" s="18"/>
      <c r="MC24" s="18"/>
      <c r="MD24" s="18"/>
      <c r="ME24" s="18"/>
      <c r="MF24" s="18"/>
      <c r="MG24" s="18"/>
      <c r="MH24" s="18"/>
      <c r="MI24" s="18"/>
      <c r="MJ24" s="18"/>
      <c r="MK24" s="18"/>
      <c r="ML24" s="18"/>
      <c r="MM24" s="18"/>
      <c r="MN24" s="18"/>
      <c r="MO24" s="18"/>
      <c r="MP24" s="18"/>
      <c r="MQ24" s="18"/>
      <c r="MR24" s="18"/>
      <c r="MS24" s="18"/>
      <c r="MT24" s="18"/>
      <c r="MU24" s="18"/>
      <c r="MV24" s="18"/>
      <c r="MW24" s="18"/>
      <c r="MX24" s="18"/>
      <c r="MY24" s="18"/>
      <c r="MZ24" s="18"/>
      <c r="NA24" s="18"/>
      <c r="NB24" s="18"/>
      <c r="NC24" s="18"/>
      <c r="ND24" s="18"/>
      <c r="NE24" s="18"/>
      <c r="NF24" s="18"/>
      <c r="NG24" s="18"/>
      <c r="NH24" s="31"/>
      <c r="NI24" s="18"/>
    </row>
    <row r="25" spans="1:403" s="17" customFormat="1" ht="13" x14ac:dyDescent="0.3">
      <c r="A25" s="60" t="str">
        <f ca="1">IF(ISERROR(VALUE(SUBSTITUTE(OFFSET(A25,-1,0,1,1),".",""))),"1",IF(ISERROR(FIND("`",SUBSTITUTE(OFFSET(A25,-1,0,1,1),".","`",1))),TEXT(VALUE(OFFSET(A25,-1,0,1,1))+1,"#"),TEXT(VALUE(LEFT(OFFSET(A25,-1,0,1,1),FIND("`",SUBSTITUTE(OFFSET(A25,-1,0,1,1),".","`",1))-1))+1,"#")))</f>
        <v>3</v>
      </c>
      <c r="B25" s="36" t="s">
        <v>39</v>
      </c>
      <c r="C25" s="87"/>
      <c r="D25" s="87"/>
      <c r="E25" s="37"/>
      <c r="F25" s="56"/>
      <c r="G25" s="38"/>
      <c r="H25" s="49"/>
      <c r="I25" s="61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29"/>
      <c r="CY25" s="15"/>
      <c r="CZ25" s="15"/>
      <c r="DA25" s="15"/>
      <c r="DB25" s="15"/>
      <c r="DC25" s="15"/>
      <c r="DD25" s="67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29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28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29"/>
      <c r="NI25" s="15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</row>
    <row r="26" spans="1:403" s="19" customFormat="1" ht="22.5" customHeight="1" x14ac:dyDescent="0.25">
      <c r="A26" s="62" t="str">
        <f t="shared" ref="A26:A48" ca="1" si="11">IF(ISERROR(VALUE(SUBSTITUTE(OFFSET(A26,-1,0,1,1),".",""))),"0.1",IF(ISERROR(FIND("`",SUBSTITUTE(OFFSET(A26,-1,0,1,1),".","`",1))),OFFSET(A26,-1,0,1,1)&amp;".1",LEFT(OFFSET(A26,-1,0,1,1),FIND("`",SUBSTITUTE(OFFSET(A26,-1,0,1,1),".","`",1)))&amp;IF(ISERROR(FIND("`",SUBSTITUTE(OFFSET(A26,-1,0,1,1),".","`",2))),VALUE(RIGHT(OFFSET(A26,-1,0,1,1),LEN(OFFSET(A26,-1,0,1,1))-FIND("`",SUBSTITUTE(OFFSET(A26,-1,0,1,1),".","`",1))))+1,VALUE(MID(OFFSET(A26,-1,0,1,1),FIND("`",SUBSTITUTE(OFFSET(A26,-1,0,1,1),".","`",1))+1,(FIND("`",SUBSTITUTE(OFFSET(A26,-1,0,1,1),".","`",2))-FIND("`",SUBSTITUTE(OFFSET(A26,-1,0,1,1),".","`",1))-1)))+1)))</f>
        <v>3.1</v>
      </c>
      <c r="B26" s="51" t="s">
        <v>19</v>
      </c>
      <c r="C26" s="88" t="s">
        <v>23</v>
      </c>
      <c r="D26" s="88"/>
      <c r="E26" s="40">
        <f>F20</f>
        <v>43644</v>
      </c>
      <c r="F26" s="41">
        <f t="shared" ref="F26:F30" si="12">IF(G26=0,E26,E26+G26-1)</f>
        <v>43653</v>
      </c>
      <c r="G26" s="42">
        <v>10</v>
      </c>
      <c r="H26" s="43">
        <v>0</v>
      </c>
      <c r="I26" s="63">
        <f t="shared" ref="I26:I30" si="13">IF(OR(F26=0,E26=0),0,NETWORKDAYS(E26,F26))</f>
        <v>6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31"/>
      <c r="CY26" s="18"/>
      <c r="CZ26" s="18"/>
      <c r="DA26" s="18"/>
      <c r="DB26" s="18"/>
      <c r="DC26" s="18"/>
      <c r="DD26" s="67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31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30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  <c r="LP26" s="18"/>
      <c r="LQ26" s="18"/>
      <c r="LR26" s="18"/>
      <c r="LS26" s="18"/>
      <c r="LT26" s="18"/>
      <c r="LU26" s="18"/>
      <c r="LV26" s="18"/>
      <c r="LW26" s="18"/>
      <c r="LX26" s="18"/>
      <c r="LY26" s="18"/>
      <c r="LZ26" s="18"/>
      <c r="MA26" s="18"/>
      <c r="MB26" s="18"/>
      <c r="MC26" s="18"/>
      <c r="MD26" s="18"/>
      <c r="ME26" s="18"/>
      <c r="MF26" s="18"/>
      <c r="MG26" s="18"/>
      <c r="MH26" s="18"/>
      <c r="MI26" s="18"/>
      <c r="MJ26" s="18"/>
      <c r="MK26" s="18"/>
      <c r="ML26" s="18"/>
      <c r="MM26" s="18"/>
      <c r="MN26" s="18"/>
      <c r="MO26" s="18"/>
      <c r="MP26" s="18"/>
      <c r="MQ26" s="18"/>
      <c r="MR26" s="18"/>
      <c r="MS26" s="18"/>
      <c r="MT26" s="18"/>
      <c r="MU26" s="18"/>
      <c r="MV26" s="18"/>
      <c r="MW26" s="18"/>
      <c r="MX26" s="18"/>
      <c r="MY26" s="18"/>
      <c r="MZ26" s="18"/>
      <c r="NA26" s="18"/>
      <c r="NB26" s="18"/>
      <c r="NC26" s="18"/>
      <c r="ND26" s="18"/>
      <c r="NE26" s="18"/>
      <c r="NF26" s="18"/>
      <c r="NG26" s="18"/>
      <c r="NH26" s="31"/>
      <c r="NI26" s="18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</row>
    <row r="27" spans="1:403" s="19" customFormat="1" ht="13" x14ac:dyDescent="0.25">
      <c r="A27" s="62">
        <v>3.2</v>
      </c>
      <c r="B27" s="51" t="s">
        <v>52</v>
      </c>
      <c r="C27" s="88" t="s">
        <v>62</v>
      </c>
      <c r="D27" s="88"/>
      <c r="E27" s="40">
        <f>E26</f>
        <v>43644</v>
      </c>
      <c r="F27" s="41">
        <f t="shared" si="12"/>
        <v>43653</v>
      </c>
      <c r="G27" s="42">
        <v>10</v>
      </c>
      <c r="H27" s="43">
        <v>0</v>
      </c>
      <c r="I27" s="63">
        <f t="shared" si="13"/>
        <v>6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31"/>
      <c r="CY27" s="18"/>
      <c r="CZ27" s="18"/>
      <c r="DA27" s="18"/>
      <c r="DB27" s="18"/>
      <c r="DC27" s="18"/>
      <c r="DD27" s="67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31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30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B27" s="18"/>
      <c r="LC27" s="18"/>
      <c r="LD27" s="18"/>
      <c r="LE27" s="18"/>
      <c r="LF27" s="18"/>
      <c r="LG27" s="18"/>
      <c r="LH27" s="18"/>
      <c r="LI27" s="18"/>
      <c r="LJ27" s="18"/>
      <c r="LK27" s="18"/>
      <c r="LL27" s="18"/>
      <c r="LM27" s="18"/>
      <c r="LN27" s="18"/>
      <c r="LO27" s="18"/>
      <c r="LP27" s="18"/>
      <c r="LQ27" s="18"/>
      <c r="LR27" s="18"/>
      <c r="LS27" s="18"/>
      <c r="LT27" s="18"/>
      <c r="LU27" s="18"/>
      <c r="LV27" s="18"/>
      <c r="LW27" s="18"/>
      <c r="LX27" s="18"/>
      <c r="LY27" s="18"/>
      <c r="LZ27" s="18"/>
      <c r="MA27" s="18"/>
      <c r="MB27" s="18"/>
      <c r="MC27" s="18"/>
      <c r="MD27" s="18"/>
      <c r="ME27" s="18"/>
      <c r="MF27" s="18"/>
      <c r="MG27" s="18"/>
      <c r="MH27" s="18"/>
      <c r="MI27" s="18"/>
      <c r="MJ27" s="18"/>
      <c r="MK27" s="18"/>
      <c r="ML27" s="18"/>
      <c r="MM27" s="18"/>
      <c r="MN27" s="18"/>
      <c r="MO27" s="18"/>
      <c r="MP27" s="18"/>
      <c r="MQ27" s="18"/>
      <c r="MR27" s="18"/>
      <c r="MS27" s="18"/>
      <c r="MT27" s="18"/>
      <c r="MU27" s="18"/>
      <c r="MV27" s="18"/>
      <c r="MW27" s="18"/>
      <c r="MX27" s="18"/>
      <c r="MY27" s="18"/>
      <c r="MZ27" s="18"/>
      <c r="NA27" s="18"/>
      <c r="NB27" s="18"/>
      <c r="NC27" s="18"/>
      <c r="ND27" s="18"/>
      <c r="NE27" s="18"/>
      <c r="NF27" s="18"/>
      <c r="NG27" s="18"/>
      <c r="NH27" s="31"/>
      <c r="NI27" s="18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</row>
    <row r="28" spans="1:403" s="19" customFormat="1" ht="13" x14ac:dyDescent="0.25">
      <c r="A28" s="62">
        <v>3.3</v>
      </c>
      <c r="B28" s="51" t="s">
        <v>53</v>
      </c>
      <c r="C28" s="88" t="s">
        <v>23</v>
      </c>
      <c r="D28" s="88"/>
      <c r="E28" s="40">
        <f>E26+4</f>
        <v>43648</v>
      </c>
      <c r="F28" s="41">
        <f t="shared" si="12"/>
        <v>43653</v>
      </c>
      <c r="G28" s="42">
        <v>6</v>
      </c>
      <c r="H28" s="43">
        <v>0</v>
      </c>
      <c r="I28" s="63">
        <f t="shared" si="13"/>
        <v>4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31"/>
      <c r="CY28" s="18"/>
      <c r="CZ28" s="18"/>
      <c r="DA28" s="18"/>
      <c r="DB28" s="18"/>
      <c r="DC28" s="18"/>
      <c r="DD28" s="67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31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30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8"/>
      <c r="KX28" s="18"/>
      <c r="KY28" s="18"/>
      <c r="KZ28" s="18"/>
      <c r="LA28" s="18"/>
      <c r="LB28" s="18"/>
      <c r="LC28" s="18"/>
      <c r="LD28" s="18"/>
      <c r="LE28" s="18"/>
      <c r="LF28" s="18"/>
      <c r="LG28" s="18"/>
      <c r="LH28" s="18"/>
      <c r="LI28" s="18"/>
      <c r="LJ28" s="18"/>
      <c r="LK28" s="18"/>
      <c r="LL28" s="18"/>
      <c r="LM28" s="18"/>
      <c r="LN28" s="18"/>
      <c r="LO28" s="18"/>
      <c r="LP28" s="18"/>
      <c r="LQ28" s="18"/>
      <c r="LR28" s="18"/>
      <c r="LS28" s="18"/>
      <c r="LT28" s="18"/>
      <c r="LU28" s="18"/>
      <c r="LV28" s="18"/>
      <c r="LW28" s="18"/>
      <c r="LX28" s="18"/>
      <c r="LY28" s="18"/>
      <c r="LZ28" s="18"/>
      <c r="MA28" s="18"/>
      <c r="MB28" s="18"/>
      <c r="MC28" s="18"/>
      <c r="MD28" s="18"/>
      <c r="ME28" s="18"/>
      <c r="MF28" s="18"/>
      <c r="MG28" s="18"/>
      <c r="MH28" s="18"/>
      <c r="MI28" s="18"/>
      <c r="MJ28" s="18"/>
      <c r="MK28" s="18"/>
      <c r="ML28" s="18"/>
      <c r="MM28" s="18"/>
      <c r="MN28" s="18"/>
      <c r="MO28" s="18"/>
      <c r="MP28" s="18"/>
      <c r="MQ28" s="18"/>
      <c r="MR28" s="18"/>
      <c r="MS28" s="18"/>
      <c r="MT28" s="18"/>
      <c r="MU28" s="18"/>
      <c r="MV28" s="18"/>
      <c r="MW28" s="18"/>
      <c r="MX28" s="18"/>
      <c r="MY28" s="18"/>
      <c r="MZ28" s="18"/>
      <c r="NA28" s="18"/>
      <c r="NB28" s="18"/>
      <c r="NC28" s="18"/>
      <c r="ND28" s="18"/>
      <c r="NE28" s="18"/>
      <c r="NF28" s="18"/>
      <c r="NG28" s="18"/>
      <c r="NH28" s="31"/>
      <c r="NI28" s="18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</row>
    <row r="29" spans="1:403" s="19" customFormat="1" ht="13" x14ac:dyDescent="0.25">
      <c r="A29" s="62">
        <v>3.4</v>
      </c>
      <c r="B29" s="51" t="s">
        <v>48</v>
      </c>
      <c r="C29" s="88" t="s">
        <v>23</v>
      </c>
      <c r="D29" s="88"/>
      <c r="E29" s="40">
        <f>E28</f>
        <v>43648</v>
      </c>
      <c r="F29" s="41">
        <f t="shared" si="12"/>
        <v>43653</v>
      </c>
      <c r="G29" s="42">
        <v>6</v>
      </c>
      <c r="H29" s="43">
        <v>0</v>
      </c>
      <c r="I29" s="63">
        <f t="shared" si="13"/>
        <v>4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31"/>
      <c r="CY29" s="18"/>
      <c r="CZ29" s="18"/>
      <c r="DA29" s="18"/>
      <c r="DB29" s="18"/>
      <c r="DC29" s="18"/>
      <c r="DD29" s="67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31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  <c r="JF29" s="18"/>
      <c r="JG29" s="18"/>
      <c r="JH29" s="18"/>
      <c r="JI29" s="18"/>
      <c r="JJ29" s="18"/>
      <c r="JK29" s="18"/>
      <c r="JL29" s="18"/>
      <c r="JM29" s="18"/>
      <c r="JN29" s="18"/>
      <c r="JO29" s="18"/>
      <c r="JP29" s="18"/>
      <c r="JQ29" s="18"/>
      <c r="JR29" s="18"/>
      <c r="JS29" s="18"/>
      <c r="JT29" s="18"/>
      <c r="JU29" s="18"/>
      <c r="JV29" s="18"/>
      <c r="JW29" s="18"/>
      <c r="JX29" s="18"/>
      <c r="JY29" s="18"/>
      <c r="JZ29" s="30"/>
      <c r="KA29" s="18"/>
      <c r="KB29" s="18"/>
      <c r="KC29" s="18"/>
      <c r="KD29" s="18"/>
      <c r="KE29" s="18"/>
      <c r="KF29" s="18"/>
      <c r="KG29" s="18"/>
      <c r="KH29" s="18"/>
      <c r="KI29" s="18"/>
      <c r="KJ29" s="18"/>
      <c r="KK29" s="18"/>
      <c r="KL29" s="18"/>
      <c r="KM29" s="18"/>
      <c r="KN29" s="18"/>
      <c r="KO29" s="18"/>
      <c r="KP29" s="18"/>
      <c r="KQ29" s="18"/>
      <c r="KR29" s="18"/>
      <c r="KS29" s="18"/>
      <c r="KT29" s="18"/>
      <c r="KU29" s="18"/>
      <c r="KV29" s="18"/>
      <c r="KW29" s="18"/>
      <c r="KX29" s="18"/>
      <c r="KY29" s="18"/>
      <c r="KZ29" s="18"/>
      <c r="LA29" s="18"/>
      <c r="LB29" s="18"/>
      <c r="LC29" s="18"/>
      <c r="LD29" s="18"/>
      <c r="LE29" s="18"/>
      <c r="LF29" s="18"/>
      <c r="LG29" s="18"/>
      <c r="LH29" s="18"/>
      <c r="LI29" s="18"/>
      <c r="LJ29" s="18"/>
      <c r="LK29" s="18"/>
      <c r="LL29" s="18"/>
      <c r="LM29" s="18"/>
      <c r="LN29" s="18"/>
      <c r="LO29" s="18"/>
      <c r="LP29" s="18"/>
      <c r="LQ29" s="18"/>
      <c r="LR29" s="18"/>
      <c r="LS29" s="18"/>
      <c r="LT29" s="18"/>
      <c r="LU29" s="18"/>
      <c r="LV29" s="18"/>
      <c r="LW29" s="18"/>
      <c r="LX29" s="18"/>
      <c r="LY29" s="18"/>
      <c r="LZ29" s="18"/>
      <c r="MA29" s="18"/>
      <c r="MB29" s="18"/>
      <c r="MC29" s="18"/>
      <c r="MD29" s="18"/>
      <c r="ME29" s="18"/>
      <c r="MF29" s="18"/>
      <c r="MG29" s="18"/>
      <c r="MH29" s="18"/>
      <c r="MI29" s="18"/>
      <c r="MJ29" s="18"/>
      <c r="MK29" s="18"/>
      <c r="ML29" s="18"/>
      <c r="MM29" s="18"/>
      <c r="MN29" s="18"/>
      <c r="MO29" s="18"/>
      <c r="MP29" s="18"/>
      <c r="MQ29" s="18"/>
      <c r="MR29" s="18"/>
      <c r="MS29" s="18"/>
      <c r="MT29" s="18"/>
      <c r="MU29" s="18"/>
      <c r="MV29" s="18"/>
      <c r="MW29" s="18"/>
      <c r="MX29" s="18"/>
      <c r="MY29" s="18"/>
      <c r="MZ29" s="18"/>
      <c r="NA29" s="18"/>
      <c r="NB29" s="18"/>
      <c r="NC29" s="18"/>
      <c r="ND29" s="18"/>
      <c r="NE29" s="18"/>
      <c r="NF29" s="18"/>
      <c r="NG29" s="18"/>
      <c r="NH29" s="31"/>
      <c r="NI29" s="18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</row>
    <row r="30" spans="1:403" s="19" customFormat="1" ht="13" x14ac:dyDescent="0.25">
      <c r="A30" s="62" t="str">
        <f t="shared" ca="1" si="11"/>
        <v>3.5</v>
      </c>
      <c r="B30" s="51"/>
      <c r="C30" s="88"/>
      <c r="D30" s="88"/>
      <c r="E30" s="40"/>
      <c r="F30" s="41">
        <f t="shared" si="12"/>
        <v>0</v>
      </c>
      <c r="G30" s="42"/>
      <c r="H30" s="43">
        <v>0</v>
      </c>
      <c r="I30" s="63">
        <f t="shared" si="13"/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31"/>
      <c r="CY30" s="18"/>
      <c r="CZ30" s="18"/>
      <c r="DA30" s="18"/>
      <c r="DB30" s="18"/>
      <c r="DC30" s="18"/>
      <c r="DD30" s="67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31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  <c r="JF30" s="18"/>
      <c r="JG30" s="18"/>
      <c r="JH30" s="18"/>
      <c r="JI30" s="18"/>
      <c r="JJ30" s="18"/>
      <c r="JK30" s="18"/>
      <c r="JL30" s="18"/>
      <c r="JM30" s="18"/>
      <c r="JN30" s="18"/>
      <c r="JO30" s="18"/>
      <c r="JP30" s="18"/>
      <c r="JQ30" s="18"/>
      <c r="JR30" s="18"/>
      <c r="JS30" s="18"/>
      <c r="JT30" s="18"/>
      <c r="JU30" s="18"/>
      <c r="JV30" s="18"/>
      <c r="JW30" s="18"/>
      <c r="JX30" s="18"/>
      <c r="JY30" s="18"/>
      <c r="JZ30" s="30"/>
      <c r="KA30" s="18"/>
      <c r="KB30" s="18"/>
      <c r="KC30" s="18"/>
      <c r="KD30" s="18"/>
      <c r="KE30" s="18"/>
      <c r="KF30" s="18"/>
      <c r="KG30" s="18"/>
      <c r="KH30" s="18"/>
      <c r="KI30" s="18"/>
      <c r="KJ30" s="18"/>
      <c r="KK30" s="18"/>
      <c r="KL30" s="18"/>
      <c r="KM30" s="18"/>
      <c r="KN30" s="18"/>
      <c r="KO30" s="18"/>
      <c r="KP30" s="18"/>
      <c r="KQ30" s="18"/>
      <c r="KR30" s="18"/>
      <c r="KS30" s="18"/>
      <c r="KT30" s="18"/>
      <c r="KU30" s="18"/>
      <c r="KV30" s="18"/>
      <c r="KW30" s="18"/>
      <c r="KX30" s="18"/>
      <c r="KY30" s="18"/>
      <c r="KZ30" s="18"/>
      <c r="LA30" s="18"/>
      <c r="LB30" s="18"/>
      <c r="LC30" s="18"/>
      <c r="LD30" s="18"/>
      <c r="LE30" s="18"/>
      <c r="LF30" s="18"/>
      <c r="LG30" s="18"/>
      <c r="LH30" s="18"/>
      <c r="LI30" s="18"/>
      <c r="LJ30" s="18"/>
      <c r="LK30" s="18"/>
      <c r="LL30" s="18"/>
      <c r="LM30" s="18"/>
      <c r="LN30" s="18"/>
      <c r="LO30" s="18"/>
      <c r="LP30" s="18"/>
      <c r="LQ30" s="18"/>
      <c r="LR30" s="18"/>
      <c r="LS30" s="18"/>
      <c r="LT30" s="18"/>
      <c r="LU30" s="18"/>
      <c r="LV30" s="18"/>
      <c r="LW30" s="18"/>
      <c r="LX30" s="18"/>
      <c r="LY30" s="18"/>
      <c r="LZ30" s="18"/>
      <c r="MA30" s="18"/>
      <c r="MB30" s="18"/>
      <c r="MC30" s="18"/>
      <c r="MD30" s="18"/>
      <c r="ME30" s="18"/>
      <c r="MF30" s="18"/>
      <c r="MG30" s="18"/>
      <c r="MH30" s="18"/>
      <c r="MI30" s="18"/>
      <c r="MJ30" s="18"/>
      <c r="MK30" s="18"/>
      <c r="ML30" s="18"/>
      <c r="MM30" s="18"/>
      <c r="MN30" s="18"/>
      <c r="MO30" s="18"/>
      <c r="MP30" s="18"/>
      <c r="MQ30" s="18"/>
      <c r="MR30" s="18"/>
      <c r="MS30" s="18"/>
      <c r="MT30" s="18"/>
      <c r="MU30" s="18"/>
      <c r="MV30" s="18"/>
      <c r="MW30" s="18"/>
      <c r="MX30" s="18"/>
      <c r="MY30" s="18"/>
      <c r="MZ30" s="18"/>
      <c r="NA30" s="18"/>
      <c r="NB30" s="18"/>
      <c r="NC30" s="18"/>
      <c r="ND30" s="18"/>
      <c r="NE30" s="18"/>
      <c r="NF30" s="18"/>
      <c r="NG30" s="18"/>
      <c r="NH30" s="31"/>
      <c r="NI30" s="18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</row>
    <row r="31" spans="1:403" s="16" customFormat="1" ht="13" hidden="1" customHeight="1" x14ac:dyDescent="0.3">
      <c r="A31" s="62" t="str">
        <f t="shared" ca="1" si="11"/>
        <v>3.6</v>
      </c>
      <c r="B31" s="44" t="s">
        <v>4</v>
      </c>
      <c r="C31" s="44"/>
      <c r="D31" s="45"/>
      <c r="E31" s="46"/>
      <c r="F31" s="46"/>
      <c r="G31" s="47"/>
      <c r="H31" s="48"/>
      <c r="I31" s="64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31"/>
      <c r="CY31" s="18"/>
      <c r="CZ31" s="18"/>
      <c r="DA31" s="18"/>
      <c r="DB31" s="18"/>
      <c r="DC31" s="18"/>
      <c r="DD31" s="67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31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  <c r="JA31" s="18"/>
      <c r="JB31" s="18"/>
      <c r="JC31" s="18"/>
      <c r="JD31" s="18"/>
      <c r="JE31" s="18"/>
      <c r="JF31" s="18"/>
      <c r="JG31" s="18"/>
      <c r="JH31" s="18"/>
      <c r="JI31" s="18"/>
      <c r="JJ31" s="18"/>
      <c r="JK31" s="18"/>
      <c r="JL31" s="18"/>
      <c r="JM31" s="18"/>
      <c r="JN31" s="18"/>
      <c r="JO31" s="18"/>
      <c r="JP31" s="18"/>
      <c r="JQ31" s="18"/>
      <c r="JR31" s="18"/>
      <c r="JS31" s="18"/>
      <c r="JT31" s="18"/>
      <c r="JU31" s="18"/>
      <c r="JV31" s="18"/>
      <c r="JW31" s="18"/>
      <c r="JX31" s="18"/>
      <c r="JY31" s="18"/>
      <c r="JZ31" s="30"/>
      <c r="KA31" s="18"/>
      <c r="KB31" s="18"/>
      <c r="KC31" s="18"/>
      <c r="KD31" s="18"/>
      <c r="KE31" s="18"/>
      <c r="KF31" s="18"/>
      <c r="KG31" s="18"/>
      <c r="KH31" s="18"/>
      <c r="KI31" s="18"/>
      <c r="KJ31" s="18"/>
      <c r="KK31" s="18"/>
      <c r="KL31" s="18"/>
      <c r="KM31" s="18"/>
      <c r="KN31" s="18"/>
      <c r="KO31" s="18"/>
      <c r="KP31" s="18"/>
      <c r="KQ31" s="18"/>
      <c r="KR31" s="18"/>
      <c r="KS31" s="18"/>
      <c r="KT31" s="18"/>
      <c r="KU31" s="18"/>
      <c r="KV31" s="18"/>
      <c r="KW31" s="18"/>
      <c r="KX31" s="18"/>
      <c r="KY31" s="18"/>
      <c r="KZ31" s="18"/>
      <c r="LA31" s="18"/>
      <c r="LB31" s="18"/>
      <c r="LC31" s="18"/>
      <c r="LD31" s="18"/>
      <c r="LE31" s="18"/>
      <c r="LF31" s="18"/>
      <c r="LG31" s="18"/>
      <c r="LH31" s="18"/>
      <c r="LI31" s="18"/>
      <c r="LJ31" s="18"/>
      <c r="LK31" s="18"/>
      <c r="LL31" s="18"/>
      <c r="LM31" s="18"/>
      <c r="LN31" s="18"/>
      <c r="LO31" s="18"/>
      <c r="LP31" s="18"/>
      <c r="LQ31" s="18"/>
      <c r="LR31" s="18"/>
      <c r="LS31" s="18"/>
      <c r="LT31" s="18"/>
      <c r="LU31" s="18"/>
      <c r="LV31" s="18"/>
      <c r="LW31" s="18"/>
      <c r="LX31" s="18"/>
      <c r="LY31" s="18"/>
      <c r="LZ31" s="18"/>
      <c r="MA31" s="18"/>
      <c r="MB31" s="18"/>
      <c r="MC31" s="18"/>
      <c r="MD31" s="18"/>
      <c r="ME31" s="18"/>
      <c r="MF31" s="18"/>
      <c r="MG31" s="18"/>
      <c r="MH31" s="18"/>
      <c r="MI31" s="18"/>
      <c r="MJ31" s="18"/>
      <c r="MK31" s="18"/>
      <c r="ML31" s="18"/>
      <c r="MM31" s="18"/>
      <c r="MN31" s="18"/>
      <c r="MO31" s="18"/>
      <c r="MP31" s="18"/>
      <c r="MQ31" s="18"/>
      <c r="MR31" s="18"/>
      <c r="MS31" s="18"/>
      <c r="MT31" s="18"/>
      <c r="MU31" s="18"/>
      <c r="MV31" s="18"/>
      <c r="MW31" s="18"/>
      <c r="MX31" s="18"/>
      <c r="MY31" s="18"/>
      <c r="MZ31" s="18"/>
      <c r="NA31" s="18"/>
      <c r="NB31" s="18"/>
      <c r="NC31" s="18"/>
      <c r="ND31" s="18"/>
      <c r="NE31" s="18"/>
      <c r="NF31" s="18"/>
      <c r="NG31" s="18"/>
      <c r="NH31" s="31"/>
      <c r="NI31" s="18"/>
    </row>
    <row r="32" spans="1:403" s="17" customFormat="1" ht="24" customHeight="1" x14ac:dyDescent="0.25">
      <c r="A32" s="60" t="str">
        <f ca="1">IF(ISERROR(VALUE(SUBSTITUTE(OFFSET(A32,-1,0,1,1),".",""))),"1",IF(ISERROR(FIND("`",SUBSTITUTE(OFFSET(A32,-1,0,1,1),".","`",1))),TEXT(VALUE(OFFSET(A32,-1,0,1,1))+1,"#"),TEXT(VALUE(LEFT(OFFSET(A32,-1,0,1,1),FIND("`",SUBSTITUTE(OFFSET(A32,-1,0,1,1),".","`",1))-1))+1,"#")))</f>
        <v>4</v>
      </c>
      <c r="B32" s="52" t="s">
        <v>38</v>
      </c>
      <c r="C32" s="87"/>
      <c r="D32" s="87"/>
      <c r="E32" s="37"/>
      <c r="F32" s="37"/>
      <c r="G32" s="38"/>
      <c r="H32" s="49"/>
      <c r="I32" s="61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29"/>
      <c r="CY32" s="15"/>
      <c r="CZ32" s="15"/>
      <c r="DA32" s="15"/>
      <c r="DB32" s="15"/>
      <c r="DC32" s="15"/>
      <c r="DD32" s="67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29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5"/>
      <c r="JC32" s="15"/>
      <c r="JD32" s="15"/>
      <c r="JE32" s="15"/>
      <c r="JF32" s="15"/>
      <c r="JG32" s="15"/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  <c r="JZ32" s="28"/>
      <c r="KA32" s="15"/>
      <c r="KB32" s="15"/>
      <c r="KC32" s="15"/>
      <c r="KD32" s="15"/>
      <c r="KE32" s="15"/>
      <c r="KF32" s="15"/>
      <c r="KG32" s="15"/>
      <c r="KH32" s="15"/>
      <c r="KI32" s="15"/>
      <c r="KJ32" s="15"/>
      <c r="KK32" s="15"/>
      <c r="KL32" s="15"/>
      <c r="KM32" s="15"/>
      <c r="KN32" s="15"/>
      <c r="KO32" s="15"/>
      <c r="KP32" s="15"/>
      <c r="KQ32" s="15"/>
      <c r="KR32" s="15"/>
      <c r="KS32" s="15"/>
      <c r="KT32" s="15"/>
      <c r="KU32" s="15"/>
      <c r="KV32" s="15"/>
      <c r="KW32" s="15"/>
      <c r="KX32" s="15"/>
      <c r="KY32" s="15"/>
      <c r="KZ32" s="15"/>
      <c r="LA32" s="15"/>
      <c r="LB32" s="15"/>
      <c r="LC32" s="15"/>
      <c r="LD32" s="15"/>
      <c r="LE32" s="15"/>
      <c r="LF32" s="15"/>
      <c r="LG32" s="15"/>
      <c r="LH32" s="15"/>
      <c r="LI32" s="15"/>
      <c r="LJ32" s="15"/>
      <c r="LK32" s="15"/>
      <c r="LL32" s="15"/>
      <c r="LM32" s="15"/>
      <c r="LN32" s="15"/>
      <c r="LO32" s="15"/>
      <c r="LP32" s="15"/>
      <c r="LQ32" s="15"/>
      <c r="LR32" s="15"/>
      <c r="LS32" s="15"/>
      <c r="LT32" s="15"/>
      <c r="LU32" s="15"/>
      <c r="LV32" s="15"/>
      <c r="LW32" s="15"/>
      <c r="LX32" s="15"/>
      <c r="LY32" s="15"/>
      <c r="LZ32" s="15"/>
      <c r="MA32" s="15"/>
      <c r="MB32" s="15"/>
      <c r="MC32" s="15"/>
      <c r="MD32" s="15"/>
      <c r="ME32" s="15"/>
      <c r="MF32" s="15"/>
      <c r="MG32" s="15"/>
      <c r="MH32" s="15"/>
      <c r="MI32" s="15"/>
      <c r="MJ32" s="15"/>
      <c r="MK32" s="15"/>
      <c r="ML32" s="15"/>
      <c r="MM32" s="15"/>
      <c r="MN32" s="15"/>
      <c r="MO32" s="15"/>
      <c r="MP32" s="15"/>
      <c r="MQ32" s="15"/>
      <c r="MR32" s="15"/>
      <c r="MS32" s="15"/>
      <c r="MT32" s="15"/>
      <c r="MU32" s="15"/>
      <c r="MV32" s="15"/>
      <c r="MW32" s="15"/>
      <c r="MX32" s="15"/>
      <c r="MY32" s="15"/>
      <c r="MZ32" s="15"/>
      <c r="NA32" s="15"/>
      <c r="NB32" s="15"/>
      <c r="NC32" s="15"/>
      <c r="ND32" s="15"/>
      <c r="NE32" s="15"/>
      <c r="NF32" s="15"/>
      <c r="NG32" s="15"/>
      <c r="NH32" s="29"/>
      <c r="NI32" s="15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</row>
    <row r="33" spans="1:403" s="19" customFormat="1" ht="13" x14ac:dyDescent="0.25">
      <c r="A33" s="62" t="str">
        <f t="shared" ca="1" si="11"/>
        <v>4.1</v>
      </c>
      <c r="B33" s="51" t="s">
        <v>47</v>
      </c>
      <c r="C33" s="86" t="s">
        <v>20</v>
      </c>
      <c r="D33" s="86"/>
      <c r="E33" s="40">
        <f>E26+3</f>
        <v>43647</v>
      </c>
      <c r="F33" s="41">
        <f t="shared" ref="F33:F36" si="14">IF(G33=0,E33,E33+G33-1)</f>
        <v>43653</v>
      </c>
      <c r="G33" s="42">
        <v>7</v>
      </c>
      <c r="H33" s="43">
        <v>0</v>
      </c>
      <c r="I33" s="63">
        <f t="shared" ref="I33:I36" si="15">IF(OR(F33=0,E33=0),0,NETWORKDAYS(E33,F33))</f>
        <v>5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 t="s">
        <v>15</v>
      </c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31"/>
      <c r="CY33" s="18"/>
      <c r="CZ33" s="18"/>
      <c r="DA33" s="18"/>
      <c r="DB33" s="18"/>
      <c r="DC33" s="18"/>
      <c r="DD33" s="67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31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30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31"/>
      <c r="NI33" s="18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/>
      <c r="NU33" s="16"/>
      <c r="NV33" s="16"/>
      <c r="NW33" s="16"/>
      <c r="NX33" s="16"/>
      <c r="NY33" s="16"/>
      <c r="NZ33" s="16"/>
      <c r="OA33" s="16"/>
      <c r="OB33" s="16"/>
      <c r="OC33" s="16"/>
      <c r="OD33" s="16"/>
      <c r="OE33" s="16"/>
      <c r="OF33" s="16"/>
      <c r="OG33" s="16"/>
      <c r="OH33" s="16"/>
      <c r="OI33" s="16"/>
      <c r="OJ33" s="16"/>
      <c r="OK33" s="16"/>
      <c r="OL33" s="16"/>
      <c r="OM33" s="16"/>
    </row>
    <row r="34" spans="1:403" s="19" customFormat="1" ht="13" x14ac:dyDescent="0.25">
      <c r="A34" s="62" t="str">
        <f t="shared" ca="1" si="11"/>
        <v>4.2</v>
      </c>
      <c r="B34" s="55" t="s">
        <v>48</v>
      </c>
      <c r="C34" s="86" t="s">
        <v>21</v>
      </c>
      <c r="D34" s="86"/>
      <c r="E34" s="40">
        <f>F29+1</f>
        <v>43654</v>
      </c>
      <c r="F34" s="41">
        <f t="shared" ref="F34" si="16">IF(G34=0,E34,E34+G34-1)</f>
        <v>43660</v>
      </c>
      <c r="G34" s="42">
        <v>7</v>
      </c>
      <c r="H34" s="43">
        <v>0</v>
      </c>
      <c r="I34" s="63">
        <f t="shared" ref="I34" si="17">IF(OR(F34=0,E34=0),0,NETWORKDAYS(E34,F34))</f>
        <v>5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31"/>
      <c r="CY34" s="18"/>
      <c r="CZ34" s="18"/>
      <c r="DA34" s="18"/>
      <c r="DB34" s="18"/>
      <c r="DC34" s="18"/>
      <c r="DD34" s="67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31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  <c r="JA34" s="18"/>
      <c r="JB34" s="18"/>
      <c r="JC34" s="18"/>
      <c r="JD34" s="18"/>
      <c r="JE34" s="18"/>
      <c r="JF34" s="18"/>
      <c r="JG34" s="18"/>
      <c r="JH34" s="18"/>
      <c r="JI34" s="18"/>
      <c r="JJ34" s="18"/>
      <c r="JK34" s="18"/>
      <c r="JL34" s="18"/>
      <c r="JM34" s="18"/>
      <c r="JN34" s="18"/>
      <c r="JO34" s="18"/>
      <c r="JP34" s="18"/>
      <c r="JQ34" s="18"/>
      <c r="JR34" s="18"/>
      <c r="JS34" s="18"/>
      <c r="JT34" s="18"/>
      <c r="JU34" s="18"/>
      <c r="JV34" s="18"/>
      <c r="JW34" s="18"/>
      <c r="JX34" s="18"/>
      <c r="JY34" s="18"/>
      <c r="JZ34" s="30"/>
      <c r="KA34" s="18"/>
      <c r="KB34" s="18"/>
      <c r="KC34" s="18"/>
      <c r="KD34" s="18"/>
      <c r="KE34" s="18"/>
      <c r="KF34" s="18"/>
      <c r="KG34" s="18"/>
      <c r="KH34" s="18"/>
      <c r="KI34" s="18"/>
      <c r="KJ34" s="18"/>
      <c r="KK34" s="18"/>
      <c r="KL34" s="18"/>
      <c r="KM34" s="18"/>
      <c r="KN34" s="18"/>
      <c r="KO34" s="18"/>
      <c r="KP34" s="18"/>
      <c r="KQ34" s="18"/>
      <c r="KR34" s="18"/>
      <c r="KS34" s="18"/>
      <c r="KT34" s="18"/>
      <c r="KU34" s="18"/>
      <c r="KV34" s="18"/>
      <c r="KW34" s="18"/>
      <c r="KX34" s="18"/>
      <c r="KY34" s="18"/>
      <c r="KZ34" s="18"/>
      <c r="LA34" s="18"/>
      <c r="LB34" s="18"/>
      <c r="LC34" s="18"/>
      <c r="LD34" s="18"/>
      <c r="LE34" s="18"/>
      <c r="LF34" s="18"/>
      <c r="LG34" s="18"/>
      <c r="LH34" s="18"/>
      <c r="LI34" s="18"/>
      <c r="LJ34" s="18"/>
      <c r="LK34" s="18"/>
      <c r="LL34" s="18"/>
      <c r="LM34" s="18"/>
      <c r="LN34" s="18"/>
      <c r="LO34" s="18"/>
      <c r="LP34" s="18"/>
      <c r="LQ34" s="18"/>
      <c r="LR34" s="18"/>
      <c r="LS34" s="18"/>
      <c r="LT34" s="18"/>
      <c r="LU34" s="18"/>
      <c r="LV34" s="18"/>
      <c r="LW34" s="18"/>
      <c r="LX34" s="18"/>
      <c r="LY34" s="18"/>
      <c r="LZ34" s="18"/>
      <c r="MA34" s="18"/>
      <c r="MB34" s="18"/>
      <c r="MC34" s="18"/>
      <c r="MD34" s="18"/>
      <c r="ME34" s="18"/>
      <c r="MF34" s="18"/>
      <c r="MG34" s="18"/>
      <c r="MH34" s="18"/>
      <c r="MI34" s="18"/>
      <c r="MJ34" s="18"/>
      <c r="MK34" s="18"/>
      <c r="ML34" s="18"/>
      <c r="MM34" s="18"/>
      <c r="MN34" s="18"/>
      <c r="MO34" s="18"/>
      <c r="MP34" s="18"/>
      <c r="MQ34" s="18"/>
      <c r="MR34" s="18"/>
      <c r="MS34" s="18"/>
      <c r="MT34" s="18"/>
      <c r="MU34" s="18"/>
      <c r="MV34" s="18"/>
      <c r="MW34" s="18"/>
      <c r="MX34" s="18"/>
      <c r="MY34" s="18"/>
      <c r="MZ34" s="18"/>
      <c r="NA34" s="18"/>
      <c r="NB34" s="18"/>
      <c r="NC34" s="18"/>
      <c r="ND34" s="18"/>
      <c r="NE34" s="18"/>
      <c r="NF34" s="18"/>
      <c r="NG34" s="18"/>
      <c r="NH34" s="31"/>
      <c r="NI34" s="18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/>
      <c r="NU34" s="16"/>
      <c r="NV34" s="16"/>
      <c r="NW34" s="16"/>
      <c r="NX34" s="16"/>
      <c r="NY34" s="16"/>
      <c r="NZ34" s="16"/>
      <c r="OA34" s="16"/>
      <c r="OB34" s="16"/>
      <c r="OC34" s="16"/>
      <c r="OD34" s="16"/>
      <c r="OE34" s="16"/>
      <c r="OF34" s="16"/>
      <c r="OG34" s="16"/>
      <c r="OH34" s="16"/>
      <c r="OI34" s="16"/>
      <c r="OJ34" s="16"/>
      <c r="OK34" s="16"/>
      <c r="OL34" s="16"/>
      <c r="OM34" s="16"/>
    </row>
    <row r="35" spans="1:403" s="19" customFormat="1" ht="13" x14ac:dyDescent="0.25">
      <c r="A35" s="62" t="str">
        <f t="shared" ca="1" si="11"/>
        <v>4.3</v>
      </c>
      <c r="B35" s="55"/>
      <c r="C35" s="86"/>
      <c r="D35" s="86"/>
      <c r="E35" s="40"/>
      <c r="F35" s="41">
        <f t="shared" si="14"/>
        <v>6</v>
      </c>
      <c r="G35" s="42">
        <v>7</v>
      </c>
      <c r="H35" s="43">
        <v>0</v>
      </c>
      <c r="I35" s="63">
        <f t="shared" si="15"/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31"/>
      <c r="CY35" s="18"/>
      <c r="CZ35" s="18"/>
      <c r="DA35" s="18"/>
      <c r="DB35" s="18"/>
      <c r="DC35" s="18"/>
      <c r="DD35" s="67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31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  <c r="IW35" s="18"/>
      <c r="IX35" s="18"/>
      <c r="IY35" s="18"/>
      <c r="IZ35" s="18"/>
      <c r="JA35" s="18"/>
      <c r="JB35" s="18"/>
      <c r="JC35" s="18"/>
      <c r="JD35" s="18"/>
      <c r="JE35" s="18"/>
      <c r="JF35" s="18"/>
      <c r="JG35" s="18"/>
      <c r="JH35" s="18"/>
      <c r="JI35" s="18"/>
      <c r="JJ35" s="18"/>
      <c r="JK35" s="18"/>
      <c r="JL35" s="18"/>
      <c r="JM35" s="18"/>
      <c r="JN35" s="18"/>
      <c r="JO35" s="18"/>
      <c r="JP35" s="18"/>
      <c r="JQ35" s="18"/>
      <c r="JR35" s="18"/>
      <c r="JS35" s="18"/>
      <c r="JT35" s="18"/>
      <c r="JU35" s="18"/>
      <c r="JV35" s="18"/>
      <c r="JW35" s="18"/>
      <c r="JX35" s="18"/>
      <c r="JY35" s="18"/>
      <c r="JZ35" s="30"/>
      <c r="KA35" s="18"/>
      <c r="KB35" s="18"/>
      <c r="KC35" s="18"/>
      <c r="KD35" s="18"/>
      <c r="KE35" s="18"/>
      <c r="KF35" s="18"/>
      <c r="KG35" s="18"/>
      <c r="KH35" s="18"/>
      <c r="KI35" s="18"/>
      <c r="KJ35" s="18"/>
      <c r="KK35" s="18"/>
      <c r="KL35" s="18"/>
      <c r="KM35" s="18"/>
      <c r="KN35" s="18"/>
      <c r="KO35" s="18"/>
      <c r="KP35" s="18"/>
      <c r="KQ35" s="18"/>
      <c r="KR35" s="18"/>
      <c r="KS35" s="18"/>
      <c r="KT35" s="18"/>
      <c r="KU35" s="18"/>
      <c r="KV35" s="18"/>
      <c r="KW35" s="18"/>
      <c r="KX35" s="18"/>
      <c r="KY35" s="18"/>
      <c r="KZ35" s="18"/>
      <c r="LA35" s="18"/>
      <c r="LB35" s="18"/>
      <c r="LC35" s="18"/>
      <c r="LD35" s="18"/>
      <c r="LE35" s="18"/>
      <c r="LF35" s="18"/>
      <c r="LG35" s="18"/>
      <c r="LH35" s="18"/>
      <c r="LI35" s="18"/>
      <c r="LJ35" s="18"/>
      <c r="LK35" s="18"/>
      <c r="LL35" s="18"/>
      <c r="LM35" s="18"/>
      <c r="LN35" s="18"/>
      <c r="LO35" s="18"/>
      <c r="LP35" s="18"/>
      <c r="LQ35" s="18"/>
      <c r="LR35" s="18"/>
      <c r="LS35" s="18"/>
      <c r="LT35" s="18"/>
      <c r="LU35" s="18"/>
      <c r="LV35" s="18"/>
      <c r="LW35" s="18"/>
      <c r="LX35" s="18"/>
      <c r="LY35" s="18"/>
      <c r="LZ35" s="18"/>
      <c r="MA35" s="18"/>
      <c r="MB35" s="18"/>
      <c r="MC35" s="18"/>
      <c r="MD35" s="18"/>
      <c r="ME35" s="18"/>
      <c r="MF35" s="18"/>
      <c r="MG35" s="18"/>
      <c r="MH35" s="18"/>
      <c r="MI35" s="18"/>
      <c r="MJ35" s="18"/>
      <c r="MK35" s="18"/>
      <c r="ML35" s="18"/>
      <c r="MM35" s="18"/>
      <c r="MN35" s="18"/>
      <c r="MO35" s="18"/>
      <c r="MP35" s="18"/>
      <c r="MQ35" s="18"/>
      <c r="MR35" s="18"/>
      <c r="MS35" s="18"/>
      <c r="MT35" s="18"/>
      <c r="MU35" s="18"/>
      <c r="MV35" s="18"/>
      <c r="MW35" s="18"/>
      <c r="MX35" s="18"/>
      <c r="MY35" s="18"/>
      <c r="MZ35" s="18"/>
      <c r="NA35" s="18"/>
      <c r="NB35" s="18"/>
      <c r="NC35" s="18"/>
      <c r="ND35" s="18"/>
      <c r="NE35" s="18"/>
      <c r="NF35" s="18"/>
      <c r="NG35" s="18"/>
      <c r="NH35" s="31"/>
      <c r="NI35" s="18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</row>
    <row r="36" spans="1:403" s="19" customFormat="1" ht="13" x14ac:dyDescent="0.25">
      <c r="A36" s="62" t="str">
        <f t="shared" ca="1" si="11"/>
        <v>4.4</v>
      </c>
      <c r="B36" s="55"/>
      <c r="C36" s="86"/>
      <c r="D36" s="86"/>
      <c r="E36" s="40"/>
      <c r="F36" s="41">
        <f t="shared" si="14"/>
        <v>0</v>
      </c>
      <c r="G36" s="42"/>
      <c r="H36" s="43">
        <v>0</v>
      </c>
      <c r="I36" s="63">
        <f t="shared" si="15"/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31"/>
      <c r="CY36" s="18"/>
      <c r="CZ36" s="18"/>
      <c r="DA36" s="18"/>
      <c r="DB36" s="18"/>
      <c r="DC36" s="18"/>
      <c r="DD36" s="67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31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  <c r="IW36" s="18"/>
      <c r="IX36" s="18"/>
      <c r="IY36" s="18"/>
      <c r="IZ36" s="18"/>
      <c r="JA36" s="18"/>
      <c r="JB36" s="18"/>
      <c r="JC36" s="18"/>
      <c r="JD36" s="18"/>
      <c r="JE36" s="18"/>
      <c r="JF36" s="18"/>
      <c r="JG36" s="18"/>
      <c r="JH36" s="18"/>
      <c r="JI36" s="18"/>
      <c r="JJ36" s="18"/>
      <c r="JK36" s="18"/>
      <c r="JL36" s="18"/>
      <c r="JM36" s="18"/>
      <c r="JN36" s="18"/>
      <c r="JO36" s="18"/>
      <c r="JP36" s="18"/>
      <c r="JQ36" s="18"/>
      <c r="JR36" s="18"/>
      <c r="JS36" s="18"/>
      <c r="JT36" s="18"/>
      <c r="JU36" s="18"/>
      <c r="JV36" s="18"/>
      <c r="JW36" s="18"/>
      <c r="JX36" s="18"/>
      <c r="JY36" s="18"/>
      <c r="JZ36" s="30"/>
      <c r="KA36" s="18"/>
      <c r="KB36" s="18"/>
      <c r="KC36" s="18"/>
      <c r="KD36" s="18"/>
      <c r="KE36" s="18"/>
      <c r="KF36" s="18"/>
      <c r="KG36" s="18"/>
      <c r="KH36" s="18"/>
      <c r="KI36" s="18"/>
      <c r="KJ36" s="18"/>
      <c r="KK36" s="18"/>
      <c r="KL36" s="18"/>
      <c r="KM36" s="18"/>
      <c r="KN36" s="18"/>
      <c r="KO36" s="18"/>
      <c r="KP36" s="18"/>
      <c r="KQ36" s="18"/>
      <c r="KR36" s="18"/>
      <c r="KS36" s="18"/>
      <c r="KT36" s="18"/>
      <c r="KU36" s="18"/>
      <c r="KV36" s="18"/>
      <c r="KW36" s="18"/>
      <c r="KX36" s="18"/>
      <c r="KY36" s="18"/>
      <c r="KZ36" s="18"/>
      <c r="LA36" s="18"/>
      <c r="LB36" s="18"/>
      <c r="LC36" s="18"/>
      <c r="LD36" s="18"/>
      <c r="LE36" s="18"/>
      <c r="LF36" s="18"/>
      <c r="LG36" s="18"/>
      <c r="LH36" s="18"/>
      <c r="LI36" s="18"/>
      <c r="LJ36" s="18"/>
      <c r="LK36" s="18"/>
      <c r="LL36" s="18"/>
      <c r="LM36" s="18"/>
      <c r="LN36" s="18"/>
      <c r="LO36" s="18"/>
      <c r="LP36" s="18"/>
      <c r="LQ36" s="18"/>
      <c r="LR36" s="18"/>
      <c r="LS36" s="18"/>
      <c r="LT36" s="18"/>
      <c r="LU36" s="18"/>
      <c r="LV36" s="18"/>
      <c r="LW36" s="18"/>
      <c r="LX36" s="18"/>
      <c r="LY36" s="18"/>
      <c r="LZ36" s="18"/>
      <c r="MA36" s="18"/>
      <c r="MB36" s="18"/>
      <c r="MC36" s="18"/>
      <c r="MD36" s="18"/>
      <c r="ME36" s="18"/>
      <c r="MF36" s="18"/>
      <c r="MG36" s="18"/>
      <c r="MH36" s="18"/>
      <c r="MI36" s="18"/>
      <c r="MJ36" s="18"/>
      <c r="MK36" s="18"/>
      <c r="ML36" s="18"/>
      <c r="MM36" s="18"/>
      <c r="MN36" s="18"/>
      <c r="MO36" s="18"/>
      <c r="MP36" s="18"/>
      <c r="MQ36" s="18"/>
      <c r="MR36" s="18"/>
      <c r="MS36" s="18"/>
      <c r="MT36" s="18"/>
      <c r="MU36" s="18"/>
      <c r="MV36" s="18"/>
      <c r="MW36" s="18"/>
      <c r="MX36" s="18"/>
      <c r="MY36" s="18"/>
      <c r="MZ36" s="18"/>
      <c r="NA36" s="18"/>
      <c r="NB36" s="18"/>
      <c r="NC36" s="18"/>
      <c r="ND36" s="18"/>
      <c r="NE36" s="18"/>
      <c r="NF36" s="18"/>
      <c r="NG36" s="18"/>
      <c r="NH36" s="31"/>
      <c r="NI36" s="18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</row>
    <row r="37" spans="1:403" s="16" customFormat="1" ht="13" hidden="1" customHeight="1" x14ac:dyDescent="0.3">
      <c r="A37" s="62" t="str">
        <f t="shared" ca="1" si="11"/>
        <v>4.5</v>
      </c>
      <c r="B37" s="44" t="s">
        <v>4</v>
      </c>
      <c r="C37" s="44"/>
      <c r="D37" s="45"/>
      <c r="E37" s="46"/>
      <c r="F37" s="46"/>
      <c r="G37" s="47"/>
      <c r="H37" s="48"/>
      <c r="I37" s="64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31"/>
      <c r="CY37" s="18"/>
      <c r="CZ37" s="18"/>
      <c r="DA37" s="18"/>
      <c r="DB37" s="18"/>
      <c r="DC37" s="18"/>
      <c r="DD37" s="67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31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  <c r="IW37" s="18"/>
      <c r="IX37" s="18"/>
      <c r="IY37" s="18"/>
      <c r="IZ37" s="18"/>
      <c r="JA37" s="18"/>
      <c r="JB37" s="18"/>
      <c r="JC37" s="18"/>
      <c r="JD37" s="18"/>
      <c r="JE37" s="18"/>
      <c r="JF37" s="18"/>
      <c r="JG37" s="18"/>
      <c r="JH37" s="18"/>
      <c r="JI37" s="18"/>
      <c r="JJ37" s="18"/>
      <c r="JK37" s="18"/>
      <c r="JL37" s="18"/>
      <c r="JM37" s="18"/>
      <c r="JN37" s="18"/>
      <c r="JO37" s="18"/>
      <c r="JP37" s="18"/>
      <c r="JQ37" s="18"/>
      <c r="JR37" s="18"/>
      <c r="JS37" s="18"/>
      <c r="JT37" s="18"/>
      <c r="JU37" s="18"/>
      <c r="JV37" s="18"/>
      <c r="JW37" s="18"/>
      <c r="JX37" s="18"/>
      <c r="JY37" s="18"/>
      <c r="JZ37" s="30"/>
      <c r="KA37" s="18"/>
      <c r="KB37" s="18"/>
      <c r="KC37" s="18"/>
      <c r="KD37" s="18"/>
      <c r="KE37" s="18"/>
      <c r="KF37" s="18"/>
      <c r="KG37" s="18"/>
      <c r="KH37" s="18"/>
      <c r="KI37" s="18"/>
      <c r="KJ37" s="18"/>
      <c r="KK37" s="18"/>
      <c r="KL37" s="18"/>
      <c r="KM37" s="18"/>
      <c r="KN37" s="18"/>
      <c r="KO37" s="18"/>
      <c r="KP37" s="18"/>
      <c r="KQ37" s="18"/>
      <c r="KR37" s="18"/>
      <c r="KS37" s="18"/>
      <c r="KT37" s="18"/>
      <c r="KU37" s="18"/>
      <c r="KV37" s="18"/>
      <c r="KW37" s="18"/>
      <c r="KX37" s="18"/>
      <c r="KY37" s="18"/>
      <c r="KZ37" s="18"/>
      <c r="LA37" s="18"/>
      <c r="LB37" s="18"/>
      <c r="LC37" s="18"/>
      <c r="LD37" s="18"/>
      <c r="LE37" s="18"/>
      <c r="LF37" s="18"/>
      <c r="LG37" s="18"/>
      <c r="LH37" s="18"/>
      <c r="LI37" s="18"/>
      <c r="LJ37" s="18"/>
      <c r="LK37" s="18"/>
      <c r="LL37" s="18"/>
      <c r="LM37" s="18"/>
      <c r="LN37" s="18"/>
      <c r="LO37" s="18"/>
      <c r="LP37" s="18"/>
      <c r="LQ37" s="18"/>
      <c r="LR37" s="18"/>
      <c r="LS37" s="18"/>
      <c r="LT37" s="18"/>
      <c r="LU37" s="18"/>
      <c r="LV37" s="18"/>
      <c r="LW37" s="18"/>
      <c r="LX37" s="18"/>
      <c r="LY37" s="18"/>
      <c r="LZ37" s="18"/>
      <c r="MA37" s="18"/>
      <c r="MB37" s="18"/>
      <c r="MC37" s="18"/>
      <c r="MD37" s="18"/>
      <c r="ME37" s="18"/>
      <c r="MF37" s="18"/>
      <c r="MG37" s="18"/>
      <c r="MH37" s="18"/>
      <c r="MI37" s="18"/>
      <c r="MJ37" s="18"/>
      <c r="MK37" s="18"/>
      <c r="ML37" s="18"/>
      <c r="MM37" s="18"/>
      <c r="MN37" s="18"/>
      <c r="MO37" s="18"/>
      <c r="MP37" s="18"/>
      <c r="MQ37" s="18"/>
      <c r="MR37" s="18"/>
      <c r="MS37" s="18"/>
      <c r="MT37" s="18"/>
      <c r="MU37" s="18"/>
      <c r="MV37" s="18"/>
      <c r="MW37" s="18"/>
      <c r="MX37" s="18"/>
      <c r="MY37" s="18"/>
      <c r="MZ37" s="18"/>
      <c r="NA37" s="18"/>
      <c r="NB37" s="18"/>
      <c r="NC37" s="18"/>
      <c r="ND37" s="18"/>
      <c r="NE37" s="18"/>
      <c r="NF37" s="18"/>
      <c r="NG37" s="18"/>
      <c r="NH37" s="31"/>
      <c r="NI37" s="18"/>
    </row>
    <row r="38" spans="1:403" s="17" customFormat="1" ht="26" customHeight="1" x14ac:dyDescent="0.25">
      <c r="A38" s="60" t="str">
        <f ca="1">IF(ISERROR(VALUE(SUBSTITUTE(OFFSET(A38,-1,0,1,1),".",""))),"1",IF(ISERROR(FIND("`",SUBSTITUTE(OFFSET(A38,-1,0,1,1),".","`",1))),TEXT(VALUE(OFFSET(A38,-1,0,1,1))+1,"#"),TEXT(VALUE(LEFT(OFFSET(A38,-1,0,1,1),FIND("`",SUBSTITUTE(OFFSET(A38,-1,0,1,1),".","`",1))-1))+1,"#")))</f>
        <v>5</v>
      </c>
      <c r="B38" s="52" t="s">
        <v>46</v>
      </c>
      <c r="C38" s="87"/>
      <c r="D38" s="87"/>
      <c r="E38" s="37"/>
      <c r="F38" s="37"/>
      <c r="G38" s="38"/>
      <c r="H38" s="49"/>
      <c r="I38" s="61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29"/>
      <c r="CY38" s="15"/>
      <c r="CZ38" s="15"/>
      <c r="DA38" s="15"/>
      <c r="DB38" s="15"/>
      <c r="DC38" s="15"/>
      <c r="DD38" s="67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29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5"/>
      <c r="JG38" s="15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15"/>
      <c r="JW38" s="15"/>
      <c r="JX38" s="15"/>
      <c r="JY38" s="15"/>
      <c r="JZ38" s="28"/>
      <c r="KA38" s="15"/>
      <c r="KB38" s="15"/>
      <c r="KC38" s="15"/>
      <c r="KD38" s="15"/>
      <c r="KE38" s="15"/>
      <c r="KF38" s="15"/>
      <c r="KG38" s="15"/>
      <c r="KH38" s="15"/>
      <c r="KI38" s="15"/>
      <c r="KJ38" s="15"/>
      <c r="KK38" s="15"/>
      <c r="KL38" s="15"/>
      <c r="KM38" s="15"/>
      <c r="KN38" s="15"/>
      <c r="KO38" s="15"/>
      <c r="KP38" s="15"/>
      <c r="KQ38" s="15"/>
      <c r="KR38" s="15"/>
      <c r="KS38" s="15"/>
      <c r="KT38" s="15"/>
      <c r="KU38" s="15"/>
      <c r="KV38" s="15"/>
      <c r="KW38" s="15"/>
      <c r="KX38" s="15"/>
      <c r="KY38" s="15"/>
      <c r="KZ38" s="15"/>
      <c r="LA38" s="15"/>
      <c r="LB38" s="15"/>
      <c r="LC38" s="15"/>
      <c r="LD38" s="15"/>
      <c r="LE38" s="15"/>
      <c r="LF38" s="15"/>
      <c r="LG38" s="15"/>
      <c r="LH38" s="15"/>
      <c r="LI38" s="15"/>
      <c r="LJ38" s="15"/>
      <c r="LK38" s="15"/>
      <c r="LL38" s="15"/>
      <c r="LM38" s="15"/>
      <c r="LN38" s="15"/>
      <c r="LO38" s="15"/>
      <c r="LP38" s="15"/>
      <c r="LQ38" s="15"/>
      <c r="LR38" s="15"/>
      <c r="LS38" s="15"/>
      <c r="LT38" s="15"/>
      <c r="LU38" s="15"/>
      <c r="LV38" s="15"/>
      <c r="LW38" s="15"/>
      <c r="LX38" s="15"/>
      <c r="LY38" s="15"/>
      <c r="LZ38" s="15"/>
      <c r="MA38" s="15"/>
      <c r="MB38" s="15"/>
      <c r="MC38" s="15"/>
      <c r="MD38" s="15"/>
      <c r="ME38" s="15"/>
      <c r="MF38" s="15"/>
      <c r="MG38" s="15"/>
      <c r="MH38" s="15"/>
      <c r="MI38" s="15"/>
      <c r="MJ38" s="15"/>
      <c r="MK38" s="15"/>
      <c r="ML38" s="15"/>
      <c r="MM38" s="15"/>
      <c r="MN38" s="15"/>
      <c r="MO38" s="15"/>
      <c r="MP38" s="15"/>
      <c r="MQ38" s="15"/>
      <c r="MR38" s="15"/>
      <c r="MS38" s="15"/>
      <c r="MT38" s="15"/>
      <c r="MU38" s="15"/>
      <c r="MV38" s="15"/>
      <c r="MW38" s="15"/>
      <c r="MX38" s="15"/>
      <c r="MY38" s="15"/>
      <c r="MZ38" s="15"/>
      <c r="NA38" s="15"/>
      <c r="NB38" s="15"/>
      <c r="NC38" s="15"/>
      <c r="ND38" s="15"/>
      <c r="NE38" s="15"/>
      <c r="NF38" s="15"/>
      <c r="NG38" s="15"/>
      <c r="NH38" s="29"/>
      <c r="NI38" s="15"/>
      <c r="NJ38" s="16"/>
      <c r="NK38" s="16"/>
      <c r="NL38" s="16"/>
      <c r="NM38" s="16"/>
      <c r="NN38" s="16"/>
      <c r="NO38" s="16"/>
      <c r="NP38" s="16"/>
      <c r="NQ38" s="16"/>
      <c r="NR38" s="16"/>
      <c r="NS38" s="16"/>
      <c r="NT38" s="16"/>
      <c r="NU38" s="16"/>
      <c r="NV38" s="16"/>
      <c r="NW38" s="16"/>
      <c r="NX38" s="16"/>
      <c r="NY38" s="16"/>
      <c r="NZ38" s="16"/>
      <c r="OA38" s="16"/>
      <c r="OB38" s="16"/>
      <c r="OC38" s="16"/>
      <c r="OD38" s="16"/>
      <c r="OE38" s="16"/>
      <c r="OF38" s="16"/>
      <c r="OG38" s="16"/>
      <c r="OH38" s="16"/>
      <c r="OI38" s="16"/>
      <c r="OJ38" s="16"/>
      <c r="OK38" s="16"/>
      <c r="OL38" s="16"/>
      <c r="OM38" s="16"/>
    </row>
    <row r="39" spans="1:403" s="19" customFormat="1" ht="23" x14ac:dyDescent="0.25">
      <c r="A39" s="62" t="str">
        <f t="shared" ca="1" si="11"/>
        <v>5.1</v>
      </c>
      <c r="B39" s="55" t="s">
        <v>54</v>
      </c>
      <c r="C39" s="86" t="s">
        <v>21</v>
      </c>
      <c r="D39" s="86"/>
      <c r="E39" s="40">
        <f>E33</f>
        <v>43647</v>
      </c>
      <c r="F39" s="41">
        <f t="shared" ref="F39:F47" si="18">IF(G39=0,E39,E39+G39-1)</f>
        <v>43661</v>
      </c>
      <c r="G39" s="42">
        <v>15</v>
      </c>
      <c r="H39" s="43">
        <v>0</v>
      </c>
      <c r="I39" s="63">
        <f t="shared" ref="I39:I47" si="19">IF(OR(F39=0,E39=0),0,NETWORKDAYS(E39,F39))</f>
        <v>11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31"/>
      <c r="CY39" s="18"/>
      <c r="CZ39" s="18"/>
      <c r="DA39" s="18"/>
      <c r="DB39" s="18"/>
      <c r="DC39" s="18"/>
      <c r="DD39" s="67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31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  <c r="IW39" s="18"/>
      <c r="IX39" s="18"/>
      <c r="IY39" s="18"/>
      <c r="IZ39" s="18"/>
      <c r="JA39" s="18"/>
      <c r="JB39" s="18"/>
      <c r="JC39" s="18"/>
      <c r="JD39" s="18"/>
      <c r="JE39" s="18"/>
      <c r="JF39" s="18"/>
      <c r="JG39" s="18"/>
      <c r="JH39" s="18"/>
      <c r="JI39" s="18"/>
      <c r="JJ39" s="18"/>
      <c r="JK39" s="18"/>
      <c r="JL39" s="18"/>
      <c r="JM39" s="18"/>
      <c r="JN39" s="18"/>
      <c r="JO39" s="18"/>
      <c r="JP39" s="18"/>
      <c r="JQ39" s="18"/>
      <c r="JR39" s="18"/>
      <c r="JS39" s="18"/>
      <c r="JT39" s="18"/>
      <c r="JU39" s="18"/>
      <c r="JV39" s="18"/>
      <c r="JW39" s="18"/>
      <c r="JX39" s="18"/>
      <c r="JY39" s="18"/>
      <c r="JZ39" s="30"/>
      <c r="KA39" s="18"/>
      <c r="KB39" s="18"/>
      <c r="KC39" s="18"/>
      <c r="KD39" s="18"/>
      <c r="KE39" s="18"/>
      <c r="KF39" s="18"/>
      <c r="KG39" s="18"/>
      <c r="KH39" s="18"/>
      <c r="KI39" s="18"/>
      <c r="KJ39" s="18"/>
      <c r="KK39" s="18"/>
      <c r="KL39" s="18"/>
      <c r="KM39" s="18"/>
      <c r="KN39" s="18"/>
      <c r="KO39" s="18"/>
      <c r="KP39" s="18"/>
      <c r="KQ39" s="18"/>
      <c r="KR39" s="18"/>
      <c r="KS39" s="18"/>
      <c r="KT39" s="18"/>
      <c r="KU39" s="18"/>
      <c r="KV39" s="18"/>
      <c r="KW39" s="18"/>
      <c r="KX39" s="18"/>
      <c r="KY39" s="18"/>
      <c r="KZ39" s="18"/>
      <c r="LA39" s="18"/>
      <c r="LB39" s="18"/>
      <c r="LC39" s="18"/>
      <c r="LD39" s="18"/>
      <c r="LE39" s="18"/>
      <c r="LF39" s="18"/>
      <c r="LG39" s="18"/>
      <c r="LH39" s="18"/>
      <c r="LI39" s="18"/>
      <c r="LJ39" s="18"/>
      <c r="LK39" s="18"/>
      <c r="LL39" s="18"/>
      <c r="LM39" s="18"/>
      <c r="LN39" s="18"/>
      <c r="LO39" s="18"/>
      <c r="LP39" s="18"/>
      <c r="LQ39" s="18"/>
      <c r="LR39" s="18"/>
      <c r="LS39" s="18"/>
      <c r="LT39" s="18"/>
      <c r="LU39" s="18"/>
      <c r="LV39" s="18"/>
      <c r="LW39" s="18"/>
      <c r="LX39" s="18"/>
      <c r="LY39" s="18"/>
      <c r="LZ39" s="18"/>
      <c r="MA39" s="18"/>
      <c r="MB39" s="18"/>
      <c r="MC39" s="18"/>
      <c r="MD39" s="18"/>
      <c r="ME39" s="18"/>
      <c r="MF39" s="18"/>
      <c r="MG39" s="18"/>
      <c r="MH39" s="18"/>
      <c r="MI39" s="18"/>
      <c r="MJ39" s="18"/>
      <c r="MK39" s="18"/>
      <c r="ML39" s="18"/>
      <c r="MM39" s="18"/>
      <c r="MN39" s="18"/>
      <c r="MO39" s="18"/>
      <c r="MP39" s="18"/>
      <c r="MQ39" s="18"/>
      <c r="MR39" s="18"/>
      <c r="MS39" s="18"/>
      <c r="MT39" s="18"/>
      <c r="MU39" s="18"/>
      <c r="MV39" s="18"/>
      <c r="MW39" s="18"/>
      <c r="MX39" s="18"/>
      <c r="MY39" s="18"/>
      <c r="MZ39" s="18"/>
      <c r="NA39" s="18"/>
      <c r="NB39" s="18"/>
      <c r="NC39" s="18"/>
      <c r="ND39" s="18"/>
      <c r="NE39" s="18"/>
      <c r="NF39" s="18"/>
      <c r="NG39" s="18"/>
      <c r="NH39" s="31"/>
      <c r="NI39" s="18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</row>
    <row r="40" spans="1:403" s="19" customFormat="1" ht="23" x14ac:dyDescent="0.25">
      <c r="A40" s="62">
        <v>5.2</v>
      </c>
      <c r="B40" s="55" t="s">
        <v>61</v>
      </c>
      <c r="C40" s="86" t="s">
        <v>21</v>
      </c>
      <c r="D40" s="86"/>
      <c r="E40" s="40">
        <f>E34</f>
        <v>43654</v>
      </c>
      <c r="F40" s="41">
        <f t="shared" ref="F40:F41" si="20">IF(G40=0,E40,E40+G40-1)</f>
        <v>43666</v>
      </c>
      <c r="G40" s="42">
        <v>13</v>
      </c>
      <c r="H40" s="43">
        <v>0</v>
      </c>
      <c r="I40" s="63">
        <f t="shared" si="19"/>
        <v>10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31"/>
      <c r="CY40" s="18"/>
      <c r="CZ40" s="18"/>
      <c r="DA40" s="18"/>
      <c r="DB40" s="18"/>
      <c r="DC40" s="18"/>
      <c r="DD40" s="67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31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  <c r="IW40" s="18"/>
      <c r="IX40" s="18"/>
      <c r="IY40" s="18"/>
      <c r="IZ40" s="18"/>
      <c r="JA40" s="18"/>
      <c r="JB40" s="18"/>
      <c r="JC40" s="18"/>
      <c r="JD40" s="18"/>
      <c r="JE40" s="18"/>
      <c r="JF40" s="18"/>
      <c r="JG40" s="18"/>
      <c r="JH40" s="18"/>
      <c r="JI40" s="18"/>
      <c r="JJ40" s="18"/>
      <c r="JK40" s="18"/>
      <c r="JL40" s="18"/>
      <c r="JM40" s="18"/>
      <c r="JN40" s="18"/>
      <c r="JO40" s="18"/>
      <c r="JP40" s="18"/>
      <c r="JQ40" s="18"/>
      <c r="JR40" s="18"/>
      <c r="JS40" s="18"/>
      <c r="JT40" s="18"/>
      <c r="JU40" s="18"/>
      <c r="JV40" s="18"/>
      <c r="JW40" s="18"/>
      <c r="JX40" s="18"/>
      <c r="JY40" s="18"/>
      <c r="JZ40" s="30"/>
      <c r="KA40" s="18"/>
      <c r="KB40" s="18"/>
      <c r="KC40" s="18"/>
      <c r="KD40" s="18"/>
      <c r="KE40" s="18"/>
      <c r="KF40" s="18"/>
      <c r="KG40" s="18"/>
      <c r="KH40" s="18"/>
      <c r="KI40" s="18"/>
      <c r="KJ40" s="18"/>
      <c r="KK40" s="18"/>
      <c r="KL40" s="18"/>
      <c r="KM40" s="18"/>
      <c r="KN40" s="18"/>
      <c r="KO40" s="18"/>
      <c r="KP40" s="18"/>
      <c r="KQ40" s="18"/>
      <c r="KR40" s="18"/>
      <c r="KS40" s="18"/>
      <c r="KT40" s="18"/>
      <c r="KU40" s="18"/>
      <c r="KV40" s="18"/>
      <c r="KW40" s="18"/>
      <c r="KX40" s="18"/>
      <c r="KY40" s="18"/>
      <c r="KZ40" s="18"/>
      <c r="LA40" s="18"/>
      <c r="LB40" s="18"/>
      <c r="LC40" s="18"/>
      <c r="LD40" s="18"/>
      <c r="LE40" s="18"/>
      <c r="LF40" s="18"/>
      <c r="LG40" s="18"/>
      <c r="LH40" s="18"/>
      <c r="LI40" s="18"/>
      <c r="LJ40" s="18"/>
      <c r="LK40" s="18"/>
      <c r="LL40" s="18"/>
      <c r="LM40" s="18"/>
      <c r="LN40" s="18"/>
      <c r="LO40" s="18"/>
      <c r="LP40" s="18"/>
      <c r="LQ40" s="18"/>
      <c r="LR40" s="18"/>
      <c r="LS40" s="18"/>
      <c r="LT40" s="18"/>
      <c r="LU40" s="18"/>
      <c r="LV40" s="18"/>
      <c r="LW40" s="18"/>
      <c r="LX40" s="18"/>
      <c r="LY40" s="18"/>
      <c r="LZ40" s="18"/>
      <c r="MA40" s="18"/>
      <c r="MB40" s="18"/>
      <c r="MC40" s="18"/>
      <c r="MD40" s="18"/>
      <c r="ME40" s="18"/>
      <c r="MF40" s="18"/>
      <c r="MG40" s="18"/>
      <c r="MH40" s="18"/>
      <c r="MI40" s="18"/>
      <c r="MJ40" s="18"/>
      <c r="MK40" s="18"/>
      <c r="ML40" s="18"/>
      <c r="MM40" s="18"/>
      <c r="MN40" s="18"/>
      <c r="MO40" s="18"/>
      <c r="MP40" s="18"/>
      <c r="MQ40" s="18"/>
      <c r="MR40" s="18"/>
      <c r="MS40" s="18"/>
      <c r="MT40" s="18"/>
      <c r="MU40" s="18"/>
      <c r="MV40" s="18"/>
      <c r="MW40" s="18"/>
      <c r="MX40" s="18"/>
      <c r="MY40" s="18"/>
      <c r="MZ40" s="18"/>
      <c r="NA40" s="18"/>
      <c r="NB40" s="18"/>
      <c r="NC40" s="18"/>
      <c r="ND40" s="18"/>
      <c r="NE40" s="18"/>
      <c r="NF40" s="18"/>
      <c r="NG40" s="18"/>
      <c r="NH40" s="31"/>
      <c r="NI40" s="18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</row>
    <row r="41" spans="1:403" s="19" customFormat="1" ht="40" customHeight="1" x14ac:dyDescent="0.25">
      <c r="A41" s="62">
        <v>5.3</v>
      </c>
      <c r="B41" s="55"/>
      <c r="C41" s="86"/>
      <c r="D41" s="86"/>
      <c r="E41" s="40"/>
      <c r="F41" s="41">
        <f t="shared" si="20"/>
        <v>0</v>
      </c>
      <c r="G41" s="42"/>
      <c r="H41" s="43">
        <v>0</v>
      </c>
      <c r="I41" s="63">
        <f t="shared" si="19"/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31"/>
      <c r="CY41" s="18"/>
      <c r="CZ41" s="18"/>
      <c r="DA41" s="18"/>
      <c r="DB41" s="18"/>
      <c r="DC41" s="18"/>
      <c r="DD41" s="67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31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  <c r="IW41" s="18"/>
      <c r="IX41" s="18"/>
      <c r="IY41" s="18"/>
      <c r="IZ41" s="18"/>
      <c r="JA41" s="18"/>
      <c r="JB41" s="18"/>
      <c r="JC41" s="18"/>
      <c r="JD41" s="18"/>
      <c r="JE41" s="18"/>
      <c r="JF41" s="18"/>
      <c r="JG41" s="18"/>
      <c r="JH41" s="18"/>
      <c r="JI41" s="18"/>
      <c r="JJ41" s="18"/>
      <c r="JK41" s="18"/>
      <c r="JL41" s="18"/>
      <c r="JM41" s="18"/>
      <c r="JN41" s="18"/>
      <c r="JO41" s="18"/>
      <c r="JP41" s="18"/>
      <c r="JQ41" s="18"/>
      <c r="JR41" s="18"/>
      <c r="JS41" s="18"/>
      <c r="JT41" s="18"/>
      <c r="JU41" s="18"/>
      <c r="JV41" s="18"/>
      <c r="JW41" s="18"/>
      <c r="JX41" s="18"/>
      <c r="JY41" s="18"/>
      <c r="JZ41" s="30"/>
      <c r="KA41" s="18"/>
      <c r="KB41" s="18"/>
      <c r="KC41" s="18"/>
      <c r="KD41" s="18"/>
      <c r="KE41" s="18"/>
      <c r="KF41" s="18"/>
      <c r="KG41" s="18"/>
      <c r="KH41" s="18"/>
      <c r="KI41" s="18"/>
      <c r="KJ41" s="18"/>
      <c r="KK41" s="18"/>
      <c r="KL41" s="18"/>
      <c r="KM41" s="18"/>
      <c r="KN41" s="18"/>
      <c r="KO41" s="18"/>
      <c r="KP41" s="18"/>
      <c r="KQ41" s="18"/>
      <c r="KR41" s="18"/>
      <c r="KS41" s="18"/>
      <c r="KT41" s="18"/>
      <c r="KU41" s="18"/>
      <c r="KV41" s="18"/>
      <c r="KW41" s="18"/>
      <c r="KX41" s="18"/>
      <c r="KY41" s="18"/>
      <c r="KZ41" s="18"/>
      <c r="LA41" s="18"/>
      <c r="LB41" s="18"/>
      <c r="LC41" s="18"/>
      <c r="LD41" s="18"/>
      <c r="LE41" s="18"/>
      <c r="LF41" s="18"/>
      <c r="LG41" s="18"/>
      <c r="LH41" s="18"/>
      <c r="LI41" s="18"/>
      <c r="LJ41" s="18"/>
      <c r="LK41" s="18"/>
      <c r="LL41" s="18"/>
      <c r="LM41" s="18"/>
      <c r="LN41" s="18"/>
      <c r="LO41" s="18"/>
      <c r="LP41" s="18"/>
      <c r="LQ41" s="18"/>
      <c r="LR41" s="18"/>
      <c r="LS41" s="18"/>
      <c r="LT41" s="18"/>
      <c r="LU41" s="18"/>
      <c r="LV41" s="18"/>
      <c r="LW41" s="18"/>
      <c r="LX41" s="18"/>
      <c r="LY41" s="18"/>
      <c r="LZ41" s="18"/>
      <c r="MA41" s="18"/>
      <c r="MB41" s="18"/>
      <c r="MC41" s="18"/>
      <c r="MD41" s="18"/>
      <c r="ME41" s="18"/>
      <c r="MF41" s="18"/>
      <c r="MG41" s="18"/>
      <c r="MH41" s="18"/>
      <c r="MI41" s="18"/>
      <c r="MJ41" s="18"/>
      <c r="MK41" s="18"/>
      <c r="ML41" s="18"/>
      <c r="MM41" s="18"/>
      <c r="MN41" s="18"/>
      <c r="MO41" s="18"/>
      <c r="MP41" s="18"/>
      <c r="MQ41" s="18"/>
      <c r="MR41" s="18"/>
      <c r="MS41" s="18"/>
      <c r="MT41" s="18"/>
      <c r="MU41" s="18"/>
      <c r="MV41" s="18"/>
      <c r="MW41" s="18"/>
      <c r="MX41" s="18"/>
      <c r="MY41" s="18"/>
      <c r="MZ41" s="18"/>
      <c r="NA41" s="18"/>
      <c r="NB41" s="18"/>
      <c r="NC41" s="18"/>
      <c r="ND41" s="18"/>
      <c r="NE41" s="18"/>
      <c r="NF41" s="18"/>
      <c r="NG41" s="18"/>
      <c r="NH41" s="31"/>
      <c r="NI41" s="18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</row>
    <row r="42" spans="1:403" s="19" customFormat="1" ht="13.5" thickBot="1" x14ac:dyDescent="0.3">
      <c r="A42" s="62" t="str">
        <f ca="1">IF(ISERROR(VALUE(SUBSTITUTE(OFFSET(A42,-1,0,1,1),".",""))),"0.1",IF(ISERROR(FIND("`",SUBSTITUTE(OFFSET(A42,-1,0,1,1),".","`",1))),OFFSET(A42,-1,0,1,1)&amp;".1",LEFT(OFFSET(A42,-1,0,1,1),FIND("`",SUBSTITUTE(OFFSET(A42,-1,0,1,1),".","`",1)))&amp;IF(ISERROR(FIND("`",SUBSTITUTE(OFFSET(A42,-1,0,1,1),".","`",2))),VALUE(RIGHT(OFFSET(A42,-1,0,1,1),LEN(OFFSET(A42,-1,0,1,1))-FIND("`",SUBSTITUTE(OFFSET(A42,-1,0,1,1),".","`",1))))+1,VALUE(MID(OFFSET(A42,-1,0,1,1),FIND("`",SUBSTITUTE(OFFSET(A42,-1,0,1,1),".","`",1))+1,(FIND("`",SUBSTITUTE(OFFSET(A42,-1,0,1,1),".","`",2))-FIND("`",SUBSTITUTE(OFFSET(A42,-1,0,1,1),".","`",1))-1)))+1)))</f>
        <v>5.4</v>
      </c>
      <c r="B42" s="73"/>
      <c r="C42" s="86"/>
      <c r="D42" s="86"/>
      <c r="E42" s="40"/>
      <c r="F42" s="41">
        <f>IF(G42=0,E42,E42+G42-1)</f>
        <v>0</v>
      </c>
      <c r="G42" s="81"/>
      <c r="H42" s="43">
        <v>0</v>
      </c>
      <c r="I42" s="63">
        <f>IF(OR(F42=0,E42=0),0,NETWORKDAYS(E42,F42))</f>
        <v>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31"/>
      <c r="CY42" s="18"/>
      <c r="CZ42" s="18"/>
      <c r="DA42" s="18"/>
      <c r="DB42" s="18"/>
      <c r="DC42" s="18"/>
      <c r="DD42" s="67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31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  <c r="IT42" s="18"/>
      <c r="IU42" s="18"/>
      <c r="IV42" s="18"/>
      <c r="IW42" s="18"/>
      <c r="IX42" s="18"/>
      <c r="IY42" s="18"/>
      <c r="IZ42" s="18"/>
      <c r="JA42" s="18"/>
      <c r="JB42" s="18"/>
      <c r="JC42" s="18"/>
      <c r="JD42" s="18"/>
      <c r="JE42" s="18"/>
      <c r="JF42" s="18"/>
      <c r="JG42" s="18"/>
      <c r="JH42" s="18"/>
      <c r="JI42" s="18"/>
      <c r="JJ42" s="18"/>
      <c r="JK42" s="18"/>
      <c r="JL42" s="18"/>
      <c r="JM42" s="18"/>
      <c r="JN42" s="18"/>
      <c r="JO42" s="18"/>
      <c r="JP42" s="18"/>
      <c r="JQ42" s="18"/>
      <c r="JR42" s="18"/>
      <c r="JS42" s="18"/>
      <c r="JT42" s="18"/>
      <c r="JU42" s="18"/>
      <c r="JV42" s="18"/>
      <c r="JW42" s="18"/>
      <c r="JX42" s="18"/>
      <c r="JY42" s="18"/>
      <c r="JZ42" s="30"/>
      <c r="KA42" s="18"/>
      <c r="KB42" s="18"/>
      <c r="KC42" s="18"/>
      <c r="KD42" s="18"/>
      <c r="KE42" s="18"/>
      <c r="KF42" s="18"/>
      <c r="KG42" s="18"/>
      <c r="KH42" s="18"/>
      <c r="KI42" s="18"/>
      <c r="KJ42" s="18"/>
      <c r="KK42" s="18"/>
      <c r="KL42" s="18"/>
      <c r="KM42" s="18"/>
      <c r="KN42" s="18"/>
      <c r="KO42" s="18"/>
      <c r="KP42" s="18"/>
      <c r="KQ42" s="18"/>
      <c r="KR42" s="18"/>
      <c r="KS42" s="18"/>
      <c r="KT42" s="18"/>
      <c r="KU42" s="18"/>
      <c r="KV42" s="18"/>
      <c r="KW42" s="18"/>
      <c r="KX42" s="18"/>
      <c r="KY42" s="18"/>
      <c r="KZ42" s="18"/>
      <c r="LA42" s="18"/>
      <c r="LB42" s="18"/>
      <c r="LC42" s="18"/>
      <c r="LD42" s="18"/>
      <c r="LE42" s="18"/>
      <c r="LF42" s="18"/>
      <c r="LG42" s="18"/>
      <c r="LH42" s="18"/>
      <c r="LI42" s="18"/>
      <c r="LJ42" s="18"/>
      <c r="LK42" s="18"/>
      <c r="LL42" s="18"/>
      <c r="LM42" s="18"/>
      <c r="LN42" s="18"/>
      <c r="LO42" s="18"/>
      <c r="LP42" s="18"/>
      <c r="LQ42" s="18"/>
      <c r="LR42" s="18"/>
      <c r="LS42" s="18"/>
      <c r="LT42" s="18"/>
      <c r="LU42" s="18"/>
      <c r="LV42" s="18"/>
      <c r="LW42" s="18"/>
      <c r="LX42" s="18"/>
      <c r="LY42" s="18"/>
      <c r="LZ42" s="18"/>
      <c r="MA42" s="18"/>
      <c r="MB42" s="18"/>
      <c r="MC42" s="18"/>
      <c r="MD42" s="18"/>
      <c r="ME42" s="18"/>
      <c r="MF42" s="18"/>
      <c r="MG42" s="18"/>
      <c r="MH42" s="18"/>
      <c r="MI42" s="18"/>
      <c r="MJ42" s="18"/>
      <c r="MK42" s="18"/>
      <c r="ML42" s="18"/>
      <c r="MM42" s="18"/>
      <c r="MN42" s="18"/>
      <c r="MO42" s="18"/>
      <c r="MP42" s="18"/>
      <c r="MQ42" s="18"/>
      <c r="MR42" s="18"/>
      <c r="MS42" s="18"/>
      <c r="MT42" s="18"/>
      <c r="MU42" s="18"/>
      <c r="MV42" s="18"/>
      <c r="MW42" s="18"/>
      <c r="MX42" s="18"/>
      <c r="MY42" s="18"/>
      <c r="MZ42" s="18"/>
      <c r="NA42" s="18"/>
      <c r="NB42" s="18"/>
      <c r="NC42" s="18"/>
      <c r="ND42" s="18"/>
      <c r="NE42" s="18"/>
      <c r="NF42" s="18"/>
      <c r="NG42" s="18"/>
      <c r="NH42" s="31"/>
      <c r="NI42" s="18"/>
      <c r="NJ42" s="16"/>
      <c r="NK42" s="16"/>
      <c r="NL42" s="16"/>
      <c r="NM42" s="16"/>
      <c r="NN42" s="16"/>
      <c r="NO42" s="16"/>
      <c r="NP42" s="16"/>
      <c r="NQ42" s="16"/>
      <c r="NR42" s="16"/>
      <c r="NS42" s="16"/>
      <c r="NT42" s="16"/>
      <c r="NU42" s="16"/>
      <c r="NV42" s="16"/>
      <c r="NW42" s="16"/>
      <c r="NX42" s="16"/>
      <c r="NY42" s="16"/>
      <c r="NZ42" s="16"/>
      <c r="OA42" s="16"/>
      <c r="OB42" s="16"/>
      <c r="OC42" s="16"/>
      <c r="OD42" s="16"/>
      <c r="OE42" s="16"/>
      <c r="OF42" s="16"/>
      <c r="OG42" s="16"/>
      <c r="OH42" s="16"/>
      <c r="OI42" s="16"/>
      <c r="OJ42" s="16"/>
      <c r="OK42" s="16"/>
      <c r="OL42" s="16"/>
      <c r="OM42" s="16"/>
    </row>
    <row r="43" spans="1:403" s="17" customFormat="1" ht="26" customHeight="1" thickBot="1" x14ac:dyDescent="0.3">
      <c r="A43" s="60" t="str">
        <f ca="1">IF(ISERROR(VALUE(SUBSTITUTE(OFFSET(A43,-1,0,1,1),".",""))),"1",IF(ISERROR(FIND("`",SUBSTITUTE(OFFSET(A43,-1,0,1,1),".","`",1))),TEXT(VALUE(OFFSET(A43,-1,0,1,1))+1,"#"),TEXT(VALUE(LEFT(OFFSET(A43,-1,0,1,1),FIND("`",SUBSTITUTE(OFFSET(A43,-1,0,1,1),".","`",1))-1))+1,"#")))</f>
        <v>6</v>
      </c>
      <c r="B43" s="52" t="s">
        <v>40</v>
      </c>
      <c r="C43" s="87"/>
      <c r="D43" s="87"/>
      <c r="E43" s="37"/>
      <c r="F43" s="37"/>
      <c r="G43" s="38"/>
      <c r="H43" s="49"/>
      <c r="I43" s="61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29"/>
      <c r="CY43" s="15"/>
      <c r="CZ43" s="15"/>
      <c r="DA43" s="15"/>
      <c r="DB43" s="15"/>
      <c r="DC43" s="15"/>
      <c r="DD43" s="67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29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  <c r="IW43" s="15"/>
      <c r="IX43" s="15"/>
      <c r="IY43" s="15"/>
      <c r="IZ43" s="15"/>
      <c r="JA43" s="15"/>
      <c r="JB43" s="15"/>
      <c r="JC43" s="15"/>
      <c r="JD43" s="15"/>
      <c r="JE43" s="15"/>
      <c r="JF43" s="15"/>
      <c r="JG43" s="15"/>
      <c r="JH43" s="15"/>
      <c r="JI43" s="15"/>
      <c r="JJ43" s="15"/>
      <c r="JK43" s="15"/>
      <c r="JL43" s="15"/>
      <c r="JM43" s="15"/>
      <c r="JN43" s="15"/>
      <c r="JO43" s="15"/>
      <c r="JP43" s="15"/>
      <c r="JQ43" s="15"/>
      <c r="JR43" s="15"/>
      <c r="JS43" s="15"/>
      <c r="JT43" s="15"/>
      <c r="JU43" s="15"/>
      <c r="JV43" s="15"/>
      <c r="JW43" s="15"/>
      <c r="JX43" s="15"/>
      <c r="JY43" s="15"/>
      <c r="JZ43" s="28"/>
      <c r="KA43" s="15"/>
      <c r="KB43" s="15"/>
      <c r="KC43" s="15"/>
      <c r="KD43" s="15"/>
      <c r="KE43" s="15"/>
      <c r="KF43" s="15"/>
      <c r="KG43" s="15"/>
      <c r="KH43" s="15"/>
      <c r="KI43" s="15"/>
      <c r="KJ43" s="15"/>
      <c r="KK43" s="15"/>
      <c r="KL43" s="15"/>
      <c r="KM43" s="15"/>
      <c r="KN43" s="15"/>
      <c r="KO43" s="15"/>
      <c r="KP43" s="15"/>
      <c r="KQ43" s="15"/>
      <c r="KR43" s="15"/>
      <c r="KS43" s="15"/>
      <c r="KT43" s="15"/>
      <c r="KU43" s="15"/>
      <c r="KV43" s="15"/>
      <c r="KW43" s="15"/>
      <c r="KX43" s="15"/>
      <c r="KY43" s="15"/>
      <c r="KZ43" s="15"/>
      <c r="LA43" s="15"/>
      <c r="LB43" s="15"/>
      <c r="LC43" s="15"/>
      <c r="LD43" s="15"/>
      <c r="LE43" s="15"/>
      <c r="LF43" s="15"/>
      <c r="LG43" s="15"/>
      <c r="LH43" s="15"/>
      <c r="LI43" s="15"/>
      <c r="LJ43" s="15"/>
      <c r="LK43" s="15"/>
      <c r="LL43" s="15"/>
      <c r="LM43" s="15"/>
      <c r="LN43" s="15"/>
      <c r="LO43" s="15"/>
      <c r="LP43" s="15"/>
      <c r="LQ43" s="15"/>
      <c r="LR43" s="15"/>
      <c r="LS43" s="15"/>
      <c r="LT43" s="15"/>
      <c r="LU43" s="15"/>
      <c r="LV43" s="15"/>
      <c r="LW43" s="15"/>
      <c r="LX43" s="15"/>
      <c r="LY43" s="15"/>
      <c r="LZ43" s="15"/>
      <c r="MA43" s="15"/>
      <c r="MB43" s="15"/>
      <c r="MC43" s="15"/>
      <c r="MD43" s="15"/>
      <c r="ME43" s="15"/>
      <c r="MF43" s="15"/>
      <c r="MG43" s="15"/>
      <c r="MH43" s="15"/>
      <c r="MI43" s="15"/>
      <c r="MJ43" s="15"/>
      <c r="MK43" s="15"/>
      <c r="ML43" s="15"/>
      <c r="MM43" s="15"/>
      <c r="MN43" s="15"/>
      <c r="MO43" s="15"/>
      <c r="MP43" s="15"/>
      <c r="MQ43" s="15"/>
      <c r="MR43" s="15"/>
      <c r="MS43" s="15"/>
      <c r="MT43" s="15"/>
      <c r="MU43" s="15"/>
      <c r="MV43" s="15"/>
      <c r="MW43" s="15"/>
      <c r="MX43" s="15"/>
      <c r="MY43" s="15"/>
      <c r="MZ43" s="15"/>
      <c r="NA43" s="15"/>
      <c r="NB43" s="15"/>
      <c r="NC43" s="15"/>
      <c r="ND43" s="15"/>
      <c r="NE43" s="15"/>
      <c r="NF43" s="15"/>
      <c r="NG43" s="15"/>
      <c r="NH43" s="29"/>
      <c r="NI43" s="15"/>
      <c r="NJ43" s="16"/>
      <c r="NK43" s="16"/>
      <c r="NL43" s="16"/>
      <c r="NM43" s="16"/>
      <c r="NN43" s="16"/>
      <c r="NO43" s="16"/>
      <c r="NP43" s="16"/>
      <c r="NQ43" s="16"/>
      <c r="NR43" s="16"/>
      <c r="NS43" s="16"/>
      <c r="NT43" s="16"/>
      <c r="NU43" s="16"/>
      <c r="NV43" s="16"/>
      <c r="NW43" s="16"/>
      <c r="NX43" s="16"/>
      <c r="NY43" s="16"/>
      <c r="NZ43" s="16"/>
      <c r="OA43" s="16"/>
      <c r="OB43" s="16"/>
      <c r="OC43" s="16"/>
      <c r="OD43" s="16"/>
      <c r="OE43" s="16"/>
      <c r="OF43" s="16"/>
      <c r="OG43" s="16"/>
      <c r="OH43" s="16"/>
      <c r="OI43" s="16"/>
      <c r="OJ43" s="16"/>
      <c r="OK43" s="16"/>
      <c r="OL43" s="16"/>
      <c r="OM43" s="16"/>
    </row>
    <row r="44" spans="1:403" s="16" customFormat="1" ht="13.5" thickBot="1" x14ac:dyDescent="0.3">
      <c r="A44" s="62" t="str">
        <f t="shared" ca="1" si="11"/>
        <v>6.1</v>
      </c>
      <c r="B44" s="83" t="s">
        <v>42</v>
      </c>
      <c r="C44" s="84" t="s">
        <v>21</v>
      </c>
      <c r="D44" s="85"/>
      <c r="E44" s="40">
        <f>E4+10</f>
        <v>43636</v>
      </c>
      <c r="F44" s="41">
        <f t="shared" ref="F44:F46" si="21">IF(G44=0,E44,E44+G44-1)</f>
        <v>43670</v>
      </c>
      <c r="G44" s="81">
        <v>35</v>
      </c>
      <c r="H44" s="43">
        <v>0</v>
      </c>
      <c r="I44" s="63">
        <f t="shared" ref="I44:I46" si="22">IF(OR(F44=0,E44=0),0,NETWORKDAYS(E44,F44))</f>
        <v>25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31"/>
      <c r="CY44" s="18"/>
      <c r="CZ44" s="18"/>
      <c r="DA44" s="18"/>
      <c r="DB44" s="18"/>
      <c r="DC44" s="18"/>
      <c r="DD44" s="67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31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  <c r="IW44" s="18"/>
      <c r="IX44" s="18"/>
      <c r="IY44" s="18"/>
      <c r="IZ44" s="18"/>
      <c r="JA44" s="18"/>
      <c r="JB44" s="18"/>
      <c r="JC44" s="18"/>
      <c r="JD44" s="18"/>
      <c r="JE44" s="18"/>
      <c r="JF44" s="18"/>
      <c r="JG44" s="18"/>
      <c r="JH44" s="18"/>
      <c r="JI44" s="18"/>
      <c r="JJ44" s="18"/>
      <c r="JK44" s="18"/>
      <c r="JL44" s="18"/>
      <c r="JM44" s="18"/>
      <c r="JN44" s="18"/>
      <c r="JO44" s="18"/>
      <c r="JP44" s="18"/>
      <c r="JQ44" s="18"/>
      <c r="JR44" s="18"/>
      <c r="JS44" s="18"/>
      <c r="JT44" s="18"/>
      <c r="JU44" s="18"/>
      <c r="JV44" s="18"/>
      <c r="JW44" s="18"/>
      <c r="JX44" s="18"/>
      <c r="JY44" s="18"/>
      <c r="JZ44" s="30"/>
      <c r="KA44" s="18"/>
      <c r="KB44" s="18"/>
      <c r="KC44" s="18"/>
      <c r="KD44" s="18"/>
      <c r="KE44" s="18"/>
      <c r="KF44" s="18"/>
      <c r="KG44" s="18"/>
      <c r="KH44" s="18"/>
      <c r="KI44" s="18"/>
      <c r="KJ44" s="18"/>
      <c r="KK44" s="18"/>
      <c r="KL44" s="18"/>
      <c r="KM44" s="18"/>
      <c r="KN44" s="18"/>
      <c r="KO44" s="18"/>
      <c r="KP44" s="18"/>
      <c r="KQ44" s="18"/>
      <c r="KR44" s="18"/>
      <c r="KS44" s="18"/>
      <c r="KT44" s="18"/>
      <c r="KU44" s="18"/>
      <c r="KV44" s="18"/>
      <c r="KW44" s="18"/>
      <c r="KX44" s="18"/>
      <c r="KY44" s="18"/>
      <c r="KZ44" s="18"/>
      <c r="LA44" s="18"/>
      <c r="LB44" s="18"/>
      <c r="LC44" s="18"/>
      <c r="LD44" s="18"/>
      <c r="LE44" s="18"/>
      <c r="LF44" s="18"/>
      <c r="LG44" s="18"/>
      <c r="LH44" s="18"/>
      <c r="LI44" s="18"/>
      <c r="LJ44" s="18"/>
      <c r="LK44" s="18"/>
      <c r="LL44" s="18"/>
      <c r="LM44" s="18"/>
      <c r="LN44" s="18"/>
      <c r="LO44" s="18"/>
      <c r="LP44" s="18"/>
      <c r="LQ44" s="18"/>
      <c r="LR44" s="18"/>
      <c r="LS44" s="18"/>
      <c r="LT44" s="18"/>
      <c r="LU44" s="18"/>
      <c r="LV44" s="18"/>
      <c r="LW44" s="18"/>
      <c r="LX44" s="18"/>
      <c r="LY44" s="18"/>
      <c r="LZ44" s="18"/>
      <c r="MA44" s="18"/>
      <c r="MB44" s="18"/>
      <c r="MC44" s="18"/>
      <c r="MD44" s="18"/>
      <c r="ME44" s="18"/>
      <c r="MF44" s="18"/>
      <c r="MG44" s="18"/>
      <c r="MH44" s="18"/>
      <c r="MI44" s="18"/>
      <c r="MJ44" s="18"/>
      <c r="MK44" s="18"/>
      <c r="ML44" s="18"/>
      <c r="MM44" s="18"/>
      <c r="MN44" s="18"/>
      <c r="MO44" s="18"/>
      <c r="MP44" s="18"/>
      <c r="MQ44" s="18"/>
      <c r="MR44" s="18"/>
      <c r="MS44" s="18"/>
      <c r="MT44" s="18"/>
      <c r="MU44" s="18"/>
      <c r="MV44" s="18"/>
      <c r="MW44" s="18"/>
      <c r="MX44" s="18"/>
      <c r="MY44" s="18"/>
      <c r="MZ44" s="18"/>
      <c r="NA44" s="18"/>
      <c r="NB44" s="18"/>
      <c r="NC44" s="18"/>
      <c r="ND44" s="18"/>
      <c r="NE44" s="18"/>
      <c r="NF44" s="18"/>
      <c r="NG44" s="18"/>
      <c r="NH44" s="31"/>
      <c r="NI44" s="18"/>
    </row>
    <row r="45" spans="1:403" s="16" customFormat="1" ht="23.5" thickBot="1" x14ac:dyDescent="0.3">
      <c r="A45" s="62" t="str">
        <f t="shared" ca="1" si="11"/>
        <v>6.2</v>
      </c>
      <c r="B45" s="83" t="s">
        <v>41</v>
      </c>
      <c r="C45" s="84" t="s">
        <v>21</v>
      </c>
      <c r="D45" s="85"/>
      <c r="E45" s="40">
        <f>E44+4</f>
        <v>43640</v>
      </c>
      <c r="F45" s="41">
        <f t="shared" si="21"/>
        <v>43664</v>
      </c>
      <c r="G45" s="81">
        <v>25</v>
      </c>
      <c r="H45" s="43">
        <v>0</v>
      </c>
      <c r="I45" s="63">
        <f t="shared" si="22"/>
        <v>19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31"/>
      <c r="CY45" s="18"/>
      <c r="CZ45" s="18"/>
      <c r="DA45" s="18"/>
      <c r="DB45" s="18"/>
      <c r="DC45" s="18"/>
      <c r="DD45" s="67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31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  <c r="IW45" s="18"/>
      <c r="IX45" s="18"/>
      <c r="IY45" s="18"/>
      <c r="IZ45" s="18"/>
      <c r="JA45" s="18"/>
      <c r="JB45" s="18"/>
      <c r="JC45" s="18"/>
      <c r="JD45" s="18"/>
      <c r="JE45" s="18"/>
      <c r="JF45" s="18"/>
      <c r="JG45" s="18"/>
      <c r="JH45" s="18"/>
      <c r="JI45" s="18"/>
      <c r="JJ45" s="18"/>
      <c r="JK45" s="18"/>
      <c r="JL45" s="18"/>
      <c r="JM45" s="18"/>
      <c r="JN45" s="18"/>
      <c r="JO45" s="18"/>
      <c r="JP45" s="18"/>
      <c r="JQ45" s="18"/>
      <c r="JR45" s="18"/>
      <c r="JS45" s="18"/>
      <c r="JT45" s="18"/>
      <c r="JU45" s="18"/>
      <c r="JV45" s="18"/>
      <c r="JW45" s="18"/>
      <c r="JX45" s="18"/>
      <c r="JY45" s="18"/>
      <c r="JZ45" s="30"/>
      <c r="KA45" s="18"/>
      <c r="KB45" s="18"/>
      <c r="KC45" s="18"/>
      <c r="KD45" s="18"/>
      <c r="KE45" s="18"/>
      <c r="KF45" s="18"/>
      <c r="KG45" s="18"/>
      <c r="KH45" s="18"/>
      <c r="KI45" s="18"/>
      <c r="KJ45" s="18"/>
      <c r="KK45" s="18"/>
      <c r="KL45" s="18"/>
      <c r="KM45" s="18"/>
      <c r="KN45" s="18"/>
      <c r="KO45" s="18"/>
      <c r="KP45" s="18"/>
      <c r="KQ45" s="18"/>
      <c r="KR45" s="18"/>
      <c r="KS45" s="18"/>
      <c r="KT45" s="18"/>
      <c r="KU45" s="18"/>
      <c r="KV45" s="18"/>
      <c r="KW45" s="18"/>
      <c r="KX45" s="18"/>
      <c r="KY45" s="18"/>
      <c r="KZ45" s="18"/>
      <c r="LA45" s="18"/>
      <c r="LB45" s="18"/>
      <c r="LC45" s="18"/>
      <c r="LD45" s="18"/>
      <c r="LE45" s="18"/>
      <c r="LF45" s="18"/>
      <c r="LG45" s="18"/>
      <c r="LH45" s="18"/>
      <c r="LI45" s="18"/>
      <c r="LJ45" s="18"/>
      <c r="LK45" s="18"/>
      <c r="LL45" s="18"/>
      <c r="LM45" s="18"/>
      <c r="LN45" s="18"/>
      <c r="LO45" s="18"/>
      <c r="LP45" s="18"/>
      <c r="LQ45" s="18"/>
      <c r="LR45" s="18"/>
      <c r="LS45" s="18"/>
      <c r="LT45" s="18"/>
      <c r="LU45" s="18"/>
      <c r="LV45" s="18"/>
      <c r="LW45" s="18"/>
      <c r="LX45" s="18"/>
      <c r="LY45" s="18"/>
      <c r="LZ45" s="18"/>
      <c r="MA45" s="18"/>
      <c r="MB45" s="18"/>
      <c r="MC45" s="18"/>
      <c r="MD45" s="18"/>
      <c r="ME45" s="18"/>
      <c r="MF45" s="18"/>
      <c r="MG45" s="18"/>
      <c r="MH45" s="18"/>
      <c r="MI45" s="18"/>
      <c r="MJ45" s="18"/>
      <c r="MK45" s="18"/>
      <c r="ML45" s="18"/>
      <c r="MM45" s="18"/>
      <c r="MN45" s="18"/>
      <c r="MO45" s="18"/>
      <c r="MP45" s="18"/>
      <c r="MQ45" s="18"/>
      <c r="MR45" s="18"/>
      <c r="MS45" s="18"/>
      <c r="MT45" s="18"/>
      <c r="MU45" s="18"/>
      <c r="MV45" s="18"/>
      <c r="MW45" s="18"/>
      <c r="MX45" s="18"/>
      <c r="MY45" s="18"/>
      <c r="MZ45" s="18"/>
      <c r="NA45" s="18"/>
      <c r="NB45" s="18"/>
      <c r="NC45" s="18"/>
      <c r="ND45" s="18"/>
      <c r="NE45" s="18"/>
      <c r="NF45" s="18"/>
      <c r="NG45" s="18"/>
      <c r="NH45" s="31"/>
      <c r="NI45" s="18"/>
    </row>
    <row r="46" spans="1:403" s="16" customFormat="1" ht="13.5" thickBot="1" x14ac:dyDescent="0.3">
      <c r="A46" s="62" t="str">
        <f t="shared" ca="1" si="11"/>
        <v>6.3</v>
      </c>
      <c r="B46" s="83" t="s">
        <v>43</v>
      </c>
      <c r="C46" s="84" t="s">
        <v>20</v>
      </c>
      <c r="D46" s="85"/>
      <c r="E46" s="40">
        <f>E45+14</f>
        <v>43654</v>
      </c>
      <c r="F46" s="41">
        <f t="shared" si="21"/>
        <v>43666</v>
      </c>
      <c r="G46" s="81">
        <v>13</v>
      </c>
      <c r="H46" s="43">
        <v>0</v>
      </c>
      <c r="I46" s="63">
        <f t="shared" si="22"/>
        <v>10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31"/>
      <c r="CY46" s="18"/>
      <c r="CZ46" s="18"/>
      <c r="DA46" s="18"/>
      <c r="DB46" s="18"/>
      <c r="DC46" s="18"/>
      <c r="DD46" s="67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31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  <c r="IW46" s="18"/>
      <c r="IX46" s="18"/>
      <c r="IY46" s="18"/>
      <c r="IZ46" s="18"/>
      <c r="JA46" s="18"/>
      <c r="JB46" s="18"/>
      <c r="JC46" s="18"/>
      <c r="JD46" s="18"/>
      <c r="JE46" s="18"/>
      <c r="JF46" s="18"/>
      <c r="JG46" s="18"/>
      <c r="JH46" s="18"/>
      <c r="JI46" s="18"/>
      <c r="JJ46" s="18"/>
      <c r="JK46" s="18"/>
      <c r="JL46" s="18"/>
      <c r="JM46" s="18"/>
      <c r="JN46" s="18"/>
      <c r="JO46" s="18"/>
      <c r="JP46" s="18"/>
      <c r="JQ46" s="18"/>
      <c r="JR46" s="18"/>
      <c r="JS46" s="18"/>
      <c r="JT46" s="18"/>
      <c r="JU46" s="18"/>
      <c r="JV46" s="18"/>
      <c r="JW46" s="18"/>
      <c r="JX46" s="18"/>
      <c r="JY46" s="18"/>
      <c r="JZ46" s="30"/>
      <c r="KA46" s="18"/>
      <c r="KB46" s="18"/>
      <c r="KC46" s="18"/>
      <c r="KD46" s="18"/>
      <c r="KE46" s="18"/>
      <c r="KF46" s="18"/>
      <c r="KG46" s="18"/>
      <c r="KH46" s="18"/>
      <c r="KI46" s="18"/>
      <c r="KJ46" s="18"/>
      <c r="KK46" s="18"/>
      <c r="KL46" s="18"/>
      <c r="KM46" s="18"/>
      <c r="KN46" s="18"/>
      <c r="KO46" s="18"/>
      <c r="KP46" s="18"/>
      <c r="KQ46" s="18"/>
      <c r="KR46" s="18"/>
      <c r="KS46" s="18"/>
      <c r="KT46" s="18"/>
      <c r="KU46" s="18"/>
      <c r="KV46" s="18"/>
      <c r="KW46" s="18"/>
      <c r="KX46" s="18"/>
      <c r="KY46" s="18"/>
      <c r="KZ46" s="18"/>
      <c r="LA46" s="18"/>
      <c r="LB46" s="18"/>
      <c r="LC46" s="18"/>
      <c r="LD46" s="18"/>
      <c r="LE46" s="18"/>
      <c r="LF46" s="18"/>
      <c r="LG46" s="18"/>
      <c r="LH46" s="18"/>
      <c r="LI46" s="18"/>
      <c r="LJ46" s="18"/>
      <c r="LK46" s="18"/>
      <c r="LL46" s="18"/>
      <c r="LM46" s="18"/>
      <c r="LN46" s="18"/>
      <c r="LO46" s="18"/>
      <c r="LP46" s="18"/>
      <c r="LQ46" s="18"/>
      <c r="LR46" s="18"/>
      <c r="LS46" s="18"/>
      <c r="LT46" s="18"/>
      <c r="LU46" s="18"/>
      <c r="LV46" s="18"/>
      <c r="LW46" s="18"/>
      <c r="LX46" s="18"/>
      <c r="LY46" s="18"/>
      <c r="LZ46" s="18"/>
      <c r="MA46" s="18"/>
      <c r="MB46" s="18"/>
      <c r="MC46" s="18"/>
      <c r="MD46" s="18"/>
      <c r="ME46" s="18"/>
      <c r="MF46" s="18"/>
      <c r="MG46" s="18"/>
      <c r="MH46" s="18"/>
      <c r="MI46" s="18"/>
      <c r="MJ46" s="18"/>
      <c r="MK46" s="18"/>
      <c r="ML46" s="18"/>
      <c r="MM46" s="18"/>
      <c r="MN46" s="18"/>
      <c r="MO46" s="18"/>
      <c r="MP46" s="18"/>
      <c r="MQ46" s="18"/>
      <c r="MR46" s="18"/>
      <c r="MS46" s="18"/>
      <c r="MT46" s="18"/>
      <c r="MU46" s="18"/>
      <c r="MV46" s="18"/>
      <c r="MW46" s="18"/>
      <c r="MX46" s="18"/>
      <c r="MY46" s="18"/>
      <c r="MZ46" s="18"/>
      <c r="NA46" s="18"/>
      <c r="NB46" s="18"/>
      <c r="NC46" s="18"/>
      <c r="ND46" s="18"/>
      <c r="NE46" s="18"/>
      <c r="NF46" s="18"/>
      <c r="NG46" s="18"/>
      <c r="NH46" s="31"/>
      <c r="NI46" s="18"/>
    </row>
    <row r="47" spans="1:403" s="19" customFormat="1" ht="13" x14ac:dyDescent="0.25">
      <c r="A47" s="62" t="str">
        <f t="shared" ca="1" si="11"/>
        <v>6.4</v>
      </c>
      <c r="B47" s="50" t="s">
        <v>44</v>
      </c>
      <c r="C47" s="88" t="s">
        <v>45</v>
      </c>
      <c r="D47" s="88"/>
      <c r="E47" s="40">
        <f>E46+13</f>
        <v>43667</v>
      </c>
      <c r="F47" s="41">
        <f t="shared" si="18"/>
        <v>43670</v>
      </c>
      <c r="G47" s="42">
        <v>4</v>
      </c>
      <c r="H47" s="43">
        <v>0</v>
      </c>
      <c r="I47" s="63">
        <f t="shared" si="19"/>
        <v>3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31"/>
      <c r="CY47" s="18"/>
      <c r="CZ47" s="18"/>
      <c r="DA47" s="18"/>
      <c r="DB47" s="18"/>
      <c r="DC47" s="18"/>
      <c r="DD47" s="67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31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  <c r="IV47" s="18"/>
      <c r="IW47" s="18"/>
      <c r="IX47" s="18"/>
      <c r="IY47" s="18"/>
      <c r="IZ47" s="18"/>
      <c r="JA47" s="18"/>
      <c r="JB47" s="18"/>
      <c r="JC47" s="18"/>
      <c r="JD47" s="18"/>
      <c r="JE47" s="18"/>
      <c r="JF47" s="18"/>
      <c r="JG47" s="18"/>
      <c r="JH47" s="18"/>
      <c r="JI47" s="18"/>
      <c r="JJ47" s="18"/>
      <c r="JK47" s="18"/>
      <c r="JL47" s="18"/>
      <c r="JM47" s="18"/>
      <c r="JN47" s="18"/>
      <c r="JO47" s="18"/>
      <c r="JP47" s="18"/>
      <c r="JQ47" s="18"/>
      <c r="JR47" s="18"/>
      <c r="JS47" s="18"/>
      <c r="JT47" s="18"/>
      <c r="JU47" s="18"/>
      <c r="JV47" s="18"/>
      <c r="JW47" s="18"/>
      <c r="JX47" s="18"/>
      <c r="JY47" s="18"/>
      <c r="JZ47" s="30"/>
      <c r="KA47" s="18"/>
      <c r="KB47" s="18"/>
      <c r="KC47" s="18"/>
      <c r="KD47" s="18"/>
      <c r="KE47" s="18"/>
      <c r="KF47" s="18"/>
      <c r="KG47" s="18"/>
      <c r="KH47" s="18"/>
      <c r="KI47" s="18"/>
      <c r="KJ47" s="18"/>
      <c r="KK47" s="18"/>
      <c r="KL47" s="18"/>
      <c r="KM47" s="18"/>
      <c r="KN47" s="18"/>
      <c r="KO47" s="18"/>
      <c r="KP47" s="18"/>
      <c r="KQ47" s="18"/>
      <c r="KR47" s="18"/>
      <c r="KS47" s="18"/>
      <c r="KT47" s="18"/>
      <c r="KU47" s="18"/>
      <c r="KV47" s="18"/>
      <c r="KW47" s="18"/>
      <c r="KX47" s="18"/>
      <c r="KY47" s="18"/>
      <c r="KZ47" s="18"/>
      <c r="LA47" s="18"/>
      <c r="LB47" s="18"/>
      <c r="LC47" s="18"/>
      <c r="LD47" s="18"/>
      <c r="LE47" s="18"/>
      <c r="LF47" s="18"/>
      <c r="LG47" s="18"/>
      <c r="LH47" s="18"/>
      <c r="LI47" s="18"/>
      <c r="LJ47" s="18"/>
      <c r="LK47" s="18"/>
      <c r="LL47" s="18"/>
      <c r="LM47" s="18"/>
      <c r="LN47" s="18"/>
      <c r="LO47" s="18"/>
      <c r="LP47" s="18"/>
      <c r="LQ47" s="18"/>
      <c r="LR47" s="18"/>
      <c r="LS47" s="18"/>
      <c r="LT47" s="18"/>
      <c r="LU47" s="18"/>
      <c r="LV47" s="18"/>
      <c r="LW47" s="18"/>
      <c r="LX47" s="18"/>
      <c r="LY47" s="18"/>
      <c r="LZ47" s="18"/>
      <c r="MA47" s="18"/>
      <c r="MB47" s="18"/>
      <c r="MC47" s="18"/>
      <c r="MD47" s="18"/>
      <c r="ME47" s="18"/>
      <c r="MF47" s="18"/>
      <c r="MG47" s="18"/>
      <c r="MH47" s="18"/>
      <c r="MI47" s="18"/>
      <c r="MJ47" s="18"/>
      <c r="MK47" s="18"/>
      <c r="ML47" s="18"/>
      <c r="MM47" s="18"/>
      <c r="MN47" s="18"/>
      <c r="MO47" s="18"/>
      <c r="MP47" s="18"/>
      <c r="MQ47" s="18"/>
      <c r="MR47" s="18"/>
      <c r="MS47" s="18"/>
      <c r="MT47" s="18"/>
      <c r="MU47" s="18"/>
      <c r="MV47" s="18"/>
      <c r="MW47" s="18"/>
      <c r="MX47" s="18"/>
      <c r="MY47" s="18"/>
      <c r="MZ47" s="18"/>
      <c r="NA47" s="18"/>
      <c r="NB47" s="18"/>
      <c r="NC47" s="18"/>
      <c r="ND47" s="18"/>
      <c r="NE47" s="18"/>
      <c r="NF47" s="18"/>
      <c r="NG47" s="18"/>
      <c r="NH47" s="31"/>
      <c r="NI47" s="18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</row>
    <row r="48" spans="1:403" s="16" customFormat="1" ht="13" hidden="1" x14ac:dyDescent="0.3">
      <c r="A48" s="62" t="str">
        <f t="shared" ca="1" si="11"/>
        <v>6.5</v>
      </c>
      <c r="B48" s="44" t="s">
        <v>4</v>
      </c>
      <c r="C48" s="44"/>
      <c r="D48" s="45"/>
      <c r="E48" s="46"/>
      <c r="F48" s="46"/>
      <c r="G48" s="47"/>
      <c r="H48" s="48"/>
      <c r="I48" s="64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31"/>
      <c r="CY48" s="18"/>
      <c r="CZ48" s="18"/>
      <c r="DA48" s="18"/>
      <c r="DB48" s="18"/>
      <c r="DC48" s="18"/>
      <c r="DD48" s="67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31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  <c r="IU48" s="18"/>
      <c r="IV48" s="18"/>
      <c r="IW48" s="18"/>
      <c r="IX48" s="18"/>
      <c r="IY48" s="18"/>
      <c r="IZ48" s="18"/>
      <c r="JA48" s="18"/>
      <c r="JB48" s="18"/>
      <c r="JC48" s="18"/>
      <c r="JD48" s="18"/>
      <c r="JE48" s="18"/>
      <c r="JF48" s="18"/>
      <c r="JG48" s="18"/>
      <c r="JH48" s="18"/>
      <c r="JI48" s="18"/>
      <c r="JJ48" s="18"/>
      <c r="JK48" s="18"/>
      <c r="JL48" s="18"/>
      <c r="JM48" s="18"/>
      <c r="JN48" s="18"/>
      <c r="JO48" s="18"/>
      <c r="JP48" s="18"/>
      <c r="JQ48" s="18"/>
      <c r="JR48" s="18"/>
      <c r="JS48" s="18"/>
      <c r="JT48" s="18"/>
      <c r="JU48" s="18"/>
      <c r="JV48" s="18"/>
      <c r="JW48" s="18"/>
      <c r="JX48" s="18"/>
      <c r="JY48" s="18"/>
      <c r="JZ48" s="30"/>
      <c r="KA48" s="18"/>
      <c r="KB48" s="18"/>
      <c r="KC48" s="18"/>
      <c r="KD48" s="18"/>
      <c r="KE48" s="18"/>
      <c r="KF48" s="18"/>
      <c r="KG48" s="18"/>
      <c r="KH48" s="18"/>
      <c r="KI48" s="18"/>
      <c r="KJ48" s="18"/>
      <c r="KK48" s="18"/>
      <c r="KL48" s="18"/>
      <c r="KM48" s="18"/>
      <c r="KN48" s="18"/>
      <c r="KO48" s="18"/>
      <c r="KP48" s="18"/>
      <c r="KQ48" s="18"/>
      <c r="KR48" s="18"/>
      <c r="KS48" s="18"/>
      <c r="KT48" s="18"/>
      <c r="KU48" s="18"/>
      <c r="KV48" s="18"/>
      <c r="KW48" s="18"/>
      <c r="KX48" s="18"/>
      <c r="KY48" s="18"/>
      <c r="KZ48" s="18"/>
      <c r="LA48" s="18"/>
      <c r="LB48" s="18"/>
      <c r="LC48" s="18"/>
      <c r="LD48" s="18"/>
      <c r="LE48" s="18"/>
      <c r="LF48" s="18"/>
      <c r="LG48" s="18"/>
      <c r="LH48" s="18"/>
      <c r="LI48" s="18"/>
      <c r="LJ48" s="18"/>
      <c r="LK48" s="18"/>
      <c r="LL48" s="18"/>
      <c r="LM48" s="18"/>
      <c r="LN48" s="18"/>
      <c r="LO48" s="18"/>
      <c r="LP48" s="18"/>
      <c r="LQ48" s="18"/>
      <c r="LR48" s="18"/>
      <c r="LS48" s="18"/>
      <c r="LT48" s="18"/>
      <c r="LU48" s="18"/>
      <c r="LV48" s="18"/>
      <c r="LW48" s="18"/>
      <c r="LX48" s="18"/>
      <c r="LY48" s="18"/>
      <c r="LZ48" s="18"/>
      <c r="MA48" s="18"/>
      <c r="MB48" s="18"/>
      <c r="MC48" s="18"/>
      <c r="MD48" s="18"/>
      <c r="ME48" s="18"/>
      <c r="MF48" s="18"/>
      <c r="MG48" s="18"/>
      <c r="MH48" s="18"/>
      <c r="MI48" s="18"/>
      <c r="MJ48" s="18"/>
      <c r="MK48" s="18"/>
      <c r="ML48" s="18"/>
      <c r="MM48" s="18"/>
      <c r="MN48" s="18"/>
      <c r="MO48" s="18"/>
      <c r="MP48" s="18"/>
      <c r="MQ48" s="18"/>
      <c r="MR48" s="18"/>
      <c r="MS48" s="18"/>
      <c r="MT48" s="18"/>
      <c r="MU48" s="18"/>
      <c r="MV48" s="18"/>
      <c r="MW48" s="18"/>
      <c r="MX48" s="18"/>
      <c r="MY48" s="18"/>
      <c r="MZ48" s="18"/>
      <c r="NA48" s="18"/>
      <c r="NB48" s="18"/>
      <c r="NC48" s="18"/>
      <c r="ND48" s="18"/>
      <c r="NE48" s="18"/>
      <c r="NF48" s="18"/>
      <c r="NG48" s="18"/>
      <c r="NH48" s="31"/>
      <c r="NI48" s="18"/>
    </row>
    <row r="49" spans="1:373" s="23" customForma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109"/>
      <c r="BG49" s="109"/>
      <c r="BH49" s="109"/>
      <c r="BI49" s="109"/>
      <c r="BJ49" s="109"/>
      <c r="BK49" s="109"/>
      <c r="BL49" s="109"/>
      <c r="BM49" s="109"/>
      <c r="BN49" s="109"/>
      <c r="BO49" s="109"/>
      <c r="BP49" s="109"/>
      <c r="BQ49" s="109"/>
      <c r="BR49" s="109"/>
      <c r="BS49" s="109"/>
      <c r="BT49" s="109"/>
      <c r="BU49" s="109"/>
      <c r="BV49" s="109"/>
      <c r="BW49" s="109"/>
      <c r="BX49" s="109"/>
      <c r="BY49" s="109"/>
      <c r="BZ49" s="109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1"/>
      <c r="GL49" s="21"/>
      <c r="GM49" s="32"/>
      <c r="GN49" s="21"/>
      <c r="GO49" s="21"/>
      <c r="GP49" s="21"/>
      <c r="GQ49" s="21"/>
      <c r="GR49" s="21"/>
      <c r="GS49" s="21"/>
      <c r="GT49" s="21"/>
      <c r="GU49" s="21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  <c r="IX49" s="22"/>
      <c r="IY49" s="22"/>
      <c r="IZ49" s="22"/>
      <c r="JA49" s="22"/>
      <c r="JB49" s="22"/>
      <c r="JC49" s="22"/>
      <c r="JD49" s="22"/>
      <c r="JE49" s="22"/>
      <c r="JF49" s="22"/>
      <c r="JG49" s="22"/>
      <c r="JH49" s="22"/>
      <c r="JI49" s="22"/>
      <c r="JJ49" s="22"/>
      <c r="JK49" s="22"/>
      <c r="JL49" s="22"/>
      <c r="JM49" s="22"/>
      <c r="JN49" s="22"/>
      <c r="JO49" s="22"/>
      <c r="JP49" s="22"/>
      <c r="JQ49" s="22"/>
      <c r="JR49" s="22"/>
      <c r="JS49" s="22"/>
      <c r="JT49" s="22"/>
      <c r="JU49" s="22"/>
      <c r="JV49" s="22"/>
      <c r="JW49" s="22"/>
      <c r="JX49" s="22"/>
      <c r="JY49" s="22"/>
      <c r="JZ49" s="33"/>
      <c r="KA49" s="22"/>
      <c r="KB49" s="22"/>
      <c r="KC49" s="22"/>
      <c r="KD49" s="22"/>
      <c r="KE49" s="22"/>
      <c r="KF49" s="22"/>
      <c r="KG49" s="22"/>
      <c r="KH49" s="22"/>
      <c r="KI49" s="22"/>
      <c r="KJ49" s="22"/>
      <c r="KK49" s="22"/>
      <c r="KL49" s="22"/>
      <c r="KM49" s="22"/>
      <c r="KN49" s="22"/>
      <c r="KO49" s="22"/>
      <c r="KP49" s="22"/>
      <c r="KQ49" s="22"/>
      <c r="KR49" s="22"/>
      <c r="KS49" s="22"/>
      <c r="KT49" s="22"/>
      <c r="KU49" s="22"/>
      <c r="KV49" s="22"/>
      <c r="KW49" s="22"/>
      <c r="KX49" s="22"/>
      <c r="KY49" s="22"/>
      <c r="KZ49" s="22"/>
      <c r="LA49" s="22"/>
      <c r="LB49" s="22"/>
      <c r="LC49" s="22"/>
      <c r="LD49" s="22"/>
      <c r="LE49" s="22"/>
      <c r="LF49" s="22"/>
      <c r="LG49" s="22"/>
      <c r="LH49" s="22"/>
      <c r="LI49" s="22"/>
      <c r="LJ49" s="22"/>
      <c r="LK49" s="22"/>
      <c r="LL49" s="22"/>
      <c r="LM49" s="22"/>
      <c r="LN49" s="22"/>
      <c r="LO49" s="22"/>
      <c r="LP49" s="22"/>
      <c r="LQ49" s="22"/>
      <c r="LR49" s="22"/>
      <c r="LS49" s="22"/>
      <c r="LT49" s="22"/>
      <c r="LU49" s="22"/>
      <c r="LV49" s="22"/>
      <c r="LW49" s="22"/>
      <c r="LX49" s="22"/>
      <c r="LY49" s="22"/>
      <c r="LZ49" s="22"/>
      <c r="MA49" s="22"/>
      <c r="MB49" s="22"/>
      <c r="MC49" s="22"/>
      <c r="MD49" s="22"/>
      <c r="ME49" s="22"/>
      <c r="MF49" s="22"/>
      <c r="MG49" s="22"/>
      <c r="MH49" s="22"/>
      <c r="MI49" s="22"/>
      <c r="MJ49" s="22"/>
      <c r="MK49" s="22"/>
      <c r="ML49" s="22"/>
      <c r="MM49" s="22"/>
      <c r="MN49" s="22"/>
      <c r="MO49" s="22"/>
      <c r="MP49" s="22"/>
      <c r="MQ49" s="22"/>
      <c r="MR49" s="22"/>
      <c r="MS49" s="22"/>
      <c r="MT49" s="22"/>
      <c r="MU49" s="22"/>
      <c r="MV49" s="22"/>
      <c r="MW49" s="22"/>
      <c r="MX49" s="22"/>
      <c r="MY49" s="22"/>
      <c r="MZ49" s="22"/>
      <c r="NA49" s="22"/>
      <c r="NB49" s="22"/>
      <c r="NC49" s="22"/>
      <c r="ND49" s="22"/>
      <c r="NE49" s="22"/>
      <c r="NF49" s="22"/>
      <c r="NG49" s="22"/>
      <c r="NH49" s="34"/>
      <c r="NI49" s="22"/>
    </row>
    <row r="50" spans="1:373" x14ac:dyDescent="0.25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08"/>
      <c r="BG50" s="108"/>
      <c r="BH50" s="108"/>
      <c r="BI50" s="108"/>
      <c r="BJ50" s="108"/>
      <c r="BK50" s="108"/>
      <c r="BL50" s="108"/>
      <c r="BM50" s="108"/>
      <c r="BN50" s="108"/>
      <c r="BO50" s="108"/>
      <c r="BP50" s="108"/>
      <c r="BQ50" s="108"/>
      <c r="BR50" s="108"/>
      <c r="BS50" s="108"/>
      <c r="BT50" s="108"/>
      <c r="BU50" s="108"/>
      <c r="BV50" s="108"/>
      <c r="BW50" s="108"/>
      <c r="BX50" s="108"/>
      <c r="BY50" s="108"/>
      <c r="BZ50" s="108"/>
      <c r="GK50" s="13"/>
      <c r="GL50" s="13"/>
      <c r="GM50" s="13"/>
      <c r="GN50" s="13"/>
      <c r="GO50" s="13"/>
      <c r="GP50" s="13"/>
    </row>
    <row r="51" spans="1:373" x14ac:dyDescent="0.25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08"/>
      <c r="BG51" s="108"/>
      <c r="BH51" s="108"/>
      <c r="BI51" s="108"/>
      <c r="BJ51" s="108"/>
      <c r="BK51" s="108"/>
      <c r="BL51" s="108"/>
      <c r="BM51" s="108"/>
      <c r="BN51" s="108"/>
      <c r="BO51" s="108"/>
      <c r="BP51" s="108"/>
      <c r="BQ51" s="108"/>
      <c r="BR51" s="108"/>
      <c r="BS51" s="108"/>
      <c r="BT51" s="108"/>
      <c r="BU51" s="108"/>
      <c r="BV51" s="108"/>
      <c r="BW51" s="108"/>
      <c r="BX51" s="108"/>
      <c r="BY51" s="108"/>
      <c r="BZ51" s="108"/>
      <c r="GK51" s="13"/>
      <c r="GL51" s="13"/>
      <c r="GM51" s="13"/>
      <c r="GN51" s="13"/>
      <c r="GO51" s="13"/>
      <c r="GP51" s="13"/>
    </row>
    <row r="52" spans="1:373" x14ac:dyDescent="0.25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08"/>
      <c r="BG52" s="108"/>
      <c r="BH52" s="108"/>
      <c r="BI52" s="108"/>
      <c r="BJ52" s="108"/>
      <c r="BK52" s="108"/>
      <c r="BL52" s="108"/>
      <c r="BM52" s="108"/>
      <c r="BN52" s="108"/>
      <c r="BO52" s="108"/>
      <c r="BP52" s="108"/>
      <c r="BQ52" s="108"/>
      <c r="BR52" s="108"/>
      <c r="BS52" s="108"/>
      <c r="BT52" s="108"/>
      <c r="BU52" s="108"/>
      <c r="BV52" s="108"/>
      <c r="BW52" s="108"/>
      <c r="BX52" s="108"/>
      <c r="BY52" s="108"/>
      <c r="BZ52" s="108"/>
      <c r="GK52" s="13"/>
      <c r="GL52" s="13"/>
      <c r="GM52" s="13"/>
      <c r="GN52" s="13"/>
      <c r="GO52" s="13"/>
      <c r="GP52" s="13"/>
    </row>
    <row r="53" spans="1:373" x14ac:dyDescent="0.25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07"/>
      <c r="BE53" s="107"/>
      <c r="BF53" s="107"/>
      <c r="BG53" s="107"/>
      <c r="BH53" s="107"/>
      <c r="BI53" s="107"/>
      <c r="BJ53" s="107"/>
      <c r="BK53" s="107"/>
      <c r="BL53" s="107"/>
      <c r="BM53" s="107"/>
      <c r="BN53" s="107"/>
      <c r="BO53" s="107"/>
      <c r="BP53" s="107"/>
      <c r="BQ53" s="107"/>
      <c r="BR53" s="107"/>
      <c r="BS53" s="107"/>
      <c r="BT53" s="107"/>
      <c r="BU53" s="107"/>
      <c r="BV53" s="107"/>
      <c r="BW53" s="107"/>
      <c r="BX53" s="107"/>
      <c r="BY53" s="107"/>
      <c r="BZ53" s="107"/>
      <c r="GK53" s="13"/>
      <c r="GL53" s="13"/>
      <c r="GM53" s="13"/>
      <c r="GN53" s="13"/>
      <c r="GO53" s="13"/>
      <c r="GP53" s="13"/>
    </row>
    <row r="54" spans="1:373" x14ac:dyDescent="0.25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07"/>
      <c r="BG54" s="107"/>
      <c r="BH54" s="107"/>
      <c r="BI54" s="107"/>
      <c r="BJ54" s="107"/>
      <c r="BK54" s="107"/>
      <c r="BL54" s="107"/>
      <c r="BM54" s="107"/>
      <c r="BN54" s="107"/>
      <c r="BO54" s="107"/>
      <c r="BP54" s="107"/>
      <c r="BQ54" s="107"/>
      <c r="BR54" s="107"/>
      <c r="BS54" s="107"/>
      <c r="BT54" s="107"/>
      <c r="BU54" s="107"/>
      <c r="BV54" s="107"/>
      <c r="BW54" s="107"/>
      <c r="BX54" s="107"/>
      <c r="BY54" s="107"/>
      <c r="BZ54" s="107"/>
      <c r="GK54" s="13"/>
      <c r="GL54" s="13"/>
      <c r="GM54" s="13"/>
      <c r="GN54" s="13"/>
      <c r="GO54" s="13"/>
      <c r="GP54" s="13"/>
    </row>
    <row r="55" spans="1:373" x14ac:dyDescent="0.25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GK55" s="13"/>
      <c r="GL55" s="13"/>
      <c r="GM55" s="13"/>
      <c r="GN55" s="13"/>
      <c r="GO55" s="13"/>
      <c r="GP55" s="13"/>
    </row>
    <row r="56" spans="1:373" x14ac:dyDescent="0.25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7"/>
      <c r="BF56" s="107"/>
      <c r="BG56" s="107"/>
      <c r="BH56" s="107"/>
      <c r="BI56" s="107"/>
      <c r="BJ56" s="107"/>
      <c r="BK56" s="107"/>
      <c r="BL56" s="107"/>
      <c r="BM56" s="107"/>
      <c r="BN56" s="107"/>
      <c r="BO56" s="107"/>
      <c r="BP56" s="107"/>
      <c r="BQ56" s="107"/>
      <c r="BR56" s="107"/>
      <c r="BS56" s="107"/>
      <c r="BT56" s="107"/>
      <c r="BU56" s="107"/>
      <c r="BV56" s="107"/>
      <c r="BW56" s="107"/>
      <c r="BX56" s="107"/>
      <c r="BY56" s="107"/>
      <c r="BZ56" s="107"/>
      <c r="GK56" s="13"/>
      <c r="GL56" s="13"/>
      <c r="GM56" s="13"/>
      <c r="GN56" s="13"/>
      <c r="GO56" s="13"/>
      <c r="GP56" s="13"/>
    </row>
    <row r="57" spans="1:373" x14ac:dyDescent="0.25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  <c r="BW57" s="107"/>
      <c r="BX57" s="107"/>
      <c r="BY57" s="107"/>
      <c r="BZ57" s="107"/>
      <c r="GK57" s="13"/>
      <c r="GL57" s="13"/>
      <c r="GM57" s="13"/>
      <c r="GN57" s="13"/>
      <c r="GO57" s="13"/>
      <c r="GP57" s="13"/>
    </row>
    <row r="58" spans="1:373" x14ac:dyDescent="0.25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  <c r="BW58" s="107"/>
      <c r="BX58" s="107"/>
      <c r="BY58" s="107"/>
      <c r="BZ58" s="107"/>
      <c r="GK58" s="13"/>
      <c r="GL58" s="13"/>
      <c r="GM58" s="13"/>
      <c r="GN58" s="13"/>
      <c r="GO58" s="13"/>
      <c r="GP58" s="13"/>
    </row>
    <row r="59" spans="1:373" x14ac:dyDescent="0.25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  <c r="BW59" s="107"/>
      <c r="BX59" s="107"/>
      <c r="BY59" s="107"/>
      <c r="BZ59" s="107"/>
      <c r="GK59" s="13"/>
      <c r="GL59" s="13"/>
      <c r="GM59" s="13"/>
      <c r="GN59" s="13"/>
      <c r="GO59" s="13"/>
      <c r="GP59" s="13"/>
    </row>
    <row r="60" spans="1:373" x14ac:dyDescent="0.25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  <c r="BW60" s="107"/>
      <c r="BX60" s="107"/>
      <c r="BY60" s="107"/>
      <c r="BZ60" s="107"/>
      <c r="GK60" s="13"/>
      <c r="GL60" s="13"/>
      <c r="GM60" s="13"/>
      <c r="GN60" s="13"/>
      <c r="GO60" s="13"/>
      <c r="GP60" s="13"/>
    </row>
    <row r="61" spans="1:373" x14ac:dyDescent="0.25">
      <c r="GK61" s="13"/>
      <c r="GL61" s="13"/>
      <c r="GM61" s="13"/>
      <c r="GN61" s="13"/>
      <c r="GO61" s="13"/>
      <c r="GP61" s="13"/>
    </row>
  </sheetData>
  <mergeCells count="145">
    <mergeCell ref="A49:BZ49"/>
    <mergeCell ref="A50:BZ50"/>
    <mergeCell ref="C30:D30"/>
    <mergeCell ref="C32:D32"/>
    <mergeCell ref="C33:D33"/>
    <mergeCell ref="C35:D35"/>
    <mergeCell ref="C38:D38"/>
    <mergeCell ref="C39:D39"/>
    <mergeCell ref="A60:BZ60"/>
    <mergeCell ref="A51:BZ51"/>
    <mergeCell ref="A52:BZ52"/>
    <mergeCell ref="A53:BZ53"/>
    <mergeCell ref="A54:BZ54"/>
    <mergeCell ref="A55:BZ55"/>
    <mergeCell ref="A56:BZ56"/>
    <mergeCell ref="A57:BZ57"/>
    <mergeCell ref="A58:BZ58"/>
    <mergeCell ref="A59:BZ59"/>
    <mergeCell ref="C14:D14"/>
    <mergeCell ref="C8:D8"/>
    <mergeCell ref="C9:D9"/>
    <mergeCell ref="C10:D10"/>
    <mergeCell ref="C12:D12"/>
    <mergeCell ref="C15:D15"/>
    <mergeCell ref="C23:D23"/>
    <mergeCell ref="C26:D26"/>
    <mergeCell ref="LF6:LL6"/>
    <mergeCell ref="C7:D7"/>
    <mergeCell ref="JW6:KC6"/>
    <mergeCell ref="KD6:KJ6"/>
    <mergeCell ref="KK6:KQ6"/>
    <mergeCell ref="KR6:KX6"/>
    <mergeCell ref="KY6:LE6"/>
    <mergeCell ref="BN6:BT6"/>
    <mergeCell ref="BU6:CA6"/>
    <mergeCell ref="B6:D6"/>
    <mergeCell ref="J6:P6"/>
    <mergeCell ref="C19:D19"/>
    <mergeCell ref="C20:D20"/>
    <mergeCell ref="C21:D21"/>
    <mergeCell ref="C22:D22"/>
    <mergeCell ref="C16:D16"/>
    <mergeCell ref="KY5:LE5"/>
    <mergeCell ref="LF5:LL5"/>
    <mergeCell ref="GC6:GI6"/>
    <mergeCell ref="GJ6:GP6"/>
    <mergeCell ref="GQ6:GW6"/>
    <mergeCell ref="GX6:HD6"/>
    <mergeCell ref="HE6:HK6"/>
    <mergeCell ref="HL6:HR6"/>
    <mergeCell ref="HS6:HY6"/>
    <mergeCell ref="HZ6:IF6"/>
    <mergeCell ref="IG6:IM6"/>
    <mergeCell ref="IN6:IT6"/>
    <mergeCell ref="IU6:JA6"/>
    <mergeCell ref="JB6:JH6"/>
    <mergeCell ref="JI6:JO6"/>
    <mergeCell ref="JP6:JV6"/>
    <mergeCell ref="JP5:JV5"/>
    <mergeCell ref="JW5:KC5"/>
    <mergeCell ref="KD5:KJ5"/>
    <mergeCell ref="KK5:KQ5"/>
    <mergeCell ref="KR5:KX5"/>
    <mergeCell ref="IG5:IM5"/>
    <mergeCell ref="IN5:IT5"/>
    <mergeCell ref="IU5:JA5"/>
    <mergeCell ref="JB5:JH5"/>
    <mergeCell ref="JI5:JO5"/>
    <mergeCell ref="GX5:HD5"/>
    <mergeCell ref="HE5:HK5"/>
    <mergeCell ref="HL5:HR5"/>
    <mergeCell ref="HS5:HY5"/>
    <mergeCell ref="HZ5:IF5"/>
    <mergeCell ref="FV5:GB5"/>
    <mergeCell ref="FV6:GB6"/>
    <mergeCell ref="GC5:GI5"/>
    <mergeCell ref="GJ5:GP5"/>
    <mergeCell ref="GQ5:GW5"/>
    <mergeCell ref="FO5:FU5"/>
    <mergeCell ref="EF6:EL6"/>
    <mergeCell ref="EM6:ES6"/>
    <mergeCell ref="ET6:EZ6"/>
    <mergeCell ref="FA6:FG6"/>
    <mergeCell ref="FH6:FN6"/>
    <mergeCell ref="FO6:FU6"/>
    <mergeCell ref="EF5:EL5"/>
    <mergeCell ref="EM5:ES5"/>
    <mergeCell ref="ET5:EZ5"/>
    <mergeCell ref="FA5:FG5"/>
    <mergeCell ref="FH5:FN5"/>
    <mergeCell ref="BU5:CA5"/>
    <mergeCell ref="DY5:EE5"/>
    <mergeCell ref="CB6:CH6"/>
    <mergeCell ref="CI6:CO6"/>
    <mergeCell ref="CP6:CV6"/>
    <mergeCell ref="CW6:DC6"/>
    <mergeCell ref="DD6:DJ6"/>
    <mergeCell ref="DK6:DQ6"/>
    <mergeCell ref="DR6:DX6"/>
    <mergeCell ref="DY6:EE6"/>
    <mergeCell ref="CP5:CV5"/>
    <mergeCell ref="CW5:DC5"/>
    <mergeCell ref="DD5:DJ5"/>
    <mergeCell ref="DK5:DQ5"/>
    <mergeCell ref="DR5:DX5"/>
    <mergeCell ref="CB5:CH5"/>
    <mergeCell ref="CI5:CO5"/>
    <mergeCell ref="BN5:BT5"/>
    <mergeCell ref="C11:D11"/>
    <mergeCell ref="C47:D47"/>
    <mergeCell ref="C36:D36"/>
    <mergeCell ref="A1:I1"/>
    <mergeCell ref="AL6:AR6"/>
    <mergeCell ref="AS5:AY5"/>
    <mergeCell ref="AS6:AY6"/>
    <mergeCell ref="AL5:AR5"/>
    <mergeCell ref="E2:F2"/>
    <mergeCell ref="Q5:W5"/>
    <mergeCell ref="J5:P5"/>
    <mergeCell ref="B5:D5"/>
    <mergeCell ref="B4:D4"/>
    <mergeCell ref="B3:D3"/>
    <mergeCell ref="E3:F3"/>
    <mergeCell ref="E4:F4"/>
    <mergeCell ref="AZ5:BF5"/>
    <mergeCell ref="AE5:AK5"/>
    <mergeCell ref="X5:AD5"/>
    <mergeCell ref="AZ6:BF6"/>
    <mergeCell ref="X6:AD6"/>
    <mergeCell ref="AE6:AK6"/>
    <mergeCell ref="Q6:W6"/>
    <mergeCell ref="C17:D17"/>
    <mergeCell ref="C18:D18"/>
    <mergeCell ref="C42:D42"/>
    <mergeCell ref="C44:D44"/>
    <mergeCell ref="C45:D45"/>
    <mergeCell ref="C46:D46"/>
    <mergeCell ref="C43:D43"/>
    <mergeCell ref="C28:D28"/>
    <mergeCell ref="C29:D29"/>
    <mergeCell ref="C34:D34"/>
    <mergeCell ref="C40:D40"/>
    <mergeCell ref="C41:D41"/>
    <mergeCell ref="C27:D27"/>
    <mergeCell ref="C25:D25"/>
  </mergeCells>
  <phoneticPr fontId="3" type="noConversion"/>
  <conditionalFormatting sqref="H38:H41 H47:H48 H8:H31">
    <cfRule type="dataBar" priority="28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KK7:LK7 N7:BE7 BG7:BT7">
    <cfRule type="expression" dxfId="104" priority="286">
      <formula>AND(TODAY()&gt;=N4,TODAY()&lt;O4)</formula>
    </cfRule>
  </conditionalFormatting>
  <conditionalFormatting sqref="N8:BE15 J21:BE48">
    <cfRule type="expression" dxfId="103" priority="296">
      <formula>J$4=TODAY()</formula>
    </cfRule>
    <cfRule type="expression" dxfId="102" priority="314">
      <formula>AND($E8&lt;K$4,$F8&gt;=J$4)</formula>
    </cfRule>
  </conditionalFormatting>
  <conditionalFormatting sqref="BU7:DX7">
    <cfRule type="expression" dxfId="101" priority="226">
      <formula>AND(TODAY()&gt;=BU4,TODAY()&lt;BV4)</formula>
    </cfRule>
  </conditionalFormatting>
  <conditionalFormatting sqref="DY7:GB7">
    <cfRule type="expression" dxfId="100" priority="221">
      <formula>AND(TODAY()&gt;=DY4,TODAY()&lt;DZ4)</formula>
    </cfRule>
  </conditionalFormatting>
  <conditionalFormatting sqref="GC7:IF7">
    <cfRule type="expression" dxfId="99" priority="216">
      <formula>AND(TODAY()&gt;=GC4,TODAY()&lt;GD4)</formula>
    </cfRule>
  </conditionalFormatting>
  <conditionalFormatting sqref="IG7:KJ7">
    <cfRule type="expression" dxfId="98" priority="211">
      <formula>AND(TODAY()&gt;=IG4,TODAY()&lt;IH4)</formula>
    </cfRule>
  </conditionalFormatting>
  <conditionalFormatting sqref="LL7">
    <cfRule type="expression" dxfId="97" priority="320">
      <formula>AND(TODAY()&gt;=LL4,TODAY()&lt;#REF!)</formula>
    </cfRule>
  </conditionalFormatting>
  <conditionalFormatting sqref="J7:K7">
    <cfRule type="expression" dxfId="96" priority="198">
      <formula>AND(TODAY()&gt;=J4,TODAY()&lt;K4)</formula>
    </cfRule>
  </conditionalFormatting>
  <conditionalFormatting sqref="J8:K15">
    <cfRule type="expression" dxfId="95" priority="199">
      <formula>J$4=TODAY()</formula>
    </cfRule>
    <cfRule type="expression" dxfId="94" priority="200">
      <formula>AND($E8&lt;K$4,$F8&gt;=J$4)</formula>
    </cfRule>
  </conditionalFormatting>
  <conditionalFormatting sqref="L7:M7">
    <cfRule type="expression" dxfId="93" priority="195">
      <formula>AND(TODAY()&gt;=L4,TODAY()&lt;M4)</formula>
    </cfRule>
  </conditionalFormatting>
  <conditionalFormatting sqref="L8:M15">
    <cfRule type="expression" dxfId="92" priority="196">
      <formula>L$4=TODAY()</formula>
    </cfRule>
    <cfRule type="expression" dxfId="91" priority="197">
      <formula>AND($E8&lt;M$4,$F8&gt;=L$4)</formula>
    </cfRule>
  </conditionalFormatting>
  <conditionalFormatting sqref="H32:H33 H35:H37">
    <cfRule type="dataBar" priority="190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{B41CD8AB-D54F-9147-9071-90EBDF3BEE83}</x14:id>
        </ext>
      </extLst>
    </cfRule>
  </conditionalFormatting>
  <conditionalFormatting sqref="BF7">
    <cfRule type="expression" dxfId="90" priority="322">
      <formula>AND(TODAY()&gt;=BF4,TODAY()&lt;#REF!)</formula>
    </cfRule>
  </conditionalFormatting>
  <conditionalFormatting sqref="DD8:NH8 DD9:DO9 DQ9:NH9 DD10:NH15 GK56:GP61 GK49:GU55 DD19:NH48">
    <cfRule type="expression" dxfId="89" priority="325">
      <formula>BG$4=TODAY()</formula>
    </cfRule>
    <cfRule type="expression" dxfId="88" priority="326">
      <formula>AND($E8&lt;BH$4,$F8&gt;=BG$4)</formula>
    </cfRule>
  </conditionalFormatting>
  <conditionalFormatting sqref="BG8:DB15 CY19:DB20 BG47:DB48 BG35:DB41 BG21:DB33">
    <cfRule type="expression" dxfId="87" priority="327">
      <formula>#REF!=TODAY()</formula>
    </cfRule>
    <cfRule type="expression" dxfId="86" priority="328">
      <formula>AND($E8&lt;#REF!,$F8&gt;=#REF!)</formula>
    </cfRule>
  </conditionalFormatting>
  <conditionalFormatting sqref="BF8:BF15 BF21:BF48">
    <cfRule type="expression" dxfId="85" priority="329">
      <formula>BF$4=TODAY()</formula>
    </cfRule>
    <cfRule type="expression" dxfId="84" priority="330">
      <formula>AND($E8&lt;#REF!,$F8&gt;=BF$4)</formula>
    </cfRule>
  </conditionalFormatting>
  <conditionalFormatting sqref="DC8:DC15 DC19:DC48">
    <cfRule type="expression" dxfId="83" priority="333">
      <formula>#REF!=TODAY()</formula>
    </cfRule>
    <cfRule type="expression" dxfId="82" priority="334">
      <formula>AND($E8&lt;BG$4,$F8&gt;=#REF!)</formula>
    </cfRule>
  </conditionalFormatting>
  <conditionalFormatting sqref="NI8:NI15 NI19:NI48">
    <cfRule type="expression" dxfId="81" priority="378">
      <formula>LL$4=TODAY()</formula>
    </cfRule>
    <cfRule type="expression" dxfId="80" priority="379">
      <formula>AND($E8&lt;#REF!,$F8&gt;=LL$4)</formula>
    </cfRule>
  </conditionalFormatting>
  <conditionalFormatting sqref="N20:BE20">
    <cfRule type="expression" dxfId="79" priority="171">
      <formula>N$4=TODAY()</formula>
    </cfRule>
    <cfRule type="expression" dxfId="78" priority="172">
      <formula>AND($E20&lt;O$4,$F20&gt;=N$4)</formula>
    </cfRule>
  </conditionalFormatting>
  <conditionalFormatting sqref="J20:K20">
    <cfRule type="expression" dxfId="77" priority="169">
      <formula>J$4=TODAY()</formula>
    </cfRule>
    <cfRule type="expression" dxfId="76" priority="170">
      <formula>AND($E20&lt;K$4,$F20&gt;=J$4)</formula>
    </cfRule>
  </conditionalFormatting>
  <conditionalFormatting sqref="L20:M20">
    <cfRule type="expression" dxfId="75" priority="167">
      <formula>L$4=TODAY()</formula>
    </cfRule>
    <cfRule type="expression" dxfId="74" priority="168">
      <formula>AND($E20&lt;M$4,$F20&gt;=L$4)</formula>
    </cfRule>
  </conditionalFormatting>
  <conditionalFormatting sqref="BG20:CX20">
    <cfRule type="expression" dxfId="73" priority="173">
      <formula>#REF!=TODAY()</formula>
    </cfRule>
    <cfRule type="expression" dxfId="72" priority="174">
      <formula>AND($E20&lt;#REF!,$F20&gt;=#REF!)</formula>
    </cfRule>
  </conditionalFormatting>
  <conditionalFormatting sqref="BF20">
    <cfRule type="expression" dxfId="71" priority="175">
      <formula>BF$4=TODAY()</formula>
    </cfRule>
    <cfRule type="expression" dxfId="70" priority="176">
      <formula>AND($E20&lt;#REF!,$F20&gt;=BF$4)</formula>
    </cfRule>
  </conditionalFormatting>
  <conditionalFormatting sqref="BG42:DB42">
    <cfRule type="expression" dxfId="69" priority="88">
      <formula>#REF!=TODAY()</formula>
    </cfRule>
    <cfRule type="expression" dxfId="68" priority="89">
      <formula>AND($E42&lt;#REF!,$F42&gt;=#REF!)</formula>
    </cfRule>
  </conditionalFormatting>
  <conditionalFormatting sqref="N18:BE18">
    <cfRule type="expression" dxfId="67" priority="145">
      <formula>N$4=TODAY()</formula>
    </cfRule>
    <cfRule type="expression" dxfId="66" priority="146">
      <formula>AND($E18&lt;O$4,$F18&gt;=N$4)</formula>
    </cfRule>
  </conditionalFormatting>
  <conditionalFormatting sqref="J18:K18">
    <cfRule type="expression" dxfId="65" priority="142">
      <formula>J$4=TODAY()</formula>
    </cfRule>
    <cfRule type="expression" dxfId="64" priority="143">
      <formula>AND($E18&lt;K$4,$F18&gt;=J$4)</formula>
    </cfRule>
  </conditionalFormatting>
  <conditionalFormatting sqref="L18:M18">
    <cfRule type="expression" dxfId="63" priority="140">
      <formula>L$4=TODAY()</formula>
    </cfRule>
    <cfRule type="expression" dxfId="62" priority="141">
      <formula>AND($E18&lt;M$4,$F18&gt;=L$4)</formula>
    </cfRule>
  </conditionalFormatting>
  <conditionalFormatting sqref="DD18:NH18">
    <cfRule type="expression" dxfId="61" priority="147">
      <formula>BG$4=TODAY()</formula>
    </cfRule>
    <cfRule type="expression" dxfId="60" priority="148">
      <formula>AND($E18&lt;BH$4,$F18&gt;=BG$4)</formula>
    </cfRule>
  </conditionalFormatting>
  <conditionalFormatting sqref="BG18:DB18">
    <cfRule type="expression" dxfId="59" priority="149">
      <formula>#REF!=TODAY()</formula>
    </cfRule>
    <cfRule type="expression" dxfId="58" priority="150">
      <formula>AND($E18&lt;#REF!,$F18&gt;=#REF!)</formula>
    </cfRule>
  </conditionalFormatting>
  <conditionalFormatting sqref="BF18">
    <cfRule type="expression" dxfId="57" priority="151">
      <formula>BF$4=TODAY()</formula>
    </cfRule>
    <cfRule type="expression" dxfId="56" priority="152">
      <formula>AND($E18&lt;#REF!,$F18&gt;=BF$4)</formula>
    </cfRule>
  </conditionalFormatting>
  <conditionalFormatting sqref="DC18">
    <cfRule type="expression" dxfId="55" priority="153">
      <formula>#REF!=TODAY()</formula>
    </cfRule>
    <cfRule type="expression" dxfId="54" priority="154">
      <formula>AND($E18&lt;BG$4,$F18&gt;=#REF!)</formula>
    </cfRule>
  </conditionalFormatting>
  <conditionalFormatting sqref="NI18">
    <cfRule type="expression" dxfId="53" priority="155">
      <formula>LL$4=TODAY()</formula>
    </cfRule>
    <cfRule type="expression" dxfId="52" priority="156">
      <formula>AND($E18&lt;#REF!,$F18&gt;=LL$4)</formula>
    </cfRule>
  </conditionalFormatting>
  <conditionalFormatting sqref="N16:BE16">
    <cfRule type="expression" dxfId="51" priority="128">
      <formula>N$4=TODAY()</formula>
    </cfRule>
    <cfRule type="expression" dxfId="50" priority="129">
      <formula>AND($E16&lt;O$4,$F16&gt;=N$4)</formula>
    </cfRule>
  </conditionalFormatting>
  <conditionalFormatting sqref="J16:K16">
    <cfRule type="expression" dxfId="49" priority="125">
      <formula>J$4=TODAY()</formula>
    </cfRule>
    <cfRule type="expression" dxfId="48" priority="126">
      <formula>AND($E16&lt;K$4,$F16&gt;=J$4)</formula>
    </cfRule>
  </conditionalFormatting>
  <conditionalFormatting sqref="L16:M16">
    <cfRule type="expression" dxfId="47" priority="123">
      <formula>L$4=TODAY()</formula>
    </cfRule>
    <cfRule type="expression" dxfId="46" priority="124">
      <formula>AND($E16&lt;M$4,$F16&gt;=L$4)</formula>
    </cfRule>
  </conditionalFormatting>
  <conditionalFormatting sqref="DD16:NH16">
    <cfRule type="expression" dxfId="45" priority="130">
      <formula>BG$4=TODAY()</formula>
    </cfRule>
    <cfRule type="expression" dxfId="44" priority="131">
      <formula>AND($E16&lt;BH$4,$F16&gt;=BG$4)</formula>
    </cfRule>
  </conditionalFormatting>
  <conditionalFormatting sqref="BG16:DB16">
    <cfRule type="expression" dxfId="43" priority="132">
      <formula>#REF!=TODAY()</formula>
    </cfRule>
    <cfRule type="expression" dxfId="42" priority="133">
      <formula>AND($E16&lt;#REF!,$F16&gt;=#REF!)</formula>
    </cfRule>
  </conditionalFormatting>
  <conditionalFormatting sqref="BF16">
    <cfRule type="expression" dxfId="41" priority="134">
      <formula>BF$4=TODAY()</formula>
    </cfRule>
    <cfRule type="expression" dxfId="40" priority="135">
      <formula>AND($E16&lt;#REF!,$F16&gt;=BF$4)</formula>
    </cfRule>
  </conditionalFormatting>
  <conditionalFormatting sqref="DC16">
    <cfRule type="expression" dxfId="39" priority="136">
      <formula>#REF!=TODAY()</formula>
    </cfRule>
    <cfRule type="expression" dxfId="38" priority="137">
      <formula>AND($E16&lt;BG$4,$F16&gt;=#REF!)</formula>
    </cfRule>
  </conditionalFormatting>
  <conditionalFormatting sqref="NI16">
    <cfRule type="expression" dxfId="37" priority="138">
      <formula>LL$4=TODAY()</formula>
    </cfRule>
    <cfRule type="expression" dxfId="36" priority="139">
      <formula>AND($E16&lt;#REF!,$F16&gt;=LL$4)</formula>
    </cfRule>
  </conditionalFormatting>
  <conditionalFormatting sqref="N17:BE17">
    <cfRule type="expression" dxfId="35" priority="111">
      <formula>N$4=TODAY()</formula>
    </cfRule>
    <cfRule type="expression" dxfId="34" priority="112">
      <formula>AND($E17&lt;O$4,$F17&gt;=N$4)</formula>
    </cfRule>
  </conditionalFormatting>
  <conditionalFormatting sqref="J17:K17">
    <cfRule type="expression" dxfId="33" priority="108">
      <formula>J$4=TODAY()</formula>
    </cfRule>
    <cfRule type="expression" dxfId="32" priority="109">
      <formula>AND($E17&lt;K$4,$F17&gt;=J$4)</formula>
    </cfRule>
  </conditionalFormatting>
  <conditionalFormatting sqref="L17:M17">
    <cfRule type="expression" dxfId="31" priority="106">
      <formula>L$4=TODAY()</formula>
    </cfRule>
    <cfRule type="expression" dxfId="30" priority="107">
      <formula>AND($E17&lt;M$4,$F17&gt;=L$4)</formula>
    </cfRule>
  </conditionalFormatting>
  <conditionalFormatting sqref="DD17:NH17">
    <cfRule type="expression" dxfId="29" priority="113">
      <formula>BG$4=TODAY()</formula>
    </cfRule>
    <cfRule type="expression" dxfId="28" priority="114">
      <formula>AND($E17&lt;BH$4,$F17&gt;=BG$4)</formula>
    </cfRule>
  </conditionalFormatting>
  <conditionalFormatting sqref="BG17:DB17">
    <cfRule type="expression" dxfId="27" priority="115">
      <formula>#REF!=TODAY()</formula>
    </cfRule>
    <cfRule type="expression" dxfId="26" priority="116">
      <formula>AND($E17&lt;#REF!,$F17&gt;=#REF!)</formula>
    </cfRule>
  </conditionalFormatting>
  <conditionalFormatting sqref="BF17">
    <cfRule type="expression" dxfId="25" priority="117">
      <formula>BF$4=TODAY()</formula>
    </cfRule>
    <cfRule type="expression" dxfId="24" priority="118">
      <formula>AND($E17&lt;#REF!,$F17&gt;=BF$4)</formula>
    </cfRule>
  </conditionalFormatting>
  <conditionalFormatting sqref="DC17">
    <cfRule type="expression" dxfId="23" priority="119">
      <formula>#REF!=TODAY()</formula>
    </cfRule>
    <cfRule type="expression" dxfId="22" priority="120">
      <formula>AND($E17&lt;BG$4,$F17&gt;=#REF!)</formula>
    </cfRule>
  </conditionalFormatting>
  <conditionalFormatting sqref="NI17">
    <cfRule type="expression" dxfId="21" priority="121">
      <formula>LL$4=TODAY()</formula>
    </cfRule>
    <cfRule type="expression" dxfId="20" priority="122">
      <formula>AND($E17&lt;#REF!,$F17&gt;=LL$4)</formula>
    </cfRule>
  </conditionalFormatting>
  <conditionalFormatting sqref="N19:BE19">
    <cfRule type="expression" dxfId="19" priority="100">
      <formula>N$4=TODAY()</formula>
    </cfRule>
    <cfRule type="expression" dxfId="18" priority="101">
      <formula>AND($E19&lt;O$4,$F19&gt;=N$4)</formula>
    </cfRule>
  </conditionalFormatting>
  <conditionalFormatting sqref="J19:K19">
    <cfRule type="expression" dxfId="17" priority="98">
      <formula>J$4=TODAY()</formula>
    </cfRule>
    <cfRule type="expression" dxfId="16" priority="99">
      <formula>AND($E19&lt;K$4,$F19&gt;=J$4)</formula>
    </cfRule>
  </conditionalFormatting>
  <conditionalFormatting sqref="L19:M19">
    <cfRule type="expression" dxfId="15" priority="96">
      <formula>L$4=TODAY()</formula>
    </cfRule>
    <cfRule type="expression" dxfId="14" priority="97">
      <formula>AND($E19&lt;M$4,$F19&gt;=L$4)</formula>
    </cfRule>
  </conditionalFormatting>
  <conditionalFormatting sqref="BG19:CX19">
    <cfRule type="expression" dxfId="13" priority="102">
      <formula>#REF!=TODAY()</formula>
    </cfRule>
    <cfRule type="expression" dxfId="12" priority="103">
      <formula>AND($E19&lt;#REF!,$F19&gt;=#REF!)</formula>
    </cfRule>
  </conditionalFormatting>
  <conditionalFormatting sqref="BF19">
    <cfRule type="expression" dxfId="11" priority="104">
      <formula>BF$4=TODAY()</formula>
    </cfRule>
    <cfRule type="expression" dxfId="10" priority="105">
      <formula>AND($E19&lt;#REF!,$F19&gt;=BF$4)</formula>
    </cfRule>
  </conditionalFormatting>
  <conditionalFormatting sqref="H44:H46 H42">
    <cfRule type="dataBar" priority="8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{FD213DAB-621F-43F3-8F3C-F1AE93C11144}</x14:id>
        </ext>
      </extLst>
    </cfRule>
  </conditionalFormatting>
  <conditionalFormatting sqref="BG46:DB46">
    <cfRule type="expression" dxfId="9" priority="71">
      <formula>#REF!=TODAY()</formula>
    </cfRule>
    <cfRule type="expression" dxfId="8" priority="72">
      <formula>AND($E46&lt;#REF!,$F46&gt;=#REF!)</formula>
    </cfRule>
  </conditionalFormatting>
  <conditionalFormatting sqref="BG44:DB44">
    <cfRule type="expression" dxfId="7" priority="55">
      <formula>#REF!=TODAY()</formula>
    </cfRule>
    <cfRule type="expression" dxfId="6" priority="56">
      <formula>AND($E44&lt;#REF!,$F44&gt;=#REF!)</formula>
    </cfRule>
  </conditionalFormatting>
  <conditionalFormatting sqref="BG45:DB45">
    <cfRule type="expression" dxfId="5" priority="39">
      <formula>#REF!=TODAY()</formula>
    </cfRule>
    <cfRule type="expression" dxfId="4" priority="40">
      <formula>AND($E45&lt;#REF!,$F45&gt;=#REF!)</formula>
    </cfRule>
  </conditionalFormatting>
  <conditionalFormatting sqref="H43">
    <cfRule type="dataBar" priority="18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{3B678778-70E0-4731-9D0A-B064BD94942F}</x14:id>
        </ext>
      </extLst>
    </cfRule>
  </conditionalFormatting>
  <conditionalFormatting sqref="BG43:DB43">
    <cfRule type="expression" dxfId="3" priority="23">
      <formula>#REF!=TODAY()</formula>
    </cfRule>
    <cfRule type="expression" dxfId="2" priority="24">
      <formula>AND($E43&lt;#REF!,$F43&gt;=#REF!)</formula>
    </cfRule>
  </conditionalFormatting>
  <conditionalFormatting sqref="H34">
    <cfRule type="dataBar" priority="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{26154EAB-9323-4FE8-B96C-C4AD2CCB6641}</x14:id>
        </ext>
      </extLst>
    </cfRule>
  </conditionalFormatting>
  <conditionalFormatting sqref="BG34:DB34">
    <cfRule type="expression" dxfId="1" priority="10">
      <formula>#REF!=TODAY()</formula>
    </cfRule>
    <cfRule type="expression" dxfId="0" priority="11">
      <formula>AND($E34&lt;#REF!,$F34&gt;=#REF!)</formula>
    </cfRule>
  </conditionalFormatting>
  <pageMargins left="0.25" right="0.25" top="0.5" bottom="0.5" header="0.5" footer="0.25"/>
  <pageSetup scale="51" fitToHeight="0" orientation="portrait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H38:H41 H47:H48 H8:H31</xm:sqref>
        </x14:conditionalFormatting>
        <x14:conditionalFormatting xmlns:xm="http://schemas.microsoft.com/office/excel/2006/main">
          <x14:cfRule type="dataBar" id="{B41CD8AB-D54F-9147-9071-90EBDF3BEE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H32:H33 H35:H37</xm:sqref>
        </x14:conditionalFormatting>
        <x14:conditionalFormatting xmlns:xm="http://schemas.microsoft.com/office/excel/2006/main">
          <x14:cfRule type="dataBar" id="{FD213DAB-621F-43F3-8F3C-F1AE93C111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H44:H46 H42</xm:sqref>
        </x14:conditionalFormatting>
        <x14:conditionalFormatting xmlns:xm="http://schemas.microsoft.com/office/excel/2006/main">
          <x14:cfRule type="dataBar" id="{3B678778-70E0-4731-9D0A-B064BD9494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H43</xm:sqref>
        </x14:conditionalFormatting>
        <x14:conditionalFormatting xmlns:xm="http://schemas.microsoft.com/office/excel/2006/main">
          <x14:cfRule type="dataBar" id="{26154EAB-9323-4FE8-B96C-C4AD2CCB66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GanttChart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2006-2015 Vertex42 LLC. All Rights Reserved.</dc:description>
  <cp:lastModifiedBy>Federico Antolini</cp:lastModifiedBy>
  <cp:lastPrinted>2017-03-28T20:58:48Z</cp:lastPrinted>
  <dcterms:created xsi:type="dcterms:W3CDTF">2010-06-09T16:05:03Z</dcterms:created>
  <dcterms:modified xsi:type="dcterms:W3CDTF">2019-06-20T16:11:20Z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2015 Vertex42 LLC</vt:lpwstr>
  </property>
  <property fmtid="{D5CDD505-2E9C-101B-9397-08002B2CF9AE}" pid="3" name="Version">
    <vt:lpwstr>3.0.2</vt:lpwstr>
  </property>
</Properties>
</file>