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huggi\Downloads\"/>
    </mc:Choice>
  </mc:AlternateContent>
  <xr:revisionPtr revIDLastSave="0" documentId="8_{6F15F89F-9AFD-46D6-A4F5-A672DB65B452}" xr6:coauthVersionLast="47" xr6:coauthVersionMax="47" xr10:uidLastSave="{00000000-0000-0000-0000-000000000000}"/>
  <bookViews>
    <workbookView xWindow="1170" yWindow="1170" windowWidth="23145" windowHeight="14940" xr2:uid="{00000000-000D-0000-FFFF-FFFF00000000}"/>
  </bookViews>
  <sheets>
    <sheet name="Observations" sheetId="1" r:id="rId1"/>
    <sheet name="Aetna" sheetId="2" r:id="rId2"/>
    <sheet name="Blue Cross" sheetId="3" r:id="rId3"/>
    <sheet name="Cigna" sheetId="4" r:id="rId4"/>
  </sheets>
  <definedNames>
    <definedName name="_xlnm._FilterDatabase" localSheetId="1" hidden="1">Aetna!$A$1:$M$1</definedName>
    <definedName name="_xlnm._FilterDatabase" localSheetId="2" hidden="1">'Blue Cross'!$A$1:$M$1</definedName>
    <definedName name="_xlnm._FilterDatabase" localSheetId="3" hidden="1">Cigna!$A$1:$M$1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gfr0cCaxFn8GurSMj+QMy3TfY+lQ=="/>
    </ext>
  </extLst>
</workbook>
</file>

<file path=xl/calcChain.xml><?xml version="1.0" encoding="utf-8"?>
<calcChain xmlns="http://schemas.openxmlformats.org/spreadsheetml/2006/main">
  <c r="K13" i="4" l="1"/>
  <c r="H13" i="4"/>
  <c r="J13" i="4" s="1"/>
  <c r="F13" i="4"/>
  <c r="K12" i="4"/>
  <c r="J12" i="4"/>
  <c r="H12" i="4"/>
  <c r="F12" i="4"/>
  <c r="K11" i="4"/>
  <c r="J11" i="4"/>
  <c r="H11" i="4"/>
  <c r="F11" i="4"/>
  <c r="K10" i="4"/>
  <c r="H10" i="4"/>
  <c r="F10" i="4"/>
  <c r="K9" i="4"/>
  <c r="H9" i="4"/>
  <c r="J9" i="4" s="1"/>
  <c r="F9" i="4"/>
  <c r="K8" i="4"/>
  <c r="H8" i="4"/>
  <c r="J8" i="4" s="1"/>
  <c r="F8" i="4"/>
  <c r="K7" i="4"/>
  <c r="H7" i="4"/>
  <c r="J7" i="4" s="1"/>
  <c r="F7" i="4"/>
  <c r="K6" i="4"/>
  <c r="H6" i="4"/>
  <c r="J6" i="4" s="1"/>
  <c r="F6" i="4"/>
  <c r="K5" i="4"/>
  <c r="H5" i="4"/>
  <c r="J5" i="4" s="1"/>
  <c r="F5" i="4"/>
  <c r="K4" i="4"/>
  <c r="H4" i="4"/>
  <c r="J4" i="4" s="1"/>
  <c r="F4" i="4"/>
  <c r="K3" i="4"/>
  <c r="H3" i="4"/>
  <c r="J3" i="4" s="1"/>
  <c r="F3" i="4"/>
  <c r="K2" i="4"/>
  <c r="H2" i="4"/>
  <c r="J2" i="4" s="1"/>
  <c r="F2" i="4"/>
  <c r="K13" i="3"/>
  <c r="H13" i="3"/>
  <c r="J13" i="3" s="1"/>
  <c r="F13" i="3"/>
  <c r="K12" i="3"/>
  <c r="H12" i="3"/>
  <c r="J12" i="3" s="1"/>
  <c r="F12" i="3"/>
  <c r="K11" i="3"/>
  <c r="H11" i="3"/>
  <c r="J11" i="3" s="1"/>
  <c r="F11" i="3"/>
  <c r="K10" i="3"/>
  <c r="H10" i="3"/>
  <c r="J10" i="3" s="1"/>
  <c r="F10" i="3"/>
  <c r="K9" i="3"/>
  <c r="H9" i="3"/>
  <c r="J9" i="3" s="1"/>
  <c r="F9" i="3"/>
  <c r="K8" i="3"/>
  <c r="J8" i="3"/>
  <c r="F8" i="3"/>
  <c r="K7" i="3"/>
  <c r="J7" i="3"/>
  <c r="F7" i="3"/>
  <c r="K6" i="3"/>
  <c r="J6" i="3"/>
  <c r="F6" i="3"/>
  <c r="K5" i="3"/>
  <c r="J5" i="3"/>
  <c r="F5" i="3"/>
  <c r="K4" i="3"/>
  <c r="J4" i="3"/>
  <c r="F4" i="3"/>
  <c r="K3" i="3"/>
  <c r="F3" i="3"/>
  <c r="H3" i="3" s="1"/>
  <c r="J3" i="3" s="1"/>
  <c r="K2" i="3"/>
  <c r="J2" i="3"/>
  <c r="F2" i="3"/>
  <c r="K13" i="2"/>
  <c r="J13" i="2"/>
  <c r="F13" i="2"/>
  <c r="K12" i="2"/>
  <c r="J12" i="2"/>
  <c r="F12" i="2"/>
  <c r="K11" i="2"/>
  <c r="J11" i="2"/>
  <c r="F11" i="2"/>
  <c r="K10" i="2"/>
  <c r="J10" i="2"/>
  <c r="F10" i="2"/>
  <c r="K9" i="2"/>
  <c r="J9" i="2"/>
  <c r="F9" i="2"/>
  <c r="K8" i="2"/>
  <c r="J8" i="2"/>
  <c r="H8" i="2"/>
  <c r="F8" i="2"/>
  <c r="K7" i="2"/>
  <c r="J7" i="2"/>
  <c r="H7" i="2"/>
  <c r="F7" i="2"/>
  <c r="K6" i="2"/>
  <c r="J6" i="2"/>
  <c r="H6" i="2"/>
  <c r="F6" i="2"/>
  <c r="K5" i="2"/>
  <c r="J5" i="2"/>
  <c r="H5" i="2"/>
  <c r="F5" i="2"/>
  <c r="K4" i="2"/>
  <c r="J4" i="2"/>
  <c r="H4" i="2"/>
  <c r="F4" i="2"/>
  <c r="K3" i="2"/>
  <c r="J3" i="2"/>
  <c r="F3" i="2"/>
  <c r="K2" i="2"/>
  <c r="H2" i="2"/>
  <c r="J2" i="2" s="1"/>
  <c r="F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3000000}">
      <text>
        <r>
          <rPr>
            <sz val="11"/>
            <color theme="1"/>
            <rFont val="Calibri"/>
            <scheme val="minor"/>
          </rPr>
          <t>======
ID#AAAAY8k3bds
Jake Martin    (2022-05-02 19:45:34)
The contracted insurance company responsible for paying a claim.</t>
        </r>
      </text>
    </comment>
    <comment ref="B1" authorId="0" shapeId="0" xr:uid="{00000000-0006-0000-0100-00000B000000}">
      <text>
        <r>
          <rPr>
            <sz val="11"/>
            <color theme="1"/>
            <rFont val="Calibri"/>
            <scheme val="minor"/>
          </rPr>
          <t>======
ID#AAAAY8k3bcY
IleneD    (2022-05-02 19:45:34)
The unique number assigned to the patient encounter by the hospital.</t>
        </r>
      </text>
    </comment>
    <comment ref="C1" authorId="0" shapeId="0" xr:uid="{00000000-0006-0000-0100-000006000000}">
      <text>
        <r>
          <rPr>
            <sz val="11"/>
            <color theme="1"/>
            <rFont val="Calibri"/>
            <scheme val="minor"/>
          </rPr>
          <t>======
ID#AAAAY8k3bdU
IleneD    (2022-05-02 19:45:34)
The type of patient stay (inpatient or outpatient).</t>
        </r>
      </text>
    </comment>
    <comment ref="D1" authorId="0" shapeId="0" xr:uid="{00000000-0006-0000-0100-000009000000}">
      <text>
        <r>
          <rPr>
            <sz val="11"/>
            <color theme="1"/>
            <rFont val="Calibri"/>
            <scheme val="minor"/>
          </rPr>
          <t>======
ID#AAAAY8k3bcw
IleneD    (2022-05-02 19:45:34)
The date the patient entered the hospital.</t>
        </r>
      </text>
    </comment>
    <comment ref="E1" authorId="0" shapeId="0" xr:uid="{00000000-0006-0000-0100-00000A000000}">
      <text>
        <r>
          <rPr>
            <sz val="11"/>
            <color theme="1"/>
            <rFont val="Calibri"/>
            <scheme val="minor"/>
          </rPr>
          <t>======
ID#AAAAY8k3bcc
IleneD    (2022-05-02 19:45:34)
The date the patient left the hospital.</t>
        </r>
      </text>
    </comment>
    <comment ref="G1" authorId="0" shapeId="0" xr:uid="{00000000-0006-0000-0100-000008000000}">
      <text>
        <r>
          <rPr>
            <sz val="11"/>
            <color theme="1"/>
            <rFont val="Calibri"/>
            <scheme val="minor"/>
          </rPr>
          <t>======
ID#AAAAY8k3bdE
Jake Martin    (2022-05-02 19:45:34)
Total Charges assigned to the claim.</t>
        </r>
      </text>
    </comment>
    <comment ref="H1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ID#AAAAY8k3beE
Jake Martin    (2022-05-02 19:45:34)
The contractual amount the hospital expects to be reimbursed in total (inclusive of insurance company and patient portion)</t>
        </r>
      </text>
    </comment>
    <comment ref="I1" authorId="0" shapeId="0" xr:uid="{00000000-0006-0000-0100-000004000000}">
      <text>
        <r>
          <rPr>
            <sz val="11"/>
            <color theme="1"/>
            <rFont val="Calibri"/>
            <scheme val="minor"/>
          </rPr>
          <t>======
ID#AAAAY8k3bdw
Jake Martin    (2022-05-02 19:45:34)
Amount reimbursed by the insurance payer to the hospital.</t>
        </r>
      </text>
    </comment>
    <comment ref="L1" authorId="0" shapeId="0" xr:uid="{00000000-0006-0000-0100-000002000000}">
      <text>
        <r>
          <rPr>
            <sz val="11"/>
            <color theme="1"/>
            <rFont val="Calibri"/>
            <scheme val="minor"/>
          </rPr>
          <t>======
ID#AAAAY8k3bd8
IleneD    (2022-05-02 19:45:34)
Diagnostic Related Grouping for inpatient stay used to classify the hospital encounter based on the patient's diagnoses and procedures during the stay.</t>
        </r>
      </text>
    </comment>
    <comment ref="M1" authorId="0" shapeId="0" xr:uid="{00000000-0006-0000-0100-000007000000}">
      <text>
        <r>
          <rPr>
            <sz val="11"/>
            <color theme="1"/>
            <rFont val="Calibri"/>
            <scheme val="minor"/>
          </rPr>
          <t>======
ID#AAAAY8k3bdI
Kate Blair    (2022-05-02 19:45:34)
Procedure that the client billed on the claim based on the medical records</t>
        </r>
      </text>
    </comment>
    <comment ref="N1" authorId="0" shapeId="0" xr:uid="{00000000-0006-0000-0100-000005000000}">
      <text>
        <r>
          <rPr>
            <sz val="11"/>
            <color theme="1"/>
            <rFont val="Calibri"/>
            <scheme val="minor"/>
          </rPr>
          <t>======
ID#AAAAY8k3bdc
Kate Blair    (2022-05-02 19:45:34)
Case Rate, Percent of Charge, Per diem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BHbybJRIK6VyJRo45NQDjI1YoN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A000000}">
      <text>
        <r>
          <rPr>
            <sz val="11"/>
            <color theme="1"/>
            <rFont val="Calibri"/>
            <scheme val="minor"/>
          </rPr>
          <t>======
ID#AAAAY8k3bcM
Jake Martin    (2022-05-02 19:45:34)
The contracted insurance company responsible for paying a claim.</t>
        </r>
      </text>
    </comment>
    <comment ref="B1" authorId="0" shapeId="0" xr:uid="{00000000-0006-0000-0200-000003000000}">
      <text>
        <r>
          <rPr>
            <sz val="11"/>
            <color theme="1"/>
            <rFont val="Calibri"/>
            <scheme val="minor"/>
          </rPr>
          <t>======
ID#AAAAY8k3bdY
IleneD    (2022-05-02 19:45:34)
The unique number assigned to the patient encounter by the hospital.</t>
        </r>
      </text>
    </comment>
    <comment ref="C1" authorId="0" shapeId="0" xr:uid="{00000000-0006-0000-0200-000004000000}">
      <text>
        <r>
          <rPr>
            <sz val="11"/>
            <color theme="1"/>
            <rFont val="Calibri"/>
            <scheme val="minor"/>
          </rPr>
          <t>======
ID#AAAAY8k3bc8
IleneD    (2022-05-02 19:45:34)
The type of patient stay (inpatient or outpatient).</t>
        </r>
      </text>
    </comment>
    <comment ref="D1" authorId="0" shapeId="0" xr:uid="{00000000-0006-0000-0200-000002000000}">
      <text>
        <r>
          <rPr>
            <sz val="11"/>
            <color theme="1"/>
            <rFont val="Calibri"/>
            <scheme val="minor"/>
          </rPr>
          <t>======
ID#AAAAY8k3bdo
IleneD    (2022-05-02 19:45:34)
The date the patient entered the hospital.</t>
        </r>
      </text>
    </comment>
    <comment ref="E1" authorId="0" shapeId="0" xr:uid="{00000000-0006-0000-0200-000001000000}">
      <text>
        <r>
          <rPr>
            <sz val="11"/>
            <color theme="1"/>
            <rFont val="Calibri"/>
            <scheme val="minor"/>
          </rPr>
          <t>======
ID#AAAAY8k3beA
IleneD    (2022-05-02 19:45:34)
The date the patient left the hospital.</t>
        </r>
      </text>
    </comment>
    <comment ref="G1" authorId="0" shapeId="0" xr:uid="{00000000-0006-0000-0200-000006000000}">
      <text>
        <r>
          <rPr>
            <sz val="11"/>
            <color theme="1"/>
            <rFont val="Calibri"/>
            <scheme val="minor"/>
          </rPr>
          <t>======
ID#AAAAY8k3bc0
Jake Martin    (2022-05-02 19:45:34)
Total Charges assigned to the claim.</t>
        </r>
      </text>
    </comment>
    <comment ref="H1" authorId="0" shapeId="0" xr:uid="{00000000-0006-0000-0200-000008000000}">
      <text>
        <r>
          <rPr>
            <sz val="11"/>
            <color theme="1"/>
            <rFont val="Calibri"/>
            <scheme val="minor"/>
          </rPr>
          <t>======
ID#AAAAY8k3bcQ
Jake Martin    (2022-05-02 19:45:34)
The contractual amount the hospital expects to be reimbursed in total (inclusive of insurance company and patient portion)</t>
        </r>
      </text>
    </comment>
    <comment ref="I1" authorId="0" shapeId="0" xr:uid="{00000000-0006-0000-0200-000009000000}">
      <text>
        <r>
          <rPr>
            <sz val="11"/>
            <color theme="1"/>
            <rFont val="Calibri"/>
            <scheme val="minor"/>
          </rPr>
          <t>======
ID#AAAAY8k3bcU
Jake Martin    (2022-05-02 19:45:34)
Amount reimbursed by the insurance payer to the hospital.</t>
        </r>
      </text>
    </comment>
    <comment ref="L1" authorId="0" shapeId="0" xr:uid="{00000000-0006-0000-0200-000007000000}">
      <text>
        <r>
          <rPr>
            <sz val="11"/>
            <color theme="1"/>
            <rFont val="Calibri"/>
            <scheme val="minor"/>
          </rPr>
          <t>======
ID#AAAAY8k3bcs
IleneD    (2022-05-02 19:45:34)
Diagnostic Related Grouping for inpatient stay used to classify the hospital encounter based on the patient's diagnoses and procedures during the stay.</t>
        </r>
      </text>
    </comment>
    <comment ref="N1" authorId="0" shapeId="0" xr:uid="{00000000-0006-0000-0200-000005000000}">
      <text>
        <r>
          <rPr>
            <sz val="11"/>
            <color theme="1"/>
            <rFont val="Calibri"/>
            <scheme val="minor"/>
          </rPr>
          <t>======
ID#AAAAY8k3bdA
Kate Blair    (2022-05-02 19:45:34)
Case Rate, Percent of Charge, Per diem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6Nh9orjOw029dlO1q48nJGaOq/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300-000006000000}">
      <text>
        <r>
          <rPr>
            <sz val="11"/>
            <color theme="1"/>
            <rFont val="Calibri"/>
            <scheme val="minor"/>
          </rPr>
          <t>======
ID#AAAAY8k3bdM
Jake Martin    (2022-05-02 19:45:34)
The contracted insurance company responsible for paying a claim.</t>
        </r>
      </text>
    </comment>
    <comment ref="B1" authorId="0" shapeId="0" xr:uid="{00000000-0006-0000-0300-00000A000000}">
      <text>
        <r>
          <rPr>
            <sz val="11"/>
            <color theme="1"/>
            <rFont val="Calibri"/>
            <scheme val="minor"/>
          </rPr>
          <t>======
ID#AAAAY8k3bcg
IleneD    (2022-05-02 19:45:34)
The unique number assigned to the patient encounter by the hospital.</t>
        </r>
      </text>
    </comment>
    <comment ref="C1" authorId="0" shapeId="0" xr:uid="{00000000-0006-0000-0300-000002000000}">
      <text>
        <r>
          <rPr>
            <sz val="11"/>
            <color theme="1"/>
            <rFont val="Calibri"/>
            <scheme val="minor"/>
          </rPr>
          <t>======
ID#AAAAY8k3bd0
IleneD    (2022-05-02 19:45:34)
The type of patient stay (inpatient or outpatient).</t>
        </r>
      </text>
    </comment>
    <comment ref="D1" authorId="0" shapeId="0" xr:uid="{00000000-0006-0000-0300-000004000000}">
      <text>
        <r>
          <rPr>
            <sz val="11"/>
            <color theme="1"/>
            <rFont val="Calibri"/>
            <scheme val="minor"/>
          </rPr>
          <t>======
ID#AAAAY8k3bdk
IleneD    (2022-05-02 19:45:34)
The date the patient entered the hospital.</t>
        </r>
      </text>
    </comment>
    <comment ref="E1" authorId="0" shapeId="0" xr:uid="{00000000-0006-0000-0300-000008000000}">
      <text>
        <r>
          <rPr>
            <sz val="11"/>
            <color theme="1"/>
            <rFont val="Calibri"/>
            <scheme val="minor"/>
          </rPr>
          <t>======
ID#AAAAY8k3bco
IleneD    (2022-05-02 19:45:34)
The date the patient left the hospital.</t>
        </r>
      </text>
    </comment>
    <comment ref="G1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ID#AAAAY8k3bd4
Jake Martin    (2022-05-02 19:45:34)
Total Charges assigned to the claim.</t>
        </r>
      </text>
    </comment>
    <comment ref="H1" authorId="0" shapeId="0" xr:uid="{00000000-0006-0000-0300-000005000000}">
      <text>
        <r>
          <rPr>
            <sz val="11"/>
            <color theme="1"/>
            <rFont val="Calibri"/>
            <scheme val="minor"/>
          </rPr>
          <t>======
ID#AAAAY8k3bdQ
Jake Martin    (2022-05-02 19:45:34)
The contractual amount the hospital expects to be reimbursed in total (inclusive of insurance company and patient portion)</t>
        </r>
      </text>
    </comment>
    <comment ref="I1" authorId="0" shapeId="0" xr:uid="{00000000-0006-0000-0300-000007000000}">
      <text>
        <r>
          <rPr>
            <sz val="11"/>
            <color theme="1"/>
            <rFont val="Calibri"/>
            <scheme val="minor"/>
          </rPr>
          <t>======
ID#AAAAY8k3bc4
Jake Martin    (2022-05-02 19:45:34)
Amount reimbursed by the insurance payer to the hospital.</t>
        </r>
      </text>
    </comment>
    <comment ref="L1" authorId="0" shapeId="0" xr:uid="{00000000-0006-0000-0300-000009000000}">
      <text>
        <r>
          <rPr>
            <sz val="11"/>
            <color theme="1"/>
            <rFont val="Calibri"/>
            <scheme val="minor"/>
          </rPr>
          <t>======
ID#AAAAY8k3bck
IleneD    (2022-05-02 19:45:34)
Diagnostic Related Grouping for inpatient stay used to classify the hospital encounter based on the patient's diagnoses and procedures during the stay.</t>
        </r>
      </text>
    </comment>
    <comment ref="N1" authorId="0" shapeId="0" xr:uid="{00000000-0006-0000-0300-000003000000}">
      <text>
        <r>
          <rPr>
            <sz val="11"/>
            <color theme="1"/>
            <rFont val="Calibri"/>
            <scheme val="minor"/>
          </rPr>
          <t>======
ID#AAAAY8k3bdg
Kate Blair    (2022-05-02 19:45:34)
Case Rate, Percent of Charge, Per diem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UO8NjmHwfAoV6wGiKZgUM8xck0A=="/>
    </ext>
  </extLst>
</comments>
</file>

<file path=xl/sharedStrings.xml><?xml version="1.0" encoding="utf-8"?>
<sst xmlns="http://schemas.openxmlformats.org/spreadsheetml/2006/main" count="219" uniqueCount="44">
  <si>
    <t>Observation #1:</t>
  </si>
  <si>
    <t xml:space="preserve">• For Aetna account 1, only paid 36% of charges when they should have paid 40% of charges causing an underpayment to the hospital of $7,896.51. 
</t>
  </si>
  <si>
    <t xml:space="preserve"> Observation #2:</t>
  </si>
  <si>
    <t xml:space="preserve">• The total billed charges for Spinal Fusions vary greatly across all accounts and DRGs so the hospital may need to review their charging process.
</t>
  </si>
  <si>
    <t>Observation #3:</t>
  </si>
  <si>
    <t xml:space="preserve">• Aenta has the lowest total of underpayments at about $19,357.80 compared to the other companies. None of the underpayments for each account reach over $8,000. </t>
  </si>
  <si>
    <t xml:space="preserve">• With Cigna as the payer they have a per diem contract for spinal surgerys. Potential underpayments for the surgerys with this insurance company are way higher than the underpayments of other companies for the same procedures.   
</t>
  </si>
  <si>
    <t xml:space="preserve">• For Aetna account 4, they only paid $3,500  about 19% of total charge for a spinal procedure and it is  a percent of charge case. The patient only stayed for two days though so they might have mistaken it as an observation with a case rate of $3,500 and not as a spinal procedure with a percent of charge. So, this could be discussed with to see if that was the mistake so it doesn't lead to another underpayment. 
</t>
  </si>
  <si>
    <t xml:space="preserve">•It seems as though if the insurance payer is Cigna and the patient is undergoing a psych procedure there is a high potential for underpayment from them so those cases should be monitored frequently. </t>
  </si>
  <si>
    <t>3) Recommendations</t>
  </si>
  <si>
    <t xml:space="preserve"> Main objective:  which payer should the client prioritize in upcoming contract negotiations? </t>
  </si>
  <si>
    <t xml:space="preserve">They should prioritize Cigna and revise their contract to a case rate like blue cross and blue shield. Cigna has a higher potential for larger underpayments than the other insurance companies and it might be do to the fact that they are using a per diem contract. If they opt out for a case rates or percent of charge contracts they could see a decrease in underpayments overall and if there is an underpayment the price would be smaller. </t>
  </si>
  <si>
    <t>Payer</t>
  </si>
  <si>
    <t>Account</t>
  </si>
  <si>
    <t>Account Type</t>
  </si>
  <si>
    <t>Admit</t>
  </si>
  <si>
    <t>Disch</t>
  </si>
  <si>
    <t>Length of Stay</t>
  </si>
  <si>
    <t>Total Charges</t>
  </si>
  <si>
    <t>Expected Payment</t>
  </si>
  <si>
    <t>Actual Payment</t>
  </si>
  <si>
    <t>Potential Underpayment</t>
  </si>
  <si>
    <t>% Paid</t>
  </si>
  <si>
    <t>DRG</t>
  </si>
  <si>
    <t>Procedure Description (General)</t>
  </si>
  <si>
    <t>Rate Type</t>
  </si>
  <si>
    <t>Aetna</t>
  </si>
  <si>
    <t>IP</t>
  </si>
  <si>
    <t>Spinal Surgery</t>
  </si>
  <si>
    <t>% of Charge</t>
  </si>
  <si>
    <t>OP</t>
  </si>
  <si>
    <t>N/A</t>
  </si>
  <si>
    <t>Observation</t>
  </si>
  <si>
    <t xml:space="preserve">Case Rate </t>
  </si>
  <si>
    <t>Blue Cross</t>
  </si>
  <si>
    <t>Case Rates</t>
  </si>
  <si>
    <t>Per Diem</t>
  </si>
  <si>
    <t>CIGNA</t>
  </si>
  <si>
    <t>per diem</t>
  </si>
  <si>
    <t>Psych</t>
  </si>
  <si>
    <t>% of charge</t>
  </si>
  <si>
    <t xml:space="preserve">Observation #4: </t>
  </si>
  <si>
    <t>Observation #5:</t>
  </si>
  <si>
    <t>Observation #6: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</si>
</sst>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0">
    <font>
      <sz val="11"/>
      <color theme="1"/>
      <name val="Calibri"/>
      <scheme val="minor"/>
    </font>
    <font>
      <b/>
      <sz val="11"/>
      <color theme="1"/>
      <name val="Calibri"/>
    </font>
    <font>
      <b/>
      <sz val="10"/>
      <color theme="1"/>
      <name val="Calibri"/>
    </font>
    <font>
      <sz val="11"/>
      <color theme="1"/>
      <name val="Calibri"/>
    </font>
    <font>
      <i/>
      <sz val="11"/>
      <color theme="1"/>
      <name val="Calibri"/>
    </font>
    <font>
      <sz val="11"/>
      <name val="Calibri"/>
    </font>
    <font>
      <b/>
      <sz val="9"/>
      <color theme="1"/>
      <name val="Calibri"/>
    </font>
    <font>
      <u/>
      <sz val="11"/>
      <color theme="1"/>
      <name val="Calibri"/>
    </font>
    <font>
      <b/>
      <sz val="16"/>
      <color theme="1"/>
      <name val="Calibri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2" fillId="0" borderId="0" xfId="0" applyFont="1" applyAlignment="1">
      <alignment horizontal="left" vertical="center" wrapText="1"/>
    </xf>
    <xf numFmtId="0" fontId="3" fillId="0" borderId="1" xfId="0" applyFont="1" applyBorder="1"/>
    <xf numFmtId="0" fontId="3" fillId="0" borderId="0" xfId="0" applyFont="1"/>
    <xf numFmtId="0" fontId="3" fillId="0" borderId="2" xfId="0" applyFont="1" applyBorder="1"/>
    <xf numFmtId="0" fontId="3" fillId="0" borderId="1" xfId="0" applyFont="1" applyBorder="1" applyAlignment="1"/>
    <xf numFmtId="0" fontId="4" fillId="0" borderId="2" xfId="0" applyFont="1" applyBorder="1" applyAlignment="1">
      <alignment vertical="top" wrapText="1"/>
    </xf>
    <xf numFmtId="0" fontId="6" fillId="0" borderId="1" xfId="0" applyFont="1" applyBorder="1"/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7" fillId="0" borderId="1" xfId="0" applyFont="1" applyBorder="1" applyAlignment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8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4" fillId="2" borderId="12" xfId="0" applyFont="1" applyFill="1" applyBorder="1"/>
    <xf numFmtId="14" fontId="4" fillId="2" borderId="12" xfId="0" applyNumberFormat="1" applyFont="1" applyFill="1" applyBorder="1"/>
    <xf numFmtId="44" fontId="4" fillId="2" borderId="12" xfId="0" applyNumberFormat="1" applyFont="1" applyFill="1" applyBorder="1"/>
    <xf numFmtId="9" fontId="4" fillId="2" borderId="12" xfId="0" applyNumberFormat="1" applyFont="1" applyFill="1" applyBorder="1"/>
    <xf numFmtId="0" fontId="3" fillId="2" borderId="12" xfId="0" applyFont="1" applyFill="1" applyBorder="1"/>
    <xf numFmtId="0" fontId="4" fillId="2" borderId="12" xfId="0" applyFont="1" applyFill="1" applyBorder="1" applyAlignment="1">
      <alignment horizontal="right"/>
    </xf>
    <xf numFmtId="0" fontId="3" fillId="2" borderId="0" xfId="0" applyFont="1" applyFill="1"/>
    <xf numFmtId="14" fontId="3" fillId="2" borderId="0" xfId="0" applyNumberFormat="1" applyFont="1" applyFill="1"/>
    <xf numFmtId="44" fontId="3" fillId="2" borderId="0" xfId="0" applyNumberFormat="1" applyFont="1" applyFill="1"/>
    <xf numFmtId="44" fontId="3" fillId="2" borderId="12" xfId="0" applyNumberFormat="1" applyFont="1" applyFill="1" applyBorder="1"/>
    <xf numFmtId="0" fontId="3" fillId="2" borderId="0" xfId="0" applyFont="1" applyFill="1" applyAlignment="1">
      <alignment horizontal="right"/>
    </xf>
    <xf numFmtId="164" fontId="1" fillId="0" borderId="10" xfId="0" applyNumberFormat="1" applyFont="1" applyBorder="1" applyAlignment="1">
      <alignment horizontal="center" vertical="center" wrapText="1"/>
    </xf>
    <xf numFmtId="164" fontId="4" fillId="2" borderId="12" xfId="0" applyNumberFormat="1" applyFont="1" applyFill="1" applyBorder="1"/>
    <xf numFmtId="164" fontId="3" fillId="2" borderId="12" xfId="0" applyNumberFormat="1" applyFont="1" applyFill="1" applyBorder="1"/>
    <xf numFmtId="164" fontId="3" fillId="0" borderId="0" xfId="0" applyNumberFormat="1" applyFont="1"/>
    <xf numFmtId="3" fontId="3" fillId="0" borderId="0" xfId="0" applyNumberFormat="1" applyFont="1"/>
    <xf numFmtId="9" fontId="3" fillId="0" borderId="0" xfId="0" applyNumberFormat="1" applyFont="1"/>
    <xf numFmtId="0" fontId="3" fillId="2" borderId="12" xfId="0" applyFont="1" applyFill="1" applyBorder="1" applyAlignment="1">
      <alignment horizontal="right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/>
    <xf numFmtId="0" fontId="4" fillId="0" borderId="3" xfId="0" applyFont="1" applyBorder="1" applyAlignment="1">
      <alignment horizontal="left" vertical="top" wrapText="1"/>
    </xf>
    <xf numFmtId="0" fontId="5" fillId="0" borderId="4" xfId="0" applyFont="1" applyBorder="1"/>
    <xf numFmtId="0" fontId="5" fillId="0" borderId="5" xfId="0" applyFont="1" applyBorder="1"/>
    <xf numFmtId="0" fontId="5" fillId="0" borderId="1" xfId="0" applyFont="1" applyBorder="1"/>
    <xf numFmtId="0" fontId="0" fillId="0" borderId="0" xfId="0" applyFont="1" applyAlignment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2" fillId="0" borderId="0" xfId="0" applyFont="1" applyAlignment="1">
      <alignment horizontal="left" vertical="top" wrapText="1"/>
    </xf>
    <xf numFmtId="0" fontId="9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991"/>
  <sheetViews>
    <sheetView showGridLines="0" tabSelected="1" workbookViewId="0">
      <selection activeCell="B23" sqref="B23"/>
    </sheetView>
  </sheetViews>
  <sheetFormatPr defaultColWidth="14.42578125" defaultRowHeight="15" customHeight="1"/>
  <cols>
    <col min="1" max="1" width="1.7109375" customWidth="1"/>
    <col min="2" max="2" width="45.7109375" customWidth="1"/>
    <col min="3" max="3" width="15.28515625" customWidth="1"/>
    <col min="4" max="16" width="8.7109375" customWidth="1"/>
    <col min="17" max="17" width="1.85546875" customWidth="1"/>
  </cols>
  <sheetData>
    <row r="1" spans="2:17" ht="14.25" customHeight="1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spans="2:17" ht="15" customHeight="1">
      <c r="B2" s="5" t="s">
        <v>0</v>
      </c>
      <c r="C2" s="44" t="s">
        <v>1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6"/>
      <c r="Q2" s="6"/>
    </row>
    <row r="3" spans="2:17" ht="14.25" customHeight="1">
      <c r="B3" s="7"/>
      <c r="C3" s="47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3"/>
      <c r="Q3" s="6"/>
    </row>
    <row r="4" spans="2:17" ht="14.25" customHeight="1">
      <c r="B4" s="7"/>
      <c r="C4" s="49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1"/>
      <c r="Q4" s="6"/>
    </row>
    <row r="5" spans="2:17" ht="14.25" customHeight="1"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6"/>
    </row>
    <row r="6" spans="2:17" ht="14.25" customHeight="1">
      <c r="B6" s="5" t="s">
        <v>2</v>
      </c>
      <c r="C6" s="44" t="s">
        <v>3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6"/>
      <c r="Q6" s="6"/>
    </row>
    <row r="7" spans="2:17" ht="14.25" customHeight="1">
      <c r="B7" s="7"/>
      <c r="C7" s="47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3"/>
      <c r="Q7" s="6"/>
    </row>
    <row r="8" spans="2:17" ht="14.25" customHeight="1">
      <c r="B8" s="7"/>
      <c r="C8" s="49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1"/>
      <c r="Q8" s="6"/>
    </row>
    <row r="9" spans="2:17" ht="14.25" customHeight="1">
      <c r="B9" s="2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0"/>
    </row>
    <row r="10" spans="2:17" ht="15" customHeight="1">
      <c r="B10" s="11" t="s">
        <v>4</v>
      </c>
      <c r="C10" s="44" t="s">
        <v>5</v>
      </c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6"/>
      <c r="Q10" s="42"/>
    </row>
    <row r="11" spans="2:17" ht="14.25" customHeight="1">
      <c r="B11" s="2"/>
      <c r="C11" s="47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3"/>
      <c r="Q11" s="43"/>
    </row>
    <row r="12" spans="2:17" ht="14.25" customHeight="1">
      <c r="B12" s="2"/>
      <c r="C12" s="49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1"/>
      <c r="Q12" s="43"/>
    </row>
    <row r="13" spans="2:17" ht="14.25" customHeight="1"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4"/>
    </row>
    <row r="14" spans="2:17" ht="14.25" customHeight="1"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4"/>
    </row>
    <row r="15" spans="2:17" ht="15" customHeight="1">
      <c r="B15" s="53" t="s">
        <v>41</v>
      </c>
      <c r="C15" s="44" t="s">
        <v>6</v>
      </c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6"/>
      <c r="Q15" s="42"/>
    </row>
    <row r="16" spans="2:17" ht="14.25" customHeight="1">
      <c r="B16" s="2"/>
      <c r="C16" s="47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3"/>
      <c r="Q16" s="43"/>
    </row>
    <row r="17" spans="2:17" ht="14.25" customHeight="1">
      <c r="B17" s="2"/>
      <c r="C17" s="49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1"/>
      <c r="Q17" s="43"/>
    </row>
    <row r="18" spans="2:17" ht="14.25" customHeight="1"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4"/>
    </row>
    <row r="19" spans="2:17" ht="15" customHeight="1">
      <c r="B19" s="53" t="s">
        <v>42</v>
      </c>
      <c r="C19" s="44" t="s">
        <v>7</v>
      </c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6"/>
      <c r="Q19" s="42"/>
    </row>
    <row r="20" spans="2:17" ht="14.25" customHeight="1">
      <c r="B20" s="2"/>
      <c r="C20" s="47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3"/>
      <c r="Q20" s="43"/>
    </row>
    <row r="21" spans="2:17" ht="14.25" customHeight="1">
      <c r="B21" s="2"/>
      <c r="C21" s="49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1"/>
      <c r="Q21" s="43"/>
    </row>
    <row r="22" spans="2:17" ht="14.25" customHeight="1"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4"/>
    </row>
    <row r="23" spans="2:17" ht="15" customHeight="1">
      <c r="B23" s="53" t="s">
        <v>43</v>
      </c>
      <c r="C23" s="44" t="s">
        <v>8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6"/>
      <c r="Q23" s="42"/>
    </row>
    <row r="24" spans="2:17" ht="14.25" customHeight="1">
      <c r="B24" s="2"/>
      <c r="C24" s="47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3"/>
      <c r="Q24" s="43"/>
    </row>
    <row r="25" spans="2:17" ht="14.25" customHeight="1">
      <c r="B25" s="2"/>
      <c r="C25" s="49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1"/>
      <c r="Q25" s="43"/>
    </row>
    <row r="26" spans="2:17" ht="14.25" customHeight="1">
      <c r="B26" s="2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4"/>
    </row>
    <row r="27" spans="2:17" ht="14.25" customHeight="1"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4"/>
    </row>
    <row r="28" spans="2:17" ht="14.25" customHeight="1"/>
    <row r="29" spans="2:17" ht="14.25" customHeight="1"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7"/>
    </row>
    <row r="30" spans="2:17" ht="57.75" customHeight="1">
      <c r="B30" s="18" t="s">
        <v>9</v>
      </c>
      <c r="C30" s="52" t="s">
        <v>10</v>
      </c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3"/>
    </row>
    <row r="31" spans="2:17" ht="9" customHeight="1">
      <c r="B31" s="19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0"/>
    </row>
    <row r="32" spans="2:17" ht="14.25" customHeight="1">
      <c r="B32" s="2"/>
      <c r="C32" s="44" t="s">
        <v>11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6"/>
      <c r="Q32" s="42"/>
    </row>
    <row r="33" spans="2:17" ht="14.25" customHeight="1">
      <c r="B33" s="2"/>
      <c r="C33" s="47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3"/>
      <c r="Q33" s="43"/>
    </row>
    <row r="34" spans="2:17" ht="14.25" customHeight="1">
      <c r="B34" s="2"/>
      <c r="C34" s="49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1"/>
      <c r="Q34" s="43"/>
    </row>
    <row r="35" spans="2:17" ht="14.25" customHeight="1">
      <c r="B35" s="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4"/>
    </row>
    <row r="36" spans="2:17" ht="14.25" customHeight="1"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4"/>
    </row>
    <row r="37" spans="2:17" ht="14.25" customHeight="1"/>
    <row r="38" spans="2:17" ht="14.25" customHeight="1"/>
    <row r="39" spans="2:17" ht="14.25" customHeight="1"/>
    <row r="40" spans="2:17" ht="14.25" customHeight="1"/>
    <row r="41" spans="2:17" ht="14.25" customHeight="1"/>
    <row r="42" spans="2:17" ht="14.25" customHeight="1"/>
    <row r="43" spans="2:17" ht="14.25" customHeight="1"/>
    <row r="44" spans="2:17" ht="14.25" customHeight="1"/>
    <row r="45" spans="2:17" ht="14.25" customHeight="1"/>
    <row r="46" spans="2:17" ht="14.25" customHeight="1"/>
    <row r="47" spans="2:17" ht="14.25" customHeight="1"/>
    <row r="48" spans="2:17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13">
    <mergeCell ref="C30:Q30"/>
    <mergeCell ref="C32:P34"/>
    <mergeCell ref="Q32:Q34"/>
    <mergeCell ref="C23:P25"/>
    <mergeCell ref="Q23:Q25"/>
    <mergeCell ref="C2:P4"/>
    <mergeCell ref="C6:P8"/>
    <mergeCell ref="C10:P12"/>
    <mergeCell ref="Q10:Q12"/>
    <mergeCell ref="C15:P17"/>
    <mergeCell ref="Q15:Q17"/>
    <mergeCell ref="C19:P21"/>
    <mergeCell ref="Q19:Q21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0"/>
  <sheetViews>
    <sheetView workbookViewId="0"/>
  </sheetViews>
  <sheetFormatPr defaultColWidth="14.42578125" defaultRowHeight="15" customHeight="1"/>
  <cols>
    <col min="1" max="1" width="6.85546875" customWidth="1"/>
    <col min="2" max="3" width="8.140625" customWidth="1"/>
    <col min="4" max="5" width="10.28515625" customWidth="1"/>
    <col min="6" max="6" width="11.5703125" customWidth="1"/>
    <col min="7" max="7" width="14.28515625" customWidth="1"/>
    <col min="8" max="8" width="13.7109375" customWidth="1"/>
    <col min="9" max="9" width="13.42578125" customWidth="1"/>
    <col min="10" max="10" width="17.140625" customWidth="1"/>
    <col min="11" max="12" width="8.7109375" customWidth="1"/>
    <col min="13" max="13" width="16.42578125" customWidth="1"/>
    <col min="14" max="14" width="11" customWidth="1"/>
  </cols>
  <sheetData>
    <row r="1" spans="1:14" ht="51.75" customHeight="1">
      <c r="A1" s="21" t="s">
        <v>12</v>
      </c>
      <c r="B1" s="22" t="s">
        <v>13</v>
      </c>
      <c r="C1" s="22" t="s">
        <v>14</v>
      </c>
      <c r="D1" s="22" t="s">
        <v>15</v>
      </c>
      <c r="E1" s="22" t="s">
        <v>16</v>
      </c>
      <c r="F1" s="22" t="s">
        <v>17</v>
      </c>
      <c r="G1" s="22" t="s">
        <v>18</v>
      </c>
      <c r="H1" s="22" t="s">
        <v>19</v>
      </c>
      <c r="I1" s="22" t="s">
        <v>20</v>
      </c>
      <c r="J1" s="22" t="s">
        <v>21</v>
      </c>
      <c r="K1" s="22" t="s">
        <v>22</v>
      </c>
      <c r="L1" s="22" t="s">
        <v>23</v>
      </c>
      <c r="M1" s="23" t="s">
        <v>24</v>
      </c>
      <c r="N1" s="23" t="s">
        <v>25</v>
      </c>
    </row>
    <row r="2" spans="1:14" ht="14.25" customHeight="1">
      <c r="A2" s="24" t="s">
        <v>26</v>
      </c>
      <c r="B2" s="24">
        <v>1</v>
      </c>
      <c r="C2" s="24" t="s">
        <v>27</v>
      </c>
      <c r="D2" s="25">
        <v>42962</v>
      </c>
      <c r="E2" s="25">
        <v>42969</v>
      </c>
      <c r="F2" s="24">
        <f t="shared" ref="F2:F13" si="0">E2-D2</f>
        <v>7</v>
      </c>
      <c r="G2" s="26">
        <v>210237.79</v>
      </c>
      <c r="H2" s="26">
        <f>G2*0.4</f>
        <v>84095.116000000009</v>
      </c>
      <c r="I2" s="26">
        <v>76198.61</v>
      </c>
      <c r="J2" s="26">
        <f t="shared" ref="J2:J13" si="1">H2-I2</f>
        <v>7896.5060000000085</v>
      </c>
      <c r="K2" s="27">
        <f t="shared" ref="K2:K13" si="2">I2/G2</f>
        <v>0.36244012077942789</v>
      </c>
      <c r="L2" s="24">
        <v>473</v>
      </c>
      <c r="M2" s="24" t="s">
        <v>28</v>
      </c>
      <c r="N2" s="28" t="s">
        <v>29</v>
      </c>
    </row>
    <row r="3" spans="1:14" ht="14.25" customHeight="1">
      <c r="A3" s="24" t="s">
        <v>26</v>
      </c>
      <c r="B3" s="24">
        <v>2</v>
      </c>
      <c r="C3" s="24" t="s">
        <v>30</v>
      </c>
      <c r="D3" s="25">
        <v>42931</v>
      </c>
      <c r="E3" s="25">
        <v>42932</v>
      </c>
      <c r="F3" s="24">
        <f t="shared" si="0"/>
        <v>1</v>
      </c>
      <c r="G3" s="26">
        <v>8453.98</v>
      </c>
      <c r="H3" s="26">
        <v>3500</v>
      </c>
      <c r="I3" s="26">
        <v>3500</v>
      </c>
      <c r="J3" s="26">
        <f t="shared" si="1"/>
        <v>0</v>
      </c>
      <c r="K3" s="27">
        <f t="shared" si="2"/>
        <v>0.41400618406951523</v>
      </c>
      <c r="L3" s="29" t="s">
        <v>31</v>
      </c>
      <c r="M3" s="24" t="s">
        <v>32</v>
      </c>
      <c r="N3" s="28" t="s">
        <v>33</v>
      </c>
    </row>
    <row r="4" spans="1:14" ht="14.25" customHeight="1">
      <c r="A4" s="30" t="s">
        <v>26</v>
      </c>
      <c r="B4" s="30">
        <v>2</v>
      </c>
      <c r="C4" s="30" t="s">
        <v>27</v>
      </c>
      <c r="D4" s="31">
        <v>42755</v>
      </c>
      <c r="E4" s="31">
        <v>42766</v>
      </c>
      <c r="F4" s="24">
        <f t="shared" si="0"/>
        <v>11</v>
      </c>
      <c r="G4" s="32">
        <v>433673.04</v>
      </c>
      <c r="H4" s="33">
        <f t="shared" ref="H4:H8" si="3">G4*0.4</f>
        <v>173469.21600000001</v>
      </c>
      <c r="I4" s="32">
        <v>173469.21600000001</v>
      </c>
      <c r="J4" s="33">
        <f t="shared" si="1"/>
        <v>0</v>
      </c>
      <c r="K4" s="27">
        <f t="shared" si="2"/>
        <v>0.40000000000000008</v>
      </c>
      <c r="L4" s="30">
        <v>454</v>
      </c>
      <c r="M4" s="30" t="s">
        <v>28</v>
      </c>
      <c r="N4" s="28" t="s">
        <v>29</v>
      </c>
    </row>
    <row r="5" spans="1:14" ht="14.25" customHeight="1">
      <c r="A5" s="30" t="s">
        <v>26</v>
      </c>
      <c r="B5" s="30">
        <v>3</v>
      </c>
      <c r="C5" s="30" t="s">
        <v>27</v>
      </c>
      <c r="D5" s="31">
        <v>42791</v>
      </c>
      <c r="E5" s="31">
        <v>42850</v>
      </c>
      <c r="F5" s="24">
        <f t="shared" si="0"/>
        <v>59</v>
      </c>
      <c r="G5" s="32">
        <v>1027205.19</v>
      </c>
      <c r="H5" s="33">
        <f t="shared" si="3"/>
        <v>410882.076</v>
      </c>
      <c r="I5" s="32">
        <v>410882.076</v>
      </c>
      <c r="J5" s="33">
        <f t="shared" si="1"/>
        <v>0</v>
      </c>
      <c r="K5" s="27">
        <f t="shared" si="2"/>
        <v>0.4</v>
      </c>
      <c r="L5" s="30">
        <v>455</v>
      </c>
      <c r="M5" s="30" t="s">
        <v>28</v>
      </c>
      <c r="N5" s="28" t="s">
        <v>29</v>
      </c>
    </row>
    <row r="6" spans="1:14" ht="14.25" customHeight="1">
      <c r="A6" s="30" t="s">
        <v>26</v>
      </c>
      <c r="B6" s="30">
        <v>4</v>
      </c>
      <c r="C6" s="30" t="s">
        <v>27</v>
      </c>
      <c r="D6" s="31">
        <v>42806</v>
      </c>
      <c r="E6" s="31">
        <v>42808</v>
      </c>
      <c r="F6" s="24">
        <f t="shared" si="0"/>
        <v>2</v>
      </c>
      <c r="G6" s="32">
        <v>18403.22</v>
      </c>
      <c r="H6" s="33">
        <f t="shared" si="3"/>
        <v>7361.2880000000005</v>
      </c>
      <c r="I6" s="32">
        <v>3500</v>
      </c>
      <c r="J6" s="33">
        <f t="shared" si="1"/>
        <v>3861.2880000000005</v>
      </c>
      <c r="K6" s="27">
        <f t="shared" si="2"/>
        <v>0.1901841090852579</v>
      </c>
      <c r="L6" s="30">
        <v>473</v>
      </c>
      <c r="M6" s="28" t="s">
        <v>28</v>
      </c>
      <c r="N6" s="28" t="s">
        <v>29</v>
      </c>
    </row>
    <row r="7" spans="1:14" ht="14.25" customHeight="1">
      <c r="A7" s="30" t="s">
        <v>26</v>
      </c>
      <c r="B7" s="30">
        <v>5</v>
      </c>
      <c r="C7" s="30" t="s">
        <v>27</v>
      </c>
      <c r="D7" s="31">
        <v>42817</v>
      </c>
      <c r="E7" s="31">
        <v>42863</v>
      </c>
      <c r="F7" s="24">
        <f t="shared" si="0"/>
        <v>46</v>
      </c>
      <c r="G7" s="32">
        <v>1099386.58</v>
      </c>
      <c r="H7" s="33">
        <f t="shared" si="3"/>
        <v>439754.63200000004</v>
      </c>
      <c r="I7" s="32">
        <v>439754.63200000004</v>
      </c>
      <c r="J7" s="33">
        <f t="shared" si="1"/>
        <v>0</v>
      </c>
      <c r="K7" s="27">
        <f t="shared" si="2"/>
        <v>0.4</v>
      </c>
      <c r="L7" s="30">
        <v>455</v>
      </c>
      <c r="M7" s="30" t="s">
        <v>28</v>
      </c>
      <c r="N7" s="28" t="s">
        <v>29</v>
      </c>
    </row>
    <row r="8" spans="1:14" ht="14.25" customHeight="1">
      <c r="A8" s="30" t="s">
        <v>26</v>
      </c>
      <c r="B8" s="30">
        <v>7</v>
      </c>
      <c r="C8" s="30" t="s">
        <v>27</v>
      </c>
      <c r="D8" s="31">
        <v>42826</v>
      </c>
      <c r="E8" s="31">
        <v>42835</v>
      </c>
      <c r="F8" s="24">
        <f t="shared" si="0"/>
        <v>9</v>
      </c>
      <c r="G8" s="33">
        <v>330202.56</v>
      </c>
      <c r="H8" s="33">
        <f t="shared" si="3"/>
        <v>132081.024</v>
      </c>
      <c r="I8" s="32">
        <v>132081.024</v>
      </c>
      <c r="J8" s="33">
        <f t="shared" si="1"/>
        <v>0</v>
      </c>
      <c r="K8" s="27">
        <f t="shared" si="2"/>
        <v>0.4</v>
      </c>
      <c r="L8" s="30">
        <v>460</v>
      </c>
      <c r="M8" s="30" t="s">
        <v>28</v>
      </c>
      <c r="N8" s="28" t="s">
        <v>29</v>
      </c>
    </row>
    <row r="9" spans="1:14" ht="14.25" customHeight="1">
      <c r="A9" s="30" t="s">
        <v>26</v>
      </c>
      <c r="B9" s="30">
        <v>8</v>
      </c>
      <c r="C9" s="30" t="s">
        <v>30</v>
      </c>
      <c r="D9" s="31">
        <v>42931</v>
      </c>
      <c r="E9" s="31">
        <v>42932</v>
      </c>
      <c r="F9" s="24">
        <f t="shared" si="0"/>
        <v>1</v>
      </c>
      <c r="G9" s="32">
        <v>8453.98</v>
      </c>
      <c r="H9" s="33">
        <v>3500</v>
      </c>
      <c r="I9" s="32">
        <v>0</v>
      </c>
      <c r="J9" s="33">
        <f t="shared" si="1"/>
        <v>3500</v>
      </c>
      <c r="K9" s="27">
        <f t="shared" si="2"/>
        <v>0</v>
      </c>
      <c r="L9" s="34" t="s">
        <v>31</v>
      </c>
      <c r="M9" s="30" t="s">
        <v>32</v>
      </c>
      <c r="N9" s="28" t="s">
        <v>33</v>
      </c>
    </row>
    <row r="10" spans="1:14" ht="14.25" customHeight="1">
      <c r="A10" s="30" t="s">
        <v>26</v>
      </c>
      <c r="B10" s="30">
        <v>9</v>
      </c>
      <c r="C10" s="30" t="s">
        <v>30</v>
      </c>
      <c r="D10" s="31">
        <v>42979</v>
      </c>
      <c r="E10" s="31">
        <v>42980</v>
      </c>
      <c r="F10" s="24">
        <f t="shared" si="0"/>
        <v>1</v>
      </c>
      <c r="G10" s="32">
        <v>7432.14</v>
      </c>
      <c r="H10" s="33">
        <v>3500</v>
      </c>
      <c r="I10" s="32">
        <v>3500</v>
      </c>
      <c r="J10" s="33">
        <f t="shared" si="1"/>
        <v>0</v>
      </c>
      <c r="K10" s="27">
        <f t="shared" si="2"/>
        <v>0.47092761977034875</v>
      </c>
      <c r="L10" s="34" t="s">
        <v>31</v>
      </c>
      <c r="M10" s="30" t="s">
        <v>32</v>
      </c>
      <c r="N10" s="28" t="s">
        <v>33</v>
      </c>
    </row>
    <row r="11" spans="1:14" ht="14.25" customHeight="1">
      <c r="A11" s="30" t="s">
        <v>26</v>
      </c>
      <c r="B11" s="30">
        <v>10</v>
      </c>
      <c r="C11" s="30" t="s">
        <v>30</v>
      </c>
      <c r="D11" s="31">
        <v>42999</v>
      </c>
      <c r="E11" s="31">
        <v>43001</v>
      </c>
      <c r="F11" s="24">
        <f t="shared" si="0"/>
        <v>2</v>
      </c>
      <c r="G11" s="32">
        <v>12897.32</v>
      </c>
      <c r="H11" s="33">
        <v>3500</v>
      </c>
      <c r="I11" s="32">
        <v>0</v>
      </c>
      <c r="J11" s="33">
        <f t="shared" si="1"/>
        <v>3500</v>
      </c>
      <c r="K11" s="27">
        <f t="shared" si="2"/>
        <v>0</v>
      </c>
      <c r="L11" s="34" t="s">
        <v>31</v>
      </c>
      <c r="M11" s="30" t="s">
        <v>32</v>
      </c>
      <c r="N11" s="28" t="s">
        <v>33</v>
      </c>
    </row>
    <row r="12" spans="1:14" ht="14.25" customHeight="1">
      <c r="A12" s="30" t="s">
        <v>26</v>
      </c>
      <c r="B12" s="30">
        <v>11</v>
      </c>
      <c r="C12" s="30" t="s">
        <v>30</v>
      </c>
      <c r="D12" s="31">
        <v>43002</v>
      </c>
      <c r="E12" s="31">
        <v>43003</v>
      </c>
      <c r="F12" s="24">
        <f t="shared" si="0"/>
        <v>1</v>
      </c>
      <c r="G12" s="32">
        <v>9892.43</v>
      </c>
      <c r="H12" s="33">
        <v>3500</v>
      </c>
      <c r="I12" s="32">
        <v>2900</v>
      </c>
      <c r="J12" s="33">
        <f t="shared" si="1"/>
        <v>600</v>
      </c>
      <c r="K12" s="27">
        <f t="shared" si="2"/>
        <v>0.29315345167971874</v>
      </c>
      <c r="L12" s="34" t="s">
        <v>31</v>
      </c>
      <c r="M12" s="30" t="s">
        <v>32</v>
      </c>
      <c r="N12" s="28" t="s">
        <v>33</v>
      </c>
    </row>
    <row r="13" spans="1:14" ht="14.25" customHeight="1">
      <c r="A13" s="30" t="s">
        <v>26</v>
      </c>
      <c r="B13" s="30">
        <v>12</v>
      </c>
      <c r="C13" s="30" t="s">
        <v>30</v>
      </c>
      <c r="D13" s="31">
        <v>42784</v>
      </c>
      <c r="E13" s="31">
        <v>42786</v>
      </c>
      <c r="F13" s="24">
        <f t="shared" si="0"/>
        <v>2</v>
      </c>
      <c r="G13" s="32">
        <v>10213.89</v>
      </c>
      <c r="H13" s="33">
        <v>3500</v>
      </c>
      <c r="I13" s="32">
        <v>3500</v>
      </c>
      <c r="J13" s="33">
        <f t="shared" si="1"/>
        <v>0</v>
      </c>
      <c r="K13" s="27">
        <f t="shared" si="2"/>
        <v>0.34267061814842337</v>
      </c>
      <c r="L13" s="34" t="s">
        <v>31</v>
      </c>
      <c r="M13" s="30" t="s">
        <v>32</v>
      </c>
      <c r="N13" s="28" t="s">
        <v>33</v>
      </c>
    </row>
    <row r="14" spans="1:14" ht="14.25" customHeight="1"/>
    <row r="15" spans="1:14" ht="14.25" customHeight="1"/>
    <row r="16" spans="1:1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1" xr:uid="{00000000-0009-0000-0000-000001000000}"/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workbookViewId="0"/>
  </sheetViews>
  <sheetFormatPr defaultColWidth="14.42578125" defaultRowHeight="15" customHeight="1"/>
  <cols>
    <col min="1" max="1" width="10.42578125" customWidth="1"/>
    <col min="2" max="3" width="8.7109375" customWidth="1"/>
    <col min="4" max="5" width="10.7109375" customWidth="1"/>
    <col min="6" max="6" width="7" customWidth="1"/>
    <col min="7" max="7" width="14.28515625" customWidth="1"/>
    <col min="8" max="9" width="13.140625" customWidth="1"/>
    <col min="10" max="10" width="15.85546875" customWidth="1"/>
    <col min="11" max="12" width="8.7109375" customWidth="1"/>
    <col min="13" max="13" width="22.42578125" customWidth="1"/>
    <col min="14" max="14" width="11" customWidth="1"/>
  </cols>
  <sheetData>
    <row r="1" spans="1:14" ht="48" customHeight="1">
      <c r="A1" s="21" t="s">
        <v>12</v>
      </c>
      <c r="B1" s="22" t="s">
        <v>13</v>
      </c>
      <c r="C1" s="22" t="s">
        <v>14</v>
      </c>
      <c r="D1" s="22" t="s">
        <v>15</v>
      </c>
      <c r="E1" s="22" t="s">
        <v>16</v>
      </c>
      <c r="F1" s="22" t="s">
        <v>17</v>
      </c>
      <c r="G1" s="22" t="s">
        <v>18</v>
      </c>
      <c r="H1" s="35" t="s">
        <v>19</v>
      </c>
      <c r="I1" s="22" t="s">
        <v>20</v>
      </c>
      <c r="J1" s="22" t="s">
        <v>21</v>
      </c>
      <c r="K1" s="22" t="s">
        <v>22</v>
      </c>
      <c r="L1" s="22" t="s">
        <v>23</v>
      </c>
      <c r="M1" s="23" t="s">
        <v>24</v>
      </c>
      <c r="N1" s="23" t="s">
        <v>25</v>
      </c>
    </row>
    <row r="2" spans="1:14" ht="14.25" customHeight="1">
      <c r="A2" s="24" t="s">
        <v>34</v>
      </c>
      <c r="B2" s="24">
        <v>1</v>
      </c>
      <c r="C2" s="24" t="s">
        <v>27</v>
      </c>
      <c r="D2" s="25">
        <v>42979</v>
      </c>
      <c r="E2" s="25">
        <v>42989</v>
      </c>
      <c r="F2" s="24">
        <f t="shared" ref="F2:F13" si="0">E2-D2</f>
        <v>10</v>
      </c>
      <c r="G2" s="26">
        <v>297927.76</v>
      </c>
      <c r="H2" s="36">
        <v>110000</v>
      </c>
      <c r="I2" s="26">
        <v>110000</v>
      </c>
      <c r="J2" s="26">
        <f t="shared" ref="J2:J13" si="1">H2-I2</f>
        <v>0</v>
      </c>
      <c r="K2" s="27">
        <f t="shared" ref="K2:K13" si="2">I2/G2</f>
        <v>0.36921702093151709</v>
      </c>
      <c r="L2" s="24">
        <v>455</v>
      </c>
      <c r="M2" s="24" t="s">
        <v>28</v>
      </c>
      <c r="N2" s="24" t="s">
        <v>35</v>
      </c>
    </row>
    <row r="3" spans="1:14" ht="14.25" customHeight="1">
      <c r="A3" s="24" t="s">
        <v>34</v>
      </c>
      <c r="B3" s="24">
        <v>2</v>
      </c>
      <c r="C3" s="24" t="s">
        <v>30</v>
      </c>
      <c r="D3" s="25">
        <v>42800</v>
      </c>
      <c r="E3" s="25">
        <v>42802</v>
      </c>
      <c r="F3" s="24">
        <f t="shared" si="0"/>
        <v>2</v>
      </c>
      <c r="G3" s="26">
        <v>14238.75</v>
      </c>
      <c r="H3" s="36">
        <f>F3*2765</f>
        <v>5530</v>
      </c>
      <c r="I3" s="26">
        <v>2765</v>
      </c>
      <c r="J3" s="26">
        <f t="shared" si="1"/>
        <v>2765</v>
      </c>
      <c r="K3" s="27">
        <f t="shared" si="2"/>
        <v>0.19418839434641383</v>
      </c>
      <c r="L3" s="29" t="s">
        <v>31</v>
      </c>
      <c r="M3" s="24" t="s">
        <v>32</v>
      </c>
      <c r="N3" s="24" t="s">
        <v>36</v>
      </c>
    </row>
    <row r="4" spans="1:14" ht="14.25" customHeight="1">
      <c r="A4" s="30" t="s">
        <v>34</v>
      </c>
      <c r="B4" s="30">
        <v>3</v>
      </c>
      <c r="C4" s="30" t="s">
        <v>27</v>
      </c>
      <c r="D4" s="31">
        <v>42747</v>
      </c>
      <c r="E4" s="31">
        <v>42819</v>
      </c>
      <c r="F4" s="24">
        <f t="shared" si="0"/>
        <v>72</v>
      </c>
      <c r="G4" s="32">
        <v>1232068.46</v>
      </c>
      <c r="H4" s="37">
        <v>110000</v>
      </c>
      <c r="I4" s="32">
        <v>110000</v>
      </c>
      <c r="J4" s="26">
        <f t="shared" si="1"/>
        <v>0</v>
      </c>
      <c r="K4" s="27">
        <f t="shared" si="2"/>
        <v>8.928075311659224E-2</v>
      </c>
      <c r="L4" s="34">
        <v>455</v>
      </c>
      <c r="M4" s="30" t="s">
        <v>28</v>
      </c>
      <c r="N4" s="24" t="s">
        <v>35</v>
      </c>
    </row>
    <row r="5" spans="1:14" ht="14.25" customHeight="1">
      <c r="A5" s="30" t="s">
        <v>34</v>
      </c>
      <c r="B5" s="30">
        <v>4</v>
      </c>
      <c r="C5" s="30" t="s">
        <v>27</v>
      </c>
      <c r="D5" s="31">
        <v>42768</v>
      </c>
      <c r="E5" s="31">
        <v>42776</v>
      </c>
      <c r="F5" s="24">
        <f t="shared" si="0"/>
        <v>8</v>
      </c>
      <c r="G5" s="32">
        <v>191630.44</v>
      </c>
      <c r="H5" s="37">
        <v>110000</v>
      </c>
      <c r="I5" s="32">
        <v>110000</v>
      </c>
      <c r="J5" s="26">
        <f t="shared" si="1"/>
        <v>0</v>
      </c>
      <c r="K5" s="27">
        <f t="shared" si="2"/>
        <v>0.57402153854053661</v>
      </c>
      <c r="L5" s="34">
        <v>455</v>
      </c>
      <c r="M5" s="30" t="s">
        <v>28</v>
      </c>
      <c r="N5" s="24" t="s">
        <v>35</v>
      </c>
    </row>
    <row r="6" spans="1:14" ht="14.25" customHeight="1">
      <c r="A6" s="30" t="s">
        <v>34</v>
      </c>
      <c r="B6" s="30">
        <v>5</v>
      </c>
      <c r="C6" s="30" t="s">
        <v>27</v>
      </c>
      <c r="D6" s="31">
        <v>42791</v>
      </c>
      <c r="E6" s="31">
        <v>42801</v>
      </c>
      <c r="F6" s="24">
        <f t="shared" si="0"/>
        <v>10</v>
      </c>
      <c r="G6" s="32">
        <v>379584.84</v>
      </c>
      <c r="H6" s="37">
        <v>110000</v>
      </c>
      <c r="I6" s="32">
        <v>18225</v>
      </c>
      <c r="J6" s="26">
        <f t="shared" si="1"/>
        <v>91775</v>
      </c>
      <c r="K6" s="27">
        <f t="shared" si="2"/>
        <v>4.8012981761863825E-2</v>
      </c>
      <c r="L6" s="34">
        <v>453</v>
      </c>
      <c r="M6" s="30" t="s">
        <v>28</v>
      </c>
      <c r="N6" s="24" t="s">
        <v>35</v>
      </c>
    </row>
    <row r="7" spans="1:14" ht="14.25" customHeight="1">
      <c r="A7" s="30" t="s">
        <v>34</v>
      </c>
      <c r="B7" s="30">
        <v>6</v>
      </c>
      <c r="C7" s="30" t="s">
        <v>27</v>
      </c>
      <c r="D7" s="31">
        <v>42826</v>
      </c>
      <c r="E7" s="31">
        <v>42852</v>
      </c>
      <c r="F7" s="24">
        <f t="shared" si="0"/>
        <v>26</v>
      </c>
      <c r="G7" s="32">
        <v>788623.49</v>
      </c>
      <c r="H7" s="37">
        <v>110000</v>
      </c>
      <c r="I7" s="32">
        <v>110000</v>
      </c>
      <c r="J7" s="26">
        <f t="shared" si="1"/>
        <v>0</v>
      </c>
      <c r="K7" s="27">
        <f t="shared" si="2"/>
        <v>0.13948354492965964</v>
      </c>
      <c r="L7" s="34">
        <v>455</v>
      </c>
      <c r="M7" s="30" t="s">
        <v>28</v>
      </c>
      <c r="N7" s="24" t="s">
        <v>35</v>
      </c>
    </row>
    <row r="8" spans="1:14" ht="14.25" customHeight="1">
      <c r="A8" s="30" t="s">
        <v>34</v>
      </c>
      <c r="B8" s="30">
        <v>7</v>
      </c>
      <c r="C8" s="30" t="s">
        <v>27</v>
      </c>
      <c r="D8" s="31">
        <v>42931</v>
      </c>
      <c r="E8" s="31">
        <v>42939</v>
      </c>
      <c r="F8" s="24">
        <f t="shared" si="0"/>
        <v>8</v>
      </c>
      <c r="G8" s="32">
        <v>288003</v>
      </c>
      <c r="H8" s="37">
        <v>110000</v>
      </c>
      <c r="I8" s="33">
        <v>110000</v>
      </c>
      <c r="J8" s="26">
        <f t="shared" si="1"/>
        <v>0</v>
      </c>
      <c r="K8" s="27">
        <f t="shared" si="2"/>
        <v>0.38194046589792469</v>
      </c>
      <c r="L8" s="34">
        <v>453</v>
      </c>
      <c r="M8" s="30" t="s">
        <v>28</v>
      </c>
      <c r="N8" s="24" t="s">
        <v>35</v>
      </c>
    </row>
    <row r="9" spans="1:14" ht="14.25" customHeight="1">
      <c r="A9" s="30" t="s">
        <v>34</v>
      </c>
      <c r="B9" s="30">
        <v>8</v>
      </c>
      <c r="C9" s="30" t="s">
        <v>30</v>
      </c>
      <c r="D9" s="31">
        <v>42931</v>
      </c>
      <c r="E9" s="31">
        <v>42932</v>
      </c>
      <c r="F9" s="24">
        <f t="shared" si="0"/>
        <v>1</v>
      </c>
      <c r="G9" s="32">
        <v>12873</v>
      </c>
      <c r="H9" s="37">
        <f t="shared" ref="H9:H13" si="3">F9*2765</f>
        <v>2765</v>
      </c>
      <c r="I9" s="32">
        <v>2765</v>
      </c>
      <c r="J9" s="26">
        <f t="shared" si="1"/>
        <v>0</v>
      </c>
      <c r="K9" s="27">
        <f t="shared" si="2"/>
        <v>0.21479064709081022</v>
      </c>
      <c r="L9" s="34" t="s">
        <v>31</v>
      </c>
      <c r="M9" s="30" t="s">
        <v>32</v>
      </c>
      <c r="N9" s="24" t="s">
        <v>36</v>
      </c>
    </row>
    <row r="10" spans="1:14" ht="14.25" customHeight="1">
      <c r="A10" s="30" t="s">
        <v>34</v>
      </c>
      <c r="B10" s="30">
        <v>9</v>
      </c>
      <c r="C10" s="30" t="s">
        <v>30</v>
      </c>
      <c r="D10" s="31">
        <v>42979</v>
      </c>
      <c r="E10" s="31">
        <v>42981</v>
      </c>
      <c r="F10" s="24">
        <f t="shared" si="0"/>
        <v>2</v>
      </c>
      <c r="G10" s="32">
        <v>15982.34</v>
      </c>
      <c r="H10" s="37">
        <f t="shared" si="3"/>
        <v>5530</v>
      </c>
      <c r="I10" s="32">
        <v>1500</v>
      </c>
      <c r="J10" s="26">
        <f t="shared" si="1"/>
        <v>4030</v>
      </c>
      <c r="K10" s="27">
        <f t="shared" si="2"/>
        <v>9.3853590900956935E-2</v>
      </c>
      <c r="L10" s="34" t="s">
        <v>31</v>
      </c>
      <c r="M10" s="30" t="s">
        <v>32</v>
      </c>
      <c r="N10" s="24" t="s">
        <v>36</v>
      </c>
    </row>
    <row r="11" spans="1:14" ht="14.25" customHeight="1">
      <c r="A11" s="30" t="s">
        <v>34</v>
      </c>
      <c r="B11" s="30">
        <v>10</v>
      </c>
      <c r="C11" s="30" t="s">
        <v>30</v>
      </c>
      <c r="D11" s="31">
        <v>42999</v>
      </c>
      <c r="E11" s="31">
        <v>43001</v>
      </c>
      <c r="F11" s="24">
        <f t="shared" si="0"/>
        <v>2</v>
      </c>
      <c r="G11" s="32">
        <v>4358.09</v>
      </c>
      <c r="H11" s="37">
        <f t="shared" si="3"/>
        <v>5530</v>
      </c>
      <c r="I11" s="32">
        <v>4358.09</v>
      </c>
      <c r="J11" s="26">
        <f t="shared" si="1"/>
        <v>1171.9099999999999</v>
      </c>
      <c r="K11" s="27">
        <f t="shared" si="2"/>
        <v>1</v>
      </c>
      <c r="L11" s="34" t="s">
        <v>31</v>
      </c>
      <c r="M11" s="30" t="s">
        <v>32</v>
      </c>
      <c r="N11" s="24" t="s">
        <v>36</v>
      </c>
    </row>
    <row r="12" spans="1:14" ht="14.25" customHeight="1">
      <c r="A12" s="30" t="s">
        <v>34</v>
      </c>
      <c r="B12" s="30">
        <v>11</v>
      </c>
      <c r="C12" s="30" t="s">
        <v>30</v>
      </c>
      <c r="D12" s="31">
        <v>42948</v>
      </c>
      <c r="E12" s="31">
        <v>42949</v>
      </c>
      <c r="F12" s="24">
        <f t="shared" si="0"/>
        <v>1</v>
      </c>
      <c r="G12" s="32">
        <v>17682.98</v>
      </c>
      <c r="H12" s="37">
        <f t="shared" si="3"/>
        <v>2765</v>
      </c>
      <c r="I12" s="33">
        <v>2765</v>
      </c>
      <c r="J12" s="26">
        <f t="shared" si="1"/>
        <v>0</v>
      </c>
      <c r="K12" s="27">
        <f t="shared" si="2"/>
        <v>0.15636504706785848</v>
      </c>
      <c r="L12" s="34" t="s">
        <v>31</v>
      </c>
      <c r="M12" s="30" t="s">
        <v>32</v>
      </c>
      <c r="N12" s="24" t="s">
        <v>36</v>
      </c>
    </row>
    <row r="13" spans="1:14" ht="14.25" customHeight="1">
      <c r="A13" s="30" t="s">
        <v>34</v>
      </c>
      <c r="B13" s="30">
        <v>12</v>
      </c>
      <c r="C13" s="30" t="s">
        <v>30</v>
      </c>
      <c r="D13" s="31">
        <v>42784</v>
      </c>
      <c r="E13" s="31">
        <v>42785</v>
      </c>
      <c r="F13" s="24">
        <f t="shared" si="0"/>
        <v>1</v>
      </c>
      <c r="G13" s="32">
        <v>16123.63</v>
      </c>
      <c r="H13" s="37">
        <f t="shared" si="3"/>
        <v>2765</v>
      </c>
      <c r="I13" s="32">
        <v>0</v>
      </c>
      <c r="J13" s="26">
        <f t="shared" si="1"/>
        <v>2765</v>
      </c>
      <c r="K13" s="27">
        <f t="shared" si="2"/>
        <v>0</v>
      </c>
      <c r="L13" s="34" t="s">
        <v>31</v>
      </c>
      <c r="M13" s="30" t="s">
        <v>32</v>
      </c>
      <c r="N13" s="24" t="s">
        <v>36</v>
      </c>
    </row>
    <row r="14" spans="1:14" ht="14.25" customHeight="1">
      <c r="H14" s="38"/>
    </row>
    <row r="15" spans="1:14" ht="14.25" customHeight="1">
      <c r="H15" s="38"/>
    </row>
    <row r="16" spans="1:14" ht="14.25" customHeight="1">
      <c r="H16" s="38"/>
      <c r="I16" s="39"/>
      <c r="K16" s="40"/>
    </row>
    <row r="17" spans="8:8" ht="14.25" customHeight="1">
      <c r="H17" s="38"/>
    </row>
    <row r="18" spans="8:8" ht="14.25" customHeight="1">
      <c r="H18" s="38"/>
    </row>
    <row r="19" spans="8:8" ht="14.25" customHeight="1">
      <c r="H19" s="38"/>
    </row>
    <row r="20" spans="8:8" ht="14.25" customHeight="1">
      <c r="H20" s="38"/>
    </row>
    <row r="21" spans="8:8" ht="14.25" customHeight="1">
      <c r="H21" s="38"/>
    </row>
    <row r="22" spans="8:8" ht="14.25" customHeight="1">
      <c r="H22" s="38"/>
    </row>
    <row r="23" spans="8:8" ht="14.25" customHeight="1">
      <c r="H23" s="38"/>
    </row>
    <row r="24" spans="8:8" ht="14.25" customHeight="1">
      <c r="H24" s="38"/>
    </row>
    <row r="25" spans="8:8" ht="14.25" customHeight="1">
      <c r="H25" s="38"/>
    </row>
    <row r="26" spans="8:8" ht="14.25" customHeight="1">
      <c r="H26" s="38"/>
    </row>
    <row r="27" spans="8:8" ht="14.25" customHeight="1">
      <c r="H27" s="38"/>
    </row>
    <row r="28" spans="8:8" ht="14.25" customHeight="1">
      <c r="H28" s="38"/>
    </row>
    <row r="29" spans="8:8" ht="14.25" customHeight="1">
      <c r="H29" s="38"/>
    </row>
    <row r="30" spans="8:8" ht="14.25" customHeight="1">
      <c r="H30" s="38"/>
    </row>
    <row r="31" spans="8:8" ht="14.25" customHeight="1">
      <c r="H31" s="38"/>
    </row>
    <row r="32" spans="8:8" ht="14.25" customHeight="1">
      <c r="H32" s="38"/>
    </row>
    <row r="33" spans="8:8" ht="14.25" customHeight="1">
      <c r="H33" s="38"/>
    </row>
    <row r="34" spans="8:8" ht="14.25" customHeight="1">
      <c r="H34" s="38"/>
    </row>
    <row r="35" spans="8:8" ht="14.25" customHeight="1">
      <c r="H35" s="38"/>
    </row>
    <row r="36" spans="8:8" ht="14.25" customHeight="1">
      <c r="H36" s="38"/>
    </row>
    <row r="37" spans="8:8" ht="14.25" customHeight="1">
      <c r="H37" s="38"/>
    </row>
    <row r="38" spans="8:8" ht="14.25" customHeight="1">
      <c r="H38" s="38"/>
    </row>
    <row r="39" spans="8:8" ht="14.25" customHeight="1">
      <c r="H39" s="38"/>
    </row>
    <row r="40" spans="8:8" ht="14.25" customHeight="1">
      <c r="H40" s="38"/>
    </row>
    <row r="41" spans="8:8" ht="14.25" customHeight="1">
      <c r="H41" s="38"/>
    </row>
    <row r="42" spans="8:8" ht="14.25" customHeight="1">
      <c r="H42" s="38"/>
    </row>
    <row r="43" spans="8:8" ht="14.25" customHeight="1">
      <c r="H43" s="38"/>
    </row>
    <row r="44" spans="8:8" ht="14.25" customHeight="1">
      <c r="H44" s="38"/>
    </row>
    <row r="45" spans="8:8" ht="14.25" customHeight="1">
      <c r="H45" s="38"/>
    </row>
    <row r="46" spans="8:8" ht="14.25" customHeight="1">
      <c r="H46" s="38"/>
    </row>
    <row r="47" spans="8:8" ht="14.25" customHeight="1">
      <c r="H47" s="38"/>
    </row>
    <row r="48" spans="8:8" ht="14.25" customHeight="1">
      <c r="H48" s="38"/>
    </row>
    <row r="49" spans="8:8" ht="14.25" customHeight="1">
      <c r="H49" s="38"/>
    </row>
    <row r="50" spans="8:8" ht="14.25" customHeight="1">
      <c r="H50" s="38"/>
    </row>
    <row r="51" spans="8:8" ht="14.25" customHeight="1">
      <c r="H51" s="38"/>
    </row>
    <row r="52" spans="8:8" ht="14.25" customHeight="1">
      <c r="H52" s="38"/>
    </row>
    <row r="53" spans="8:8" ht="14.25" customHeight="1">
      <c r="H53" s="38"/>
    </row>
    <row r="54" spans="8:8" ht="14.25" customHeight="1">
      <c r="H54" s="38"/>
    </row>
    <row r="55" spans="8:8" ht="14.25" customHeight="1">
      <c r="H55" s="38"/>
    </row>
    <row r="56" spans="8:8" ht="14.25" customHeight="1">
      <c r="H56" s="38"/>
    </row>
    <row r="57" spans="8:8" ht="14.25" customHeight="1">
      <c r="H57" s="38"/>
    </row>
    <row r="58" spans="8:8" ht="14.25" customHeight="1">
      <c r="H58" s="38"/>
    </row>
    <row r="59" spans="8:8" ht="14.25" customHeight="1">
      <c r="H59" s="38"/>
    </row>
    <row r="60" spans="8:8" ht="14.25" customHeight="1">
      <c r="H60" s="38"/>
    </row>
    <row r="61" spans="8:8" ht="14.25" customHeight="1">
      <c r="H61" s="38"/>
    </row>
    <row r="62" spans="8:8" ht="14.25" customHeight="1">
      <c r="H62" s="38"/>
    </row>
    <row r="63" spans="8:8" ht="14.25" customHeight="1">
      <c r="H63" s="38"/>
    </row>
    <row r="64" spans="8:8" ht="14.25" customHeight="1">
      <c r="H64" s="38"/>
    </row>
    <row r="65" spans="8:8" ht="14.25" customHeight="1">
      <c r="H65" s="38"/>
    </row>
    <row r="66" spans="8:8" ht="14.25" customHeight="1">
      <c r="H66" s="38"/>
    </row>
    <row r="67" spans="8:8" ht="14.25" customHeight="1">
      <c r="H67" s="38"/>
    </row>
    <row r="68" spans="8:8" ht="14.25" customHeight="1">
      <c r="H68" s="38"/>
    </row>
    <row r="69" spans="8:8" ht="14.25" customHeight="1">
      <c r="H69" s="38"/>
    </row>
    <row r="70" spans="8:8" ht="14.25" customHeight="1">
      <c r="H70" s="38"/>
    </row>
    <row r="71" spans="8:8" ht="14.25" customHeight="1">
      <c r="H71" s="38"/>
    </row>
    <row r="72" spans="8:8" ht="14.25" customHeight="1">
      <c r="H72" s="38"/>
    </row>
    <row r="73" spans="8:8" ht="14.25" customHeight="1">
      <c r="H73" s="38"/>
    </row>
    <row r="74" spans="8:8" ht="14.25" customHeight="1">
      <c r="H74" s="38"/>
    </row>
    <row r="75" spans="8:8" ht="14.25" customHeight="1">
      <c r="H75" s="38"/>
    </row>
    <row r="76" spans="8:8" ht="14.25" customHeight="1">
      <c r="H76" s="38"/>
    </row>
    <row r="77" spans="8:8" ht="14.25" customHeight="1">
      <c r="H77" s="38"/>
    </row>
    <row r="78" spans="8:8" ht="14.25" customHeight="1">
      <c r="H78" s="38"/>
    </row>
    <row r="79" spans="8:8" ht="14.25" customHeight="1">
      <c r="H79" s="38"/>
    </row>
    <row r="80" spans="8:8" ht="14.25" customHeight="1">
      <c r="H80" s="38"/>
    </row>
    <row r="81" spans="8:8" ht="14.25" customHeight="1">
      <c r="H81" s="38"/>
    </row>
    <row r="82" spans="8:8" ht="14.25" customHeight="1">
      <c r="H82" s="38"/>
    </row>
    <row r="83" spans="8:8" ht="14.25" customHeight="1">
      <c r="H83" s="38"/>
    </row>
    <row r="84" spans="8:8" ht="14.25" customHeight="1">
      <c r="H84" s="38"/>
    </row>
    <row r="85" spans="8:8" ht="14.25" customHeight="1">
      <c r="H85" s="38"/>
    </row>
    <row r="86" spans="8:8" ht="14.25" customHeight="1">
      <c r="H86" s="38"/>
    </row>
    <row r="87" spans="8:8" ht="14.25" customHeight="1">
      <c r="H87" s="38"/>
    </row>
    <row r="88" spans="8:8" ht="14.25" customHeight="1">
      <c r="H88" s="38"/>
    </row>
    <row r="89" spans="8:8" ht="14.25" customHeight="1">
      <c r="H89" s="38"/>
    </row>
    <row r="90" spans="8:8" ht="14.25" customHeight="1">
      <c r="H90" s="38"/>
    </row>
    <row r="91" spans="8:8" ht="14.25" customHeight="1">
      <c r="H91" s="38"/>
    </row>
    <row r="92" spans="8:8" ht="14.25" customHeight="1">
      <c r="H92" s="38"/>
    </row>
    <row r="93" spans="8:8" ht="14.25" customHeight="1">
      <c r="H93" s="38"/>
    </row>
    <row r="94" spans="8:8" ht="14.25" customHeight="1">
      <c r="H94" s="38"/>
    </row>
    <row r="95" spans="8:8" ht="14.25" customHeight="1">
      <c r="H95" s="38"/>
    </row>
    <row r="96" spans="8:8" ht="14.25" customHeight="1">
      <c r="H96" s="38"/>
    </row>
    <row r="97" spans="8:8" ht="14.25" customHeight="1">
      <c r="H97" s="38"/>
    </row>
    <row r="98" spans="8:8" ht="14.25" customHeight="1">
      <c r="H98" s="38"/>
    </row>
    <row r="99" spans="8:8" ht="14.25" customHeight="1">
      <c r="H99" s="38"/>
    </row>
    <row r="100" spans="8:8" ht="14.25" customHeight="1">
      <c r="H100" s="38"/>
    </row>
    <row r="101" spans="8:8" ht="14.25" customHeight="1">
      <c r="H101" s="38"/>
    </row>
    <row r="102" spans="8:8" ht="14.25" customHeight="1">
      <c r="H102" s="38"/>
    </row>
    <row r="103" spans="8:8" ht="14.25" customHeight="1">
      <c r="H103" s="38"/>
    </row>
    <row r="104" spans="8:8" ht="14.25" customHeight="1">
      <c r="H104" s="38"/>
    </row>
    <row r="105" spans="8:8" ht="14.25" customHeight="1">
      <c r="H105" s="38"/>
    </row>
    <row r="106" spans="8:8" ht="14.25" customHeight="1">
      <c r="H106" s="38"/>
    </row>
    <row r="107" spans="8:8" ht="14.25" customHeight="1">
      <c r="H107" s="38"/>
    </row>
    <row r="108" spans="8:8" ht="14.25" customHeight="1">
      <c r="H108" s="38"/>
    </row>
    <row r="109" spans="8:8" ht="14.25" customHeight="1">
      <c r="H109" s="38"/>
    </row>
    <row r="110" spans="8:8" ht="14.25" customHeight="1">
      <c r="H110" s="38"/>
    </row>
    <row r="111" spans="8:8" ht="14.25" customHeight="1">
      <c r="H111" s="38"/>
    </row>
    <row r="112" spans="8:8" ht="14.25" customHeight="1">
      <c r="H112" s="38"/>
    </row>
    <row r="113" spans="8:8" ht="14.25" customHeight="1">
      <c r="H113" s="38"/>
    </row>
    <row r="114" spans="8:8" ht="14.25" customHeight="1">
      <c r="H114" s="38"/>
    </row>
    <row r="115" spans="8:8" ht="14.25" customHeight="1">
      <c r="H115" s="38"/>
    </row>
    <row r="116" spans="8:8" ht="14.25" customHeight="1">
      <c r="H116" s="38"/>
    </row>
    <row r="117" spans="8:8" ht="14.25" customHeight="1">
      <c r="H117" s="38"/>
    </row>
    <row r="118" spans="8:8" ht="14.25" customHeight="1">
      <c r="H118" s="38"/>
    </row>
    <row r="119" spans="8:8" ht="14.25" customHeight="1">
      <c r="H119" s="38"/>
    </row>
    <row r="120" spans="8:8" ht="14.25" customHeight="1">
      <c r="H120" s="38"/>
    </row>
    <row r="121" spans="8:8" ht="14.25" customHeight="1">
      <c r="H121" s="38"/>
    </row>
    <row r="122" spans="8:8" ht="14.25" customHeight="1">
      <c r="H122" s="38"/>
    </row>
    <row r="123" spans="8:8" ht="14.25" customHeight="1">
      <c r="H123" s="38"/>
    </row>
    <row r="124" spans="8:8" ht="14.25" customHeight="1">
      <c r="H124" s="38"/>
    </row>
    <row r="125" spans="8:8" ht="14.25" customHeight="1">
      <c r="H125" s="38"/>
    </row>
    <row r="126" spans="8:8" ht="14.25" customHeight="1">
      <c r="H126" s="38"/>
    </row>
    <row r="127" spans="8:8" ht="14.25" customHeight="1">
      <c r="H127" s="38"/>
    </row>
    <row r="128" spans="8:8" ht="14.25" customHeight="1">
      <c r="H128" s="38"/>
    </row>
    <row r="129" spans="8:8" ht="14.25" customHeight="1">
      <c r="H129" s="38"/>
    </row>
    <row r="130" spans="8:8" ht="14.25" customHeight="1">
      <c r="H130" s="38"/>
    </row>
    <row r="131" spans="8:8" ht="14.25" customHeight="1">
      <c r="H131" s="38"/>
    </row>
    <row r="132" spans="8:8" ht="14.25" customHeight="1">
      <c r="H132" s="38"/>
    </row>
    <row r="133" spans="8:8" ht="14.25" customHeight="1">
      <c r="H133" s="38"/>
    </row>
    <row r="134" spans="8:8" ht="14.25" customHeight="1">
      <c r="H134" s="38"/>
    </row>
    <row r="135" spans="8:8" ht="14.25" customHeight="1">
      <c r="H135" s="38"/>
    </row>
    <row r="136" spans="8:8" ht="14.25" customHeight="1">
      <c r="H136" s="38"/>
    </row>
    <row r="137" spans="8:8" ht="14.25" customHeight="1">
      <c r="H137" s="38"/>
    </row>
    <row r="138" spans="8:8" ht="14.25" customHeight="1">
      <c r="H138" s="38"/>
    </row>
    <row r="139" spans="8:8" ht="14.25" customHeight="1">
      <c r="H139" s="38"/>
    </row>
    <row r="140" spans="8:8" ht="14.25" customHeight="1">
      <c r="H140" s="38"/>
    </row>
    <row r="141" spans="8:8" ht="14.25" customHeight="1">
      <c r="H141" s="38"/>
    </row>
    <row r="142" spans="8:8" ht="14.25" customHeight="1">
      <c r="H142" s="38"/>
    </row>
    <row r="143" spans="8:8" ht="14.25" customHeight="1">
      <c r="H143" s="38"/>
    </row>
    <row r="144" spans="8:8" ht="14.25" customHeight="1">
      <c r="H144" s="38"/>
    </row>
    <row r="145" spans="8:8" ht="14.25" customHeight="1">
      <c r="H145" s="38"/>
    </row>
    <row r="146" spans="8:8" ht="14.25" customHeight="1">
      <c r="H146" s="38"/>
    </row>
    <row r="147" spans="8:8" ht="14.25" customHeight="1">
      <c r="H147" s="38"/>
    </row>
    <row r="148" spans="8:8" ht="14.25" customHeight="1">
      <c r="H148" s="38"/>
    </row>
    <row r="149" spans="8:8" ht="14.25" customHeight="1">
      <c r="H149" s="38"/>
    </row>
    <row r="150" spans="8:8" ht="14.25" customHeight="1">
      <c r="H150" s="38"/>
    </row>
    <row r="151" spans="8:8" ht="14.25" customHeight="1">
      <c r="H151" s="38"/>
    </row>
    <row r="152" spans="8:8" ht="14.25" customHeight="1">
      <c r="H152" s="38"/>
    </row>
    <row r="153" spans="8:8" ht="14.25" customHeight="1">
      <c r="H153" s="38"/>
    </row>
    <row r="154" spans="8:8" ht="14.25" customHeight="1">
      <c r="H154" s="38"/>
    </row>
    <row r="155" spans="8:8" ht="14.25" customHeight="1">
      <c r="H155" s="38"/>
    </row>
    <row r="156" spans="8:8" ht="14.25" customHeight="1">
      <c r="H156" s="38"/>
    </row>
    <row r="157" spans="8:8" ht="14.25" customHeight="1">
      <c r="H157" s="38"/>
    </row>
    <row r="158" spans="8:8" ht="14.25" customHeight="1">
      <c r="H158" s="38"/>
    </row>
    <row r="159" spans="8:8" ht="14.25" customHeight="1">
      <c r="H159" s="38"/>
    </row>
    <row r="160" spans="8:8" ht="14.25" customHeight="1">
      <c r="H160" s="38"/>
    </row>
    <row r="161" spans="8:8" ht="14.25" customHeight="1">
      <c r="H161" s="38"/>
    </row>
    <row r="162" spans="8:8" ht="14.25" customHeight="1">
      <c r="H162" s="38"/>
    </row>
    <row r="163" spans="8:8" ht="14.25" customHeight="1">
      <c r="H163" s="38"/>
    </row>
    <row r="164" spans="8:8" ht="14.25" customHeight="1">
      <c r="H164" s="38"/>
    </row>
    <row r="165" spans="8:8" ht="14.25" customHeight="1">
      <c r="H165" s="38"/>
    </row>
    <row r="166" spans="8:8" ht="14.25" customHeight="1">
      <c r="H166" s="38"/>
    </row>
    <row r="167" spans="8:8" ht="14.25" customHeight="1">
      <c r="H167" s="38"/>
    </row>
    <row r="168" spans="8:8" ht="14.25" customHeight="1">
      <c r="H168" s="38"/>
    </row>
    <row r="169" spans="8:8" ht="14.25" customHeight="1">
      <c r="H169" s="38"/>
    </row>
    <row r="170" spans="8:8" ht="14.25" customHeight="1">
      <c r="H170" s="38"/>
    </row>
    <row r="171" spans="8:8" ht="14.25" customHeight="1">
      <c r="H171" s="38"/>
    </row>
    <row r="172" spans="8:8" ht="14.25" customHeight="1">
      <c r="H172" s="38"/>
    </row>
    <row r="173" spans="8:8" ht="14.25" customHeight="1">
      <c r="H173" s="38"/>
    </row>
    <row r="174" spans="8:8" ht="14.25" customHeight="1">
      <c r="H174" s="38"/>
    </row>
    <row r="175" spans="8:8" ht="14.25" customHeight="1">
      <c r="H175" s="38"/>
    </row>
    <row r="176" spans="8:8" ht="14.25" customHeight="1">
      <c r="H176" s="38"/>
    </row>
    <row r="177" spans="8:8" ht="14.25" customHeight="1">
      <c r="H177" s="38"/>
    </row>
    <row r="178" spans="8:8" ht="14.25" customHeight="1">
      <c r="H178" s="38"/>
    </row>
    <row r="179" spans="8:8" ht="14.25" customHeight="1">
      <c r="H179" s="38"/>
    </row>
    <row r="180" spans="8:8" ht="14.25" customHeight="1">
      <c r="H180" s="38"/>
    </row>
    <row r="181" spans="8:8" ht="14.25" customHeight="1">
      <c r="H181" s="38"/>
    </row>
    <row r="182" spans="8:8" ht="14.25" customHeight="1">
      <c r="H182" s="38"/>
    </row>
    <row r="183" spans="8:8" ht="14.25" customHeight="1">
      <c r="H183" s="38"/>
    </row>
    <row r="184" spans="8:8" ht="14.25" customHeight="1">
      <c r="H184" s="38"/>
    </row>
    <row r="185" spans="8:8" ht="14.25" customHeight="1">
      <c r="H185" s="38"/>
    </row>
    <row r="186" spans="8:8" ht="14.25" customHeight="1">
      <c r="H186" s="38"/>
    </row>
    <row r="187" spans="8:8" ht="14.25" customHeight="1">
      <c r="H187" s="38"/>
    </row>
    <row r="188" spans="8:8" ht="14.25" customHeight="1">
      <c r="H188" s="38"/>
    </row>
    <row r="189" spans="8:8" ht="14.25" customHeight="1">
      <c r="H189" s="38"/>
    </row>
    <row r="190" spans="8:8" ht="14.25" customHeight="1">
      <c r="H190" s="38"/>
    </row>
    <row r="191" spans="8:8" ht="14.25" customHeight="1">
      <c r="H191" s="38"/>
    </row>
    <row r="192" spans="8:8" ht="14.25" customHeight="1">
      <c r="H192" s="38"/>
    </row>
    <row r="193" spans="8:8" ht="14.25" customHeight="1">
      <c r="H193" s="38"/>
    </row>
    <row r="194" spans="8:8" ht="14.25" customHeight="1">
      <c r="H194" s="38"/>
    </row>
    <row r="195" spans="8:8" ht="14.25" customHeight="1">
      <c r="H195" s="38"/>
    </row>
    <row r="196" spans="8:8" ht="14.25" customHeight="1">
      <c r="H196" s="38"/>
    </row>
    <row r="197" spans="8:8" ht="14.25" customHeight="1">
      <c r="H197" s="38"/>
    </row>
    <row r="198" spans="8:8" ht="14.25" customHeight="1">
      <c r="H198" s="38"/>
    </row>
    <row r="199" spans="8:8" ht="14.25" customHeight="1">
      <c r="H199" s="38"/>
    </row>
    <row r="200" spans="8:8" ht="14.25" customHeight="1">
      <c r="H200" s="38"/>
    </row>
    <row r="201" spans="8:8" ht="14.25" customHeight="1">
      <c r="H201" s="38"/>
    </row>
    <row r="202" spans="8:8" ht="14.25" customHeight="1">
      <c r="H202" s="38"/>
    </row>
    <row r="203" spans="8:8" ht="14.25" customHeight="1">
      <c r="H203" s="38"/>
    </row>
    <row r="204" spans="8:8" ht="14.25" customHeight="1">
      <c r="H204" s="38"/>
    </row>
    <row r="205" spans="8:8" ht="14.25" customHeight="1">
      <c r="H205" s="38"/>
    </row>
    <row r="206" spans="8:8" ht="14.25" customHeight="1">
      <c r="H206" s="38"/>
    </row>
    <row r="207" spans="8:8" ht="14.25" customHeight="1">
      <c r="H207" s="38"/>
    </row>
    <row r="208" spans="8:8" ht="14.25" customHeight="1">
      <c r="H208" s="38"/>
    </row>
    <row r="209" spans="8:8" ht="14.25" customHeight="1">
      <c r="H209" s="38"/>
    </row>
    <row r="210" spans="8:8" ht="14.25" customHeight="1">
      <c r="H210" s="38"/>
    </row>
    <row r="211" spans="8:8" ht="14.25" customHeight="1">
      <c r="H211" s="38"/>
    </row>
    <row r="212" spans="8:8" ht="14.25" customHeight="1">
      <c r="H212" s="38"/>
    </row>
    <row r="213" spans="8:8" ht="14.25" customHeight="1">
      <c r="H213" s="38"/>
    </row>
    <row r="214" spans="8:8" ht="14.25" customHeight="1">
      <c r="H214" s="38"/>
    </row>
    <row r="215" spans="8:8" ht="14.25" customHeight="1">
      <c r="H215" s="38"/>
    </row>
    <row r="216" spans="8:8" ht="14.25" customHeight="1">
      <c r="H216" s="38"/>
    </row>
    <row r="217" spans="8:8" ht="14.25" customHeight="1">
      <c r="H217" s="38"/>
    </row>
    <row r="218" spans="8:8" ht="14.25" customHeight="1">
      <c r="H218" s="38"/>
    </row>
    <row r="219" spans="8:8" ht="14.25" customHeight="1">
      <c r="H219" s="38"/>
    </row>
    <row r="220" spans="8:8" ht="14.25" customHeight="1">
      <c r="H220" s="38"/>
    </row>
    <row r="221" spans="8:8" ht="15.75" customHeight="1"/>
    <row r="222" spans="8:8" ht="15.75" customHeight="1"/>
    <row r="223" spans="8:8" ht="15.75" customHeight="1"/>
    <row r="224" spans="8:8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1" xr:uid="{00000000-0009-0000-0000-000002000000}"/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workbookViewId="0"/>
  </sheetViews>
  <sheetFormatPr defaultColWidth="14.42578125" defaultRowHeight="15" customHeight="1"/>
  <cols>
    <col min="1" max="3" width="8.7109375" customWidth="1"/>
    <col min="4" max="4" width="14.5703125" customWidth="1"/>
    <col min="5" max="5" width="16" customWidth="1"/>
    <col min="6" max="6" width="11.5703125" customWidth="1"/>
    <col min="7" max="7" width="17.7109375" customWidth="1"/>
    <col min="8" max="8" width="14.140625" customWidth="1"/>
    <col min="9" max="9" width="14" customWidth="1"/>
    <col min="10" max="10" width="14.140625" customWidth="1"/>
    <col min="11" max="12" width="8.7109375" customWidth="1"/>
    <col min="13" max="13" width="36.5703125" customWidth="1"/>
    <col min="14" max="14" width="11" customWidth="1"/>
  </cols>
  <sheetData>
    <row r="1" spans="1:14" ht="45" customHeight="1">
      <c r="A1" s="21" t="s">
        <v>12</v>
      </c>
      <c r="B1" s="22" t="s">
        <v>13</v>
      </c>
      <c r="C1" s="22" t="s">
        <v>14</v>
      </c>
      <c r="D1" s="22" t="s">
        <v>15</v>
      </c>
      <c r="E1" s="22" t="s">
        <v>16</v>
      </c>
      <c r="F1" s="22" t="s">
        <v>17</v>
      </c>
      <c r="G1" s="22" t="s">
        <v>18</v>
      </c>
      <c r="H1" s="22" t="s">
        <v>19</v>
      </c>
      <c r="I1" s="22" t="s">
        <v>20</v>
      </c>
      <c r="J1" s="22" t="s">
        <v>21</v>
      </c>
      <c r="K1" s="22" t="s">
        <v>22</v>
      </c>
      <c r="L1" s="22" t="s">
        <v>23</v>
      </c>
      <c r="M1" s="23" t="s">
        <v>24</v>
      </c>
      <c r="N1" s="23" t="s">
        <v>25</v>
      </c>
    </row>
    <row r="2" spans="1:14" ht="14.25" customHeight="1">
      <c r="A2" s="24" t="s">
        <v>37</v>
      </c>
      <c r="B2" s="24">
        <v>1</v>
      </c>
      <c r="C2" s="24" t="s">
        <v>27</v>
      </c>
      <c r="D2" s="25">
        <v>43040</v>
      </c>
      <c r="E2" s="25">
        <v>43075</v>
      </c>
      <c r="F2" s="24">
        <f t="shared" ref="F2:F13" si="0">E2-D2</f>
        <v>35</v>
      </c>
      <c r="G2" s="26">
        <v>267485.34000000003</v>
      </c>
      <c r="H2" s="26">
        <f>F2*8973</f>
        <v>314055</v>
      </c>
      <c r="I2" s="26">
        <v>197939.15</v>
      </c>
      <c r="J2" s="26">
        <f t="shared" ref="J2:J9" si="1">H2-I2</f>
        <v>116115.85</v>
      </c>
      <c r="K2" s="27">
        <f t="shared" ref="K2:K13" si="2">I2/G2</f>
        <v>0.73999999401836369</v>
      </c>
      <c r="L2" s="29">
        <v>460</v>
      </c>
      <c r="M2" s="24" t="s">
        <v>28</v>
      </c>
      <c r="N2" s="28" t="s">
        <v>38</v>
      </c>
    </row>
    <row r="3" spans="1:14" ht="14.25" customHeight="1">
      <c r="A3" s="24" t="s">
        <v>37</v>
      </c>
      <c r="B3" s="24">
        <v>2</v>
      </c>
      <c r="C3" s="24" t="s">
        <v>30</v>
      </c>
      <c r="D3" s="25">
        <v>42949</v>
      </c>
      <c r="E3" s="25">
        <v>42950</v>
      </c>
      <c r="F3" s="24">
        <f t="shared" si="0"/>
        <v>1</v>
      </c>
      <c r="G3" s="26">
        <v>5876.31</v>
      </c>
      <c r="H3" s="26">
        <f>G3*0.22</f>
        <v>1292.7882000000002</v>
      </c>
      <c r="I3" s="26">
        <v>0</v>
      </c>
      <c r="J3" s="26">
        <f t="shared" si="1"/>
        <v>1292.7882000000002</v>
      </c>
      <c r="K3" s="27">
        <f t="shared" si="2"/>
        <v>0</v>
      </c>
      <c r="L3" s="29" t="s">
        <v>31</v>
      </c>
      <c r="M3" s="24" t="s">
        <v>39</v>
      </c>
      <c r="N3" s="28" t="s">
        <v>40</v>
      </c>
    </row>
    <row r="4" spans="1:14" ht="14.25" customHeight="1">
      <c r="A4" s="30" t="s">
        <v>37</v>
      </c>
      <c r="B4" s="30">
        <v>3</v>
      </c>
      <c r="C4" s="30" t="s">
        <v>27</v>
      </c>
      <c r="D4" s="31">
        <v>42747</v>
      </c>
      <c r="E4" s="31">
        <v>42754</v>
      </c>
      <c r="F4" s="24">
        <f t="shared" si="0"/>
        <v>7</v>
      </c>
      <c r="G4" s="32">
        <v>398430.32</v>
      </c>
      <c r="H4" s="33">
        <f t="shared" ref="H4:H8" si="3">F4*8973</f>
        <v>62811</v>
      </c>
      <c r="I4" s="32">
        <v>44865</v>
      </c>
      <c r="J4" s="26">
        <f t="shared" si="1"/>
        <v>17946</v>
      </c>
      <c r="K4" s="27">
        <f t="shared" si="2"/>
        <v>0.11260438211630079</v>
      </c>
      <c r="L4" s="34">
        <v>473</v>
      </c>
      <c r="M4" s="30" t="s">
        <v>28</v>
      </c>
      <c r="N4" s="28" t="s">
        <v>38</v>
      </c>
    </row>
    <row r="5" spans="1:14" ht="14.25" customHeight="1">
      <c r="A5" s="30" t="s">
        <v>37</v>
      </c>
      <c r="B5" s="30">
        <v>4</v>
      </c>
      <c r="C5" s="30" t="s">
        <v>27</v>
      </c>
      <c r="D5" s="31">
        <v>42747</v>
      </c>
      <c r="E5" s="31">
        <v>42748</v>
      </c>
      <c r="F5" s="24">
        <f t="shared" si="0"/>
        <v>1</v>
      </c>
      <c r="G5" s="32">
        <v>187329.43</v>
      </c>
      <c r="H5" s="33">
        <f t="shared" si="3"/>
        <v>8973</v>
      </c>
      <c r="I5" s="32">
        <v>8973</v>
      </c>
      <c r="J5" s="26">
        <f t="shared" si="1"/>
        <v>0</v>
      </c>
      <c r="K5" s="27">
        <f t="shared" si="2"/>
        <v>4.7899574562309831E-2</v>
      </c>
      <c r="L5" s="34">
        <v>460</v>
      </c>
      <c r="M5" s="30" t="s">
        <v>28</v>
      </c>
      <c r="N5" s="28" t="s">
        <v>38</v>
      </c>
    </row>
    <row r="6" spans="1:14" ht="14.25" customHeight="1">
      <c r="A6" s="30" t="s">
        <v>37</v>
      </c>
      <c r="B6" s="30">
        <v>5</v>
      </c>
      <c r="C6" s="30" t="s">
        <v>27</v>
      </c>
      <c r="D6" s="31">
        <v>42755</v>
      </c>
      <c r="E6" s="31">
        <v>42788</v>
      </c>
      <c r="F6" s="24">
        <f t="shared" si="0"/>
        <v>33</v>
      </c>
      <c r="G6" s="32">
        <v>960725.01</v>
      </c>
      <c r="H6" s="33">
        <f t="shared" si="3"/>
        <v>296109</v>
      </c>
      <c r="I6" s="32"/>
      <c r="J6" s="26">
        <f t="shared" si="1"/>
        <v>296109</v>
      </c>
      <c r="K6" s="27">
        <f t="shared" si="2"/>
        <v>0</v>
      </c>
      <c r="L6" s="34">
        <v>454</v>
      </c>
      <c r="M6" s="30" t="s">
        <v>28</v>
      </c>
      <c r="N6" s="28" t="s">
        <v>38</v>
      </c>
    </row>
    <row r="7" spans="1:14" ht="14.25" customHeight="1">
      <c r="A7" s="30" t="s">
        <v>37</v>
      </c>
      <c r="B7" s="30">
        <v>6</v>
      </c>
      <c r="C7" s="30" t="s">
        <v>27</v>
      </c>
      <c r="D7" s="31">
        <v>42817</v>
      </c>
      <c r="E7" s="31">
        <v>42827</v>
      </c>
      <c r="F7" s="24">
        <f t="shared" si="0"/>
        <v>10</v>
      </c>
      <c r="G7" s="32">
        <v>467829.23</v>
      </c>
      <c r="H7" s="33">
        <f t="shared" si="3"/>
        <v>89730</v>
      </c>
      <c r="I7" s="32">
        <v>89730</v>
      </c>
      <c r="J7" s="26">
        <f t="shared" si="1"/>
        <v>0</v>
      </c>
      <c r="K7" s="27">
        <f t="shared" si="2"/>
        <v>0.19180075601518101</v>
      </c>
      <c r="L7" s="34">
        <v>473</v>
      </c>
      <c r="M7" s="30" t="s">
        <v>28</v>
      </c>
      <c r="N7" s="28" t="s">
        <v>38</v>
      </c>
    </row>
    <row r="8" spans="1:14" ht="14.25" customHeight="1">
      <c r="A8" s="30" t="s">
        <v>37</v>
      </c>
      <c r="B8" s="30">
        <v>7</v>
      </c>
      <c r="C8" s="30" t="s">
        <v>27</v>
      </c>
      <c r="D8" s="31">
        <v>42817</v>
      </c>
      <c r="E8" s="31">
        <v>42828</v>
      </c>
      <c r="F8" s="24">
        <f t="shared" si="0"/>
        <v>11</v>
      </c>
      <c r="G8" s="32">
        <v>573532.21</v>
      </c>
      <c r="H8" s="33">
        <f t="shared" si="3"/>
        <v>98703</v>
      </c>
      <c r="I8" s="32">
        <v>89730</v>
      </c>
      <c r="J8" s="26">
        <f t="shared" si="1"/>
        <v>8973</v>
      </c>
      <c r="K8" s="27">
        <f t="shared" si="2"/>
        <v>0.15645154436923431</v>
      </c>
      <c r="L8" s="34">
        <v>473</v>
      </c>
      <c r="M8" s="30" t="s">
        <v>28</v>
      </c>
      <c r="N8" s="28" t="s">
        <v>38</v>
      </c>
    </row>
    <row r="9" spans="1:14" ht="14.25" customHeight="1">
      <c r="A9" s="30" t="s">
        <v>37</v>
      </c>
      <c r="B9" s="30">
        <v>8</v>
      </c>
      <c r="C9" s="30" t="s">
        <v>30</v>
      </c>
      <c r="D9" s="31">
        <v>42844</v>
      </c>
      <c r="E9" s="31">
        <v>42846</v>
      </c>
      <c r="F9" s="24">
        <f t="shared" si="0"/>
        <v>2</v>
      </c>
      <c r="G9" s="32">
        <v>8973.43</v>
      </c>
      <c r="H9" s="33">
        <f t="shared" ref="H9:H13" si="4">G9*0.22</f>
        <v>1974.1546000000001</v>
      </c>
      <c r="I9" s="32">
        <v>0</v>
      </c>
      <c r="J9" s="33">
        <f t="shared" si="1"/>
        <v>1974.1546000000001</v>
      </c>
      <c r="K9" s="27">
        <f t="shared" si="2"/>
        <v>0</v>
      </c>
      <c r="L9" s="41" t="s">
        <v>31</v>
      </c>
      <c r="M9" s="30" t="s">
        <v>39</v>
      </c>
      <c r="N9" s="28" t="s">
        <v>40</v>
      </c>
    </row>
    <row r="10" spans="1:14" ht="14.25" customHeight="1">
      <c r="A10" s="30" t="s">
        <v>37</v>
      </c>
      <c r="B10" s="30">
        <v>9</v>
      </c>
      <c r="C10" s="30" t="s">
        <v>30</v>
      </c>
      <c r="D10" s="31">
        <v>42872</v>
      </c>
      <c r="E10" s="31">
        <v>42873</v>
      </c>
      <c r="F10" s="24">
        <f t="shared" si="0"/>
        <v>1</v>
      </c>
      <c r="G10" s="32">
        <v>3220</v>
      </c>
      <c r="H10" s="33">
        <f t="shared" si="4"/>
        <v>708.4</v>
      </c>
      <c r="I10" s="33">
        <v>708.4</v>
      </c>
      <c r="J10" s="32">
        <v>0</v>
      </c>
      <c r="K10" s="27">
        <f t="shared" si="2"/>
        <v>0.22</v>
      </c>
      <c r="L10" s="41" t="s">
        <v>31</v>
      </c>
      <c r="M10" s="28" t="s">
        <v>39</v>
      </c>
      <c r="N10" s="28" t="s">
        <v>40</v>
      </c>
    </row>
    <row r="11" spans="1:14" ht="14.25" customHeight="1">
      <c r="A11" s="30" t="s">
        <v>37</v>
      </c>
      <c r="B11" s="30">
        <v>10</v>
      </c>
      <c r="C11" s="30" t="s">
        <v>30</v>
      </c>
      <c r="D11" s="31">
        <v>42997</v>
      </c>
      <c r="E11" s="31">
        <v>42999</v>
      </c>
      <c r="F11" s="24">
        <f t="shared" si="0"/>
        <v>2</v>
      </c>
      <c r="G11" s="32">
        <v>9432.65</v>
      </c>
      <c r="H11" s="33">
        <f t="shared" si="4"/>
        <v>2075.183</v>
      </c>
      <c r="I11" s="32">
        <v>2075.1799999999998</v>
      </c>
      <c r="J11" s="33">
        <f t="shared" ref="J11:J13" si="5">H11-I11</f>
        <v>3.0000000001564331E-3</v>
      </c>
      <c r="K11" s="27">
        <f t="shared" si="2"/>
        <v>0.21999968195576003</v>
      </c>
      <c r="L11" s="41" t="s">
        <v>31</v>
      </c>
      <c r="M11" s="30" t="s">
        <v>39</v>
      </c>
      <c r="N11" s="28" t="s">
        <v>40</v>
      </c>
    </row>
    <row r="12" spans="1:14" ht="14.25" customHeight="1">
      <c r="A12" s="30" t="s">
        <v>37</v>
      </c>
      <c r="B12" s="30">
        <v>11</v>
      </c>
      <c r="C12" s="30" t="s">
        <v>30</v>
      </c>
      <c r="D12" s="31">
        <v>43009</v>
      </c>
      <c r="E12" s="31">
        <v>43011</v>
      </c>
      <c r="F12" s="24">
        <f t="shared" si="0"/>
        <v>2</v>
      </c>
      <c r="G12" s="32">
        <v>7321.32</v>
      </c>
      <c r="H12" s="33">
        <f t="shared" si="4"/>
        <v>1610.6904</v>
      </c>
      <c r="I12" s="32">
        <v>0</v>
      </c>
      <c r="J12" s="33">
        <f t="shared" si="5"/>
        <v>1610.6904</v>
      </c>
      <c r="K12" s="27">
        <f t="shared" si="2"/>
        <v>0</v>
      </c>
      <c r="L12" s="41" t="s">
        <v>31</v>
      </c>
      <c r="M12" s="30" t="s">
        <v>39</v>
      </c>
      <c r="N12" s="28" t="s">
        <v>40</v>
      </c>
    </row>
    <row r="13" spans="1:14" ht="14.25" customHeight="1">
      <c r="A13" s="30" t="s">
        <v>37</v>
      </c>
      <c r="B13" s="30">
        <v>12</v>
      </c>
      <c r="C13" s="30" t="s">
        <v>30</v>
      </c>
      <c r="D13" s="31">
        <v>43036</v>
      </c>
      <c r="E13" s="31">
        <v>43037</v>
      </c>
      <c r="F13" s="24">
        <f t="shared" si="0"/>
        <v>1</v>
      </c>
      <c r="G13" s="32">
        <v>4987.95</v>
      </c>
      <c r="H13" s="33">
        <f t="shared" si="4"/>
        <v>1097.3489999999999</v>
      </c>
      <c r="I13" s="32">
        <v>0</v>
      </c>
      <c r="J13" s="33">
        <f t="shared" si="5"/>
        <v>1097.3489999999999</v>
      </c>
      <c r="K13" s="27">
        <f t="shared" si="2"/>
        <v>0</v>
      </c>
      <c r="L13" s="41" t="s">
        <v>31</v>
      </c>
      <c r="M13" s="30" t="s">
        <v>39</v>
      </c>
      <c r="N13" s="28" t="s">
        <v>40</v>
      </c>
    </row>
    <row r="14" spans="1:14" ht="14.25" customHeight="1"/>
    <row r="15" spans="1:14" ht="14.25" customHeight="1"/>
    <row r="16" spans="1:1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1" xr:uid="{00000000-0009-0000-0000-000003000000}"/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Observations</vt:lpstr>
      <vt:lpstr>Aetna</vt:lpstr>
      <vt:lpstr>Blue Cross</vt:lpstr>
      <vt:lpstr>Cigna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Drake</dc:creator>
  <cp:lastModifiedBy>Mickey Huggins</cp:lastModifiedBy>
  <dcterms:created xsi:type="dcterms:W3CDTF">2011-10-12T03:33:23Z</dcterms:created>
  <dcterms:modified xsi:type="dcterms:W3CDTF">2022-06-14T18:32:06Z</dcterms:modified>
</cp:coreProperties>
</file>