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riva\Desktop\GitHub\gitrepo\FinishedHW\"/>
    </mc:Choice>
  </mc:AlternateContent>
  <xr:revisionPtr revIDLastSave="0" documentId="13_ncr:1_{D23CEBB3-5E73-43FF-95A5-452B01D187F9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Sub-Category Success" sheetId="3" r:id="rId1"/>
    <sheet name="Category Success" sheetId="2" r:id="rId2"/>
    <sheet name="Sheet5" sheetId="5" r:id="rId3"/>
    <sheet name="Sheet1" sheetId="1" r:id="rId4"/>
  </sheets>
  <definedNames>
    <definedName name="_xlnm._FilterDatabase" localSheetId="3" hidden="1">Sheet1!$A$1:$T$4115</definedName>
  </definedNames>
  <calcPr calcId="181029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<sst xmlns="http://schemas.openxmlformats.org/spreadsheetml/2006/main" count="24800" uniqueCount="8380">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</sst>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[StarterBook-Finished.xlsx]Sub-Category Success!PivotTable1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A-4715-848D-E0BC878BF8CA}"/>
            </c:ext>
          </c:extLst>
        </c:ser>
        <c:ser>
          <c:idx val="1"/>
          <c:order val="1"/>
          <c:tx>
            <c:strRef>
              <c:f>'Sub-Category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A-4715-848D-E0BC878BF8CA}"/>
            </c:ext>
          </c:extLst>
        </c:ser>
        <c:ser>
          <c:idx val="2"/>
          <c:order val="2"/>
          <c:tx>
            <c:strRef>
              <c:f>'Sub-Category Success'!$D$4:$D$5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2A-4715-848D-E0BC878BF8CA}"/>
            </c:ext>
          </c:extLst>
        </c:ser>
        <c:ser>
          <c:idx val="3"/>
          <c:order val="3"/>
          <c:tx>
            <c:strRef>
              <c:f>'Sub-Category Success'!$E$4:$E$5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2A-4715-848D-E0BC878BF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203760"/>
        <c:axId val="518204416"/>
      </c:barChart>
      <c:catAx>
        <c:axId val="5182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4416"/>
        <c:crosses val="autoZero"/>
        <c:auto val="1"/>
        <c:lblAlgn val="ctr"/>
        <c:lblOffset val="100"/>
        <c:noMultiLvlLbl val="0"/>
      </c:catAx>
      <c:valAx>
        <c:axId val="5182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[StarterBook-Finished.xlsx]Category Success!PivotTable1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1-40B5-A670-ED851BD174D4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1-40B5-A670-ED851BD174D4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91-40B5-A670-ED851BD174D4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91-40B5-A670-ED851BD17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203760"/>
        <c:axId val="518204416"/>
      </c:barChart>
      <c:catAx>
        <c:axId val="5182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4416"/>
        <c:crosses val="autoZero"/>
        <c:auto val="1"/>
        <c:lblAlgn val="ctr"/>
        <c:lblOffset val="100"/>
        <c:noMultiLvlLbl val="0"/>
      </c:catAx>
      <c:valAx>
        <c:axId val="5182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[StarterBook-Finished.xlsx]Sheet5!PivotTable3</c:name>
    <c:fmtId val="2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7-4C90-BA85-A1AC301A7A2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7-4C90-BA85-A1AC301A7A2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7-4C90-BA85-A1AC301A7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038296"/>
        <c:axId val="528037640"/>
      </c:lineChart>
      <c:catAx>
        <c:axId val="52803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37640"/>
        <c:crosses val="autoZero"/>
        <c:auto val="1"/>
        <c:lblAlgn val="ctr"/>
        <c:lblOffset val="100"/>
        <c:noMultiLvlLbl val="0"/>
      </c:catAx>
      <c:valAx>
        <c:axId val="52803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3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5</xdr:row>
      <xdr:rowOff>41910</xdr:rowOff>
    </xdr:from>
    <xdr:to>
      <xdr:col>18</xdr:col>
      <xdr:colOff>487680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9E6F6-A7CB-4875-B937-5CE8AC302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1</xdr:row>
      <xdr:rowOff>72390</xdr:rowOff>
    </xdr:from>
    <xdr:to>
      <xdr:col>15</xdr:col>
      <xdr:colOff>525780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7A9BC-D9D4-40F8-AFD7-7CFEB87F4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1</xdr:row>
      <xdr:rowOff>87630</xdr:rowOff>
    </xdr:from>
    <xdr:to>
      <xdr:col>16</xdr:col>
      <xdr:colOff>7620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078EB-F9B2-46DF-A894-0EB8C18CB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Valerio" refreshedDate="43567.043695370368" createdVersion="6" refreshedVersion="6" minRefreshableVersion="3" recordCount="4114" xr:uid="{2B0B7D3D-F0FD-47FF-A5F0-2953CCB52CF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0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0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7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09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5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3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8T22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18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18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4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19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18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0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0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3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6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3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5T22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1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6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2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1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08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0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08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2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7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5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1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6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09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0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2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0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09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0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7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3T23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09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18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5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1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6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08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7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19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7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6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3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5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1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0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5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09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5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0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6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09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2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1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4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7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2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2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1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7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0T22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3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7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6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1T23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4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7T23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7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0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4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2T22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0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19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0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1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19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0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2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4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1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0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7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18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08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1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0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2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1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4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0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7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0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0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6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4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2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1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0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2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18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7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1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6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7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7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3T22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0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19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08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2T23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0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3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2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18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6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18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3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3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5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5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6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19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6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19T22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5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3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5T17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3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0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0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2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3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6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1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5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0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0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5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2T22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0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6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7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1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6T23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1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0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6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18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08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6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6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19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4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18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3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4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09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6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7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1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08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18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5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2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5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29T22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1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1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6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1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1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2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7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6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18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2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0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7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3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0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4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3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0T23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1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09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08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3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2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6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6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09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4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4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2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19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19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2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3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3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7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08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7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1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1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5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09-30T22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0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3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7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08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6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5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08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08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3-31T23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3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2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19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18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09T22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5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2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4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09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5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1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6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2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4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7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4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7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6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2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5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0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09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4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18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0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18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2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0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1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0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6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2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0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08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19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4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1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08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18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0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2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7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5T22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5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7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3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0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3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1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1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1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1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1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4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4T23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18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7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4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7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19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7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2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5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1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0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1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1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1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1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3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0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7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0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09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09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7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4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0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4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6T23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6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09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3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18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19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08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2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5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09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1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19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0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4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08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2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1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1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09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6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0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6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4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6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0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08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1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5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1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1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1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0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6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1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7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2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5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08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19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18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1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4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0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1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0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19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5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5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5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7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4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0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5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1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3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1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1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1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3T22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08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3T22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0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18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7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2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0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7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2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1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6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6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2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1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09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4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4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0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3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0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6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09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0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29T22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0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19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1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08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5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4T23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18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5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7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7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0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0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1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4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6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0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2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5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0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3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6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0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6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19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8T22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4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1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3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6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1T22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0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4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18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5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2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1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2T23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3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1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4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0T23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5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1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4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0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1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5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1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19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3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0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08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4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0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1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0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0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1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5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2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4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7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4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1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19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5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1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6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5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0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09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2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6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7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0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1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09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09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1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3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0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0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3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19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5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09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0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6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1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09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5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09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0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19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0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3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3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3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5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09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7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1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6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5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5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08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18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4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6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6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7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0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0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2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5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4T22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1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3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5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8T22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5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5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5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19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6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6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7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08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1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5T23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1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0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7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4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1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7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7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2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09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1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6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0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0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2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0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09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4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0T22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19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6T23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7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3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6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6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1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2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2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18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2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18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09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19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08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08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09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09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4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08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0T22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0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7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1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09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1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3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6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3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2T23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1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08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2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18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5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1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09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3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4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3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2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0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1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18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3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09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3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7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6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3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4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7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1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4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09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7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3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1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2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7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6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6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2T22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08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1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18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4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09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7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08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2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3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2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08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7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1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08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3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5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18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2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6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7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1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18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19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2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1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2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09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0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6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1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7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6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3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6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6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09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08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5T22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1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09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6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5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19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3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6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06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6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6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6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08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08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18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7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3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0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09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4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18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7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0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7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5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4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1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3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1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7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1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08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3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3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08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0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2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1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2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08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1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1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1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3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19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4-12-31T23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1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2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2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09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5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2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0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4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0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3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09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1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19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1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8T23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7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2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2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08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5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5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5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19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09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09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08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1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6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1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4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1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08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6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7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7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5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09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5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1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0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7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3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7T22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7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08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6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1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0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08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08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18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4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3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1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0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1T23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3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3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8T22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7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1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3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1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5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0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08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4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4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5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6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0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3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3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5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4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08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4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7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0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7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0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18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3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0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2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1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3T23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3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1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6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1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0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1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6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6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2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0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6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1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18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0T22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6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09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1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09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7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1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5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19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7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08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08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0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0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18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2T22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4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1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0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1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4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1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7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09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3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2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1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18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0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6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09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19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1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3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18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09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6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6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1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5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8T23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1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0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1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8T22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1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5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5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7T23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0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6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2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09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2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4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08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1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4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0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0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18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6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4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1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3T22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4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0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1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1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0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7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2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2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19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1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2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4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2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7T22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0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2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7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5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7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5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6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7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19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2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1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08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1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7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2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7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7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2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0T22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7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0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4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1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2T22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2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0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3T23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3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5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19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5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3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6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8-31T23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1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0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7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1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3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6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0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1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0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1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19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2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2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08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19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18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3T22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0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1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1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1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6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7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0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0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1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1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1T22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19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5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08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0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1T22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5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7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5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5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5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2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7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1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4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5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5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1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3T23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1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3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3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4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2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7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19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3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0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7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6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1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1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2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18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1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08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08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0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3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0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3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7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1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1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7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2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0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08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08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0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08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1T22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3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0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1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0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3T23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18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09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09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18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5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0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1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5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5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1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3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18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6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7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0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1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5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1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1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4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1T22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5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09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08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0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8T22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1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7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0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6T22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09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0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7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0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08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2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7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19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4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3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3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7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5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18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0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4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6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7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1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08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5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6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2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1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7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3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4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4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1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09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0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0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08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1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7T22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1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0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0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18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3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19T23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3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3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3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3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18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3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2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7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3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1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5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6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09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4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7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0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4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18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2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7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6T22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2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6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3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0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5T23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7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2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2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6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1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4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2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1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1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6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0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5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4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08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4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08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3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0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2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1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1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1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7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6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0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5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0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2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1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3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19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1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8T22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7T22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2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19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09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3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7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2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5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1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1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6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1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08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3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7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19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2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3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4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09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5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09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7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0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4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08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4T23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7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4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19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2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1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6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09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2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4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1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4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09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7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1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1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0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5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6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1-30T22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0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5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19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0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0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19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1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18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09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19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08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19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08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09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0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0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5T22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1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0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18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1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4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3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09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1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3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0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6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08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4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0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2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1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09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0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7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1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5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1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09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6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08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6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5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0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4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2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2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2T22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0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1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4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7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6T23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7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3T22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5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6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3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09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3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4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3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18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1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3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5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6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2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0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4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08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7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1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09T22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6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4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18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0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0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09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6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18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3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5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1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0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09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3T23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7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6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4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2T22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6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4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4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7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19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0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2T23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0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08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2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6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1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1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4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5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18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7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0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3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1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1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18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08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08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4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7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3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7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2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0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1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0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09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3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1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6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19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18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1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0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1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1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09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6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7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7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1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0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2T23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0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5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0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4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0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7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0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09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2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1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0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19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4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0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0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3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5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7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4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09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3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09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0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09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18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6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7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18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09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6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0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08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5T23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08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19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2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09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08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1T23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1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5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18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19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1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5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3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6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2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09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7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7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2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0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1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2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18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08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5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5T23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7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0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0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7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2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3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7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2-28T22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6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2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4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0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5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0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09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09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7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18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1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7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7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1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0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5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19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18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0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1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1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4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19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8T22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2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18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0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5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08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1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09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4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0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1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0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09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0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4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6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4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3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7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1T22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6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7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18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5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0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3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5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4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1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0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18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18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3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2T23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09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6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4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3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3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09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4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0T22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1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1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0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2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3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1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18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2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5T23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1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4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08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1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1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1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6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2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0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1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08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5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3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6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3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0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1T22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2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1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7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09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08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4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6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09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5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1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0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6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7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08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3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08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0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1T22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1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7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7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2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5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6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6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0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1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18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0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3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0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0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5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0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1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7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2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1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5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6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08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6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08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4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3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08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1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4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2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6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7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4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7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5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1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1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3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1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1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7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5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2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08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09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08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7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5T22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7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5T23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2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4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1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1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2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7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5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09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8T23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6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7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7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1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0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08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0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09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5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2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1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1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5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18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0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6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6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7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4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6T22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3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5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1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3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2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0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1T23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1T23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0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0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08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5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18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18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19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7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09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3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0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5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7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18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09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1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1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6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0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5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5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4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3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19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6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18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3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4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4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08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4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18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5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3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6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3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09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7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3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09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3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4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1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09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4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4T22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19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6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1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2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0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18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2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3-12-31T22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1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5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7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3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18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0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19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5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2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08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1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1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0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0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09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1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09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4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1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0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3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1T23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3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1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5T22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1T22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3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1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6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4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08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18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7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7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2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19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7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1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2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08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09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3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5T23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5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3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4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1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5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1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7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5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4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4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0T22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7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0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0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7T22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0T23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1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4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1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6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08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4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7T23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5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0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5T22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3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18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1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19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1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1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1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3T22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2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3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4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4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2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18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6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3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1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18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7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6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0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3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1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08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2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0T23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0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09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0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09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3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2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6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08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4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2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5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0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7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1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1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5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2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4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7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6-30T23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5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6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5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4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08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18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19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08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5T22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4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7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2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4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5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3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2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2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08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4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0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6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19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19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08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5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2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3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0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3T23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09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3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1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1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2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5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1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09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6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6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3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4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6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3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08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6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2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1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6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0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1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7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6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5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1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2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09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7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7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6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5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0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7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6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7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5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1T23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09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0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09T23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5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6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09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3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6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0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4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7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5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4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18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0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1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08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18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09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4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4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1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0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4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0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4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2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29T23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1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1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18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0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2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09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19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3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5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0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5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5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09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6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5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0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6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08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2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7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0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0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1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1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1T22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6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0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1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08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0T22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0T23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3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6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18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7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19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7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5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3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1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5T22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1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0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0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0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2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0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2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1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5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0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7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1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2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0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09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6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4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5T23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7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7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7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5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19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6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4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5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5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5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4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1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1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1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1T23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08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0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4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0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0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4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1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4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2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6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1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1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09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5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09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7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5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3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5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7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3T22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5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0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18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1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09T23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1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4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6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3T22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1T23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1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2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7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7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1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08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7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6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0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2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0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4T22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1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5T22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0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1T22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5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0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4T23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2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0T23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7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1T23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19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2T22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0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3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1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4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7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0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1T22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2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4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19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5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7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1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0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1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3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1T23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18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5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08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08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2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0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1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18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0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1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1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4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0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0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1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5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0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08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0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2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6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2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08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1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09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1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4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0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7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18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4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2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5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19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5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5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3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0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6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7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0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6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1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7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1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6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6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2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6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1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4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4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1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1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0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6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18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6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3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0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1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0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1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4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7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6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18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4T22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18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6T23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18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3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29T23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1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1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6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6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09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1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09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19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1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7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08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5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18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7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19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08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5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1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1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4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3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4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08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1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1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0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5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1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1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3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3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6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08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1T23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6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09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2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09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4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4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1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2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6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1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0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0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3T23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3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1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1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0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18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2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3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09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4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0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0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0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08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19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20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0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0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3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2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7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1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5T22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1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0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0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1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18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5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3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1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18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1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1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3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0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6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0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0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4T23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29T22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7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6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4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1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7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19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1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4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3T23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4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6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5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1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18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1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3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3T23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09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2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6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6T23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09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1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09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7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2T23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3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1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0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08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09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3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0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3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0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0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3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1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0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0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08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4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18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09T22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09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1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1T22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6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0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6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7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08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5T23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08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1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0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7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4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8T22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09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1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19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0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0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5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2T23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3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6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1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0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1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0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7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6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2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0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3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3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3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0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2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5T23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5T22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1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6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0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09T23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18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2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2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2T23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1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1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7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0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18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7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1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08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2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2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1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3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5T23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1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4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4T22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0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7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2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6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7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0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7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1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2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2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0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0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3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1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2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08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4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08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18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1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0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09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08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5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3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6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1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2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6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0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7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2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0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3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19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18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18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6T22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4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7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09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5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5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7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08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09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5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1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7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4T23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1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19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1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1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0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09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1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6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0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1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09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0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0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5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0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0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2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7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0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0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0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0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1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1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1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2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18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6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1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7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6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6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6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0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1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4T22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0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18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1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3T22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3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1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3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6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0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5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1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7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7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7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08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0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0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6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5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08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4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0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08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2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5T22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2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0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6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2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7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5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1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3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19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08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09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0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5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1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7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7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08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09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5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09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7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5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6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5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5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09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2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1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1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18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08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3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3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5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4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7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7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2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5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1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18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19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09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3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08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2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4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3T23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1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19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08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1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1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3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4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4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3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3T23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2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09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3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7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7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19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0T23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1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4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2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0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1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6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0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3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08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4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2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0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18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09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09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09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4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5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1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2T23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0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09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0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19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7T22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4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1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4T23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7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1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5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2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4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1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08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08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1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1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08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1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0T22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1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0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4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6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09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1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1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6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6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2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7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1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0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1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2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2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0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19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0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7T22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3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18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6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18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1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7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5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1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09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5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19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5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08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1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0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5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6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09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18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09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09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2T22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18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2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1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08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5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5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4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6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1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1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1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2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4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18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7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4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18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5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1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6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3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4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7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2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3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09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1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0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0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2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6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7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7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1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3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1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0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4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7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1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0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3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1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09-12-31T23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2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19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08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1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4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09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3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0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0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5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7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4T22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0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1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0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0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3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2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1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0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08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6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0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6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2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5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5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5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0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7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3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6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4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08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19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4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1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19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7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2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19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6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2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0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2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0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09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6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0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1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6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0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09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6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4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7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3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2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3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6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3T22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08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1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3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1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3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0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4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4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18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5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0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19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7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4T22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1T23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5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0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2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29T22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5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6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3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3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4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18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0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0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1T23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3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3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08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3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6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5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3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1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18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6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08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4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18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6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4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3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0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3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4T23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0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2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4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0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3T23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0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6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7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2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0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1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6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3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2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18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4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18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1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6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0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08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8T23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4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4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5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7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7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7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2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7T23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5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1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4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7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7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2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7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1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4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1T22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1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4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08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6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08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0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6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19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0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0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0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0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0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3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5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4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4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3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0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1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08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2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3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5T23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6T23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09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0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19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5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1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08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6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2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0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5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6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6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5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2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3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4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0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0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6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09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7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4-30T22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5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1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7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09T22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4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3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08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2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0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4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6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19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0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0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18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6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1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0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0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1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3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4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1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4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08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1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4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08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3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1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4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18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6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6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2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6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09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6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6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2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08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0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3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3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0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7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0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09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6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08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3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0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1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5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1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4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6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1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09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1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5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1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1T22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3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2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6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5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5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09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09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6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4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08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7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3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5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4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3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3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7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0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4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1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0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2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1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09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08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7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5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7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5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08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5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18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2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0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09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6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3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0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2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5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19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6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7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1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5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5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1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0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1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4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1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6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7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09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2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08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3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7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6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18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1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0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6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4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1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4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1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2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7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1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09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6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19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5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1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2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7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1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0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19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2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3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0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0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0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7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0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0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08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7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1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0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7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0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3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1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3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0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3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4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19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5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4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1T23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08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08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18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8T22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4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3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1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5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18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18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4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0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2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3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1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0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5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3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1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4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5T22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08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7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1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4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3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0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0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7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1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4T22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6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6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7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4T23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4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5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08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0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1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3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09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18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1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6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3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0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4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0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5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0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08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3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1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2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1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2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6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0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6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6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0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7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1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1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2-28T23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4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4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0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0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0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0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5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09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08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18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1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18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0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5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19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19T22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5T23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19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6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09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09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3T23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1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4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7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1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1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6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3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1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3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4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08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4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1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1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19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1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4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3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2-29T22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5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09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1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4T22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0T22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7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2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5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09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3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4T22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1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6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3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5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0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3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1T22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5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09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6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09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4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08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4T23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1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0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4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18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19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0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6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4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1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3T23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0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6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3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09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19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0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0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1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6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4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7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1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2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08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0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18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5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08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7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1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5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7T23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1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1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5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1T23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18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09T22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5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09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3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0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0T22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18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2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6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19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08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5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0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09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18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1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6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8-31T22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1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4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09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1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6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18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1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5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5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0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2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7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2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7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7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1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7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0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1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0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19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8T22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5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2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08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0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7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7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19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0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08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3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5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6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08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7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4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09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6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6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1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1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6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3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1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2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1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5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0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5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09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0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5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2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08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1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09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3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4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1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8T23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6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08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7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1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19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1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3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3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1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3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4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5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8T22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3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6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1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5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19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1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2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0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0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1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5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1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1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7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0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4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3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4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08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09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7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09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2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09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0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2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6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6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4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08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2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1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1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1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5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6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18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7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7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4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3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4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29T22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1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3T22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6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09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1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8T23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2T22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7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6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0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19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2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1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6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0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7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6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7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5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4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09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4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3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09T22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4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7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4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1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0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0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5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0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2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6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1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5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0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5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6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6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3T23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1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7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0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19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0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3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3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0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1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0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4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0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18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1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0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6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4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0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0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0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1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4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5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0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4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1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4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4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5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4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6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2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4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1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0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0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3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18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5-31T22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7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1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4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8T22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7T22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3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1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6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1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5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0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2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3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5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3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5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5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7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5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0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7-31T23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1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7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7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3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0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18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4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08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5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0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5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18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3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0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6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7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19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7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18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0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0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1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6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0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09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1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18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6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3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09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3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09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5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6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1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4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6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08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6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0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1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6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1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7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7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4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0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0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6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4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6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6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1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4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2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3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1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18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08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08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1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09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4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19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18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5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4-12-31T22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7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1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3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1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09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0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7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08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09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6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6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6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0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5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1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0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3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08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1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4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6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1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5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3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7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7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1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0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5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0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5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5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0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19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4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5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6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4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3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6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3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0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7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6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1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0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6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1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7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3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4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7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1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7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4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4T23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7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19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08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0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7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5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0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5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0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2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0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09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0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4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1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09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3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3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5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6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5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5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3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19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1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08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0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0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6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09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1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7-31T23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1T22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1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4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5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0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1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0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0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09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6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08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0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08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4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3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5T22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3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5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7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0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0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4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3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4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1T22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1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09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1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09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2T23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5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09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4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2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7T22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7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6T22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5T23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0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3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5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4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6-30T23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1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1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0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4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1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1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0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5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4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1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7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1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4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1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1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1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0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4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7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7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6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1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3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6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1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09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7T22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0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5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18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3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08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0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2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08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1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4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0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3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1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7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0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7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1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2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2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0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0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18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2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4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5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7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7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0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4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08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4T23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4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1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19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1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5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2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09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0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5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2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0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09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0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3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6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3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6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0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7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5T23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0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0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1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4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19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2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0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0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09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2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6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08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1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1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1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3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18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2T23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0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2T22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1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7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3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6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4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4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8T23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2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7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7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7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5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3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1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0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7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18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7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4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7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08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5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1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4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0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0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1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08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09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0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3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0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4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0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5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18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0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4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09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09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08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08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1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4T22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0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1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1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7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6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0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0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0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4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08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0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1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0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7T23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5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4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0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7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4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1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1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4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5T22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2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0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6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1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09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6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0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5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5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3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6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2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0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5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1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3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08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5T23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19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1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4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0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6T22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1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5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08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1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7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5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19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3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7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4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2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7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09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5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5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2T23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09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1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4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1T22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0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09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6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09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0T23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0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0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5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4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3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0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0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6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6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5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2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6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4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4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1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1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0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09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0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5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5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4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09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1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1T23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5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3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18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5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5T22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0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0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09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2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5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5T22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0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0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6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4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7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1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3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2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3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8T22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19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5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6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2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0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7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1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1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1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0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7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5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7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8T23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19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2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1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18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1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2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09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3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4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6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09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6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3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7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0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09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2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0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09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3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5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6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5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7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4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0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5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1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09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0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6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0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4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8T23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4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2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6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2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4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0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4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0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6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09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0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2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4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08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1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5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0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6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18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3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7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6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3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0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4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19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2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3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5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1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1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0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0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08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1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4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18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2T23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08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3T23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8T22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2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1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19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3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0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3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4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5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09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0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4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4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08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4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09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09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5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29T22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0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2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08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0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1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0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0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09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18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3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7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09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0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3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6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7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6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7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0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5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0T22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5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6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6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1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1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0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6-30T23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1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7T23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1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3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09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1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19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2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5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2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4T22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6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6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3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0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1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1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3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1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29T23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5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6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4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5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09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7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3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1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6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6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6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3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19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8T23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1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2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3-31T23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0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0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7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6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08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0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08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4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1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4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18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4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09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08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2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1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0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0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19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1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1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1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6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08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4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7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6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7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1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3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4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7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1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09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1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19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5T23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2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0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3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5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18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1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6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3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0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1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08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3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7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1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2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19T23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7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4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6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5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18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1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09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08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6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3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2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4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09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1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5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2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7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2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18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7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20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2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1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09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6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09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1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6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6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0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4T22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1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3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09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4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09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0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4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19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5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09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5T22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09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18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5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7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1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08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3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2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4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4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5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7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2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1-30T22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0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4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2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5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09T22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1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08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18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4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6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08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8T23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4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3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1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08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2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6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0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0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09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19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0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09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7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5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7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19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6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5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0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2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1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1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7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0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2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0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1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5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1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5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6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1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3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0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1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0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3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0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08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5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0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2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1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7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1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6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0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3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19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4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3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1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6T23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7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18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5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2T22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6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08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0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7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7T23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3F072-9907-4B7E-9D44-BF78F36FD989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4CEC7-AF67-427B-908F-149C7AC204A9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ACAAD-2D7B-4011-A41B-A3D9C8BFBE5B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FF00"/>
      </a:accent2>
      <a:accent3>
        <a:srgbClr val="85C0FB"/>
      </a:accent3>
      <a:accent4>
        <a:srgbClr val="92D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97FB-6CBF-4665-A20C-DC999174A1C5}">
  <sheetPr codeName="Sheet3"/>
  <dimension ref="A1:F47"/>
  <sheetViews>
    <sheetView workbookViewId="0">
      <pane ySplit="5" topLeftCell="A6" activePane="bottomLeft" state="frozen"/>
      <selection pane="bottomLeft" activeCell="C6" sqref="C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3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8312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8315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8316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8318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8319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8323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8326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8329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8330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8331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8335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8336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8337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8339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8340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8341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8342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8343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8344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8345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8346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8349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8350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8351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8352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159B-F0ED-42F2-93D3-9BB89DEAA883}">
  <sheetPr codeName="Sheet1"/>
  <dimension ref="A1:F14"/>
  <sheetViews>
    <sheetView workbookViewId="0">
      <selection activeCell="C6" sqref="C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3">
      <c r="A5" s="9" t="s">
        <v>8353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8354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8355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8356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8358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8359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8360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8361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8352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F8C5-EDAD-422B-8354-79FCB238B463}">
  <dimension ref="A1:E18"/>
  <sheetViews>
    <sheetView tabSelected="1" workbookViewId="0">
      <selection activeCell="D10" sqref="D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8364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8363</v>
      </c>
      <c r="B4" s="8" t="s">
        <v>8362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3">
      <c r="A6" s="12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2" t="s">
        <v>8367</v>
      </c>
      <c r="B10" s="10">
        <v>233</v>
      </c>
      <c r="C10" s="10">
        <v>126</v>
      </c>
      <c r="D10" s="10">
        <v>27</v>
      </c>
      <c r="E10" s="10">
        <v>386</v>
      </c>
    </row>
    <row r="11" spans="1:5" x14ac:dyDescent="0.3">
      <c r="A11" s="12" t="s">
        <v>8377</v>
      </c>
      <c r="B11" s="10">
        <v>212</v>
      </c>
      <c r="C11" s="10">
        <v>148</v>
      </c>
      <c r="D11" s="10">
        <v>27</v>
      </c>
      <c r="E11" s="10">
        <v>387</v>
      </c>
    </row>
    <row r="12" spans="1:5" x14ac:dyDescent="0.3">
      <c r="A12" s="12" t="s">
        <v>8368</v>
      </c>
      <c r="B12" s="10">
        <v>192</v>
      </c>
      <c r="C12" s="10">
        <v>148</v>
      </c>
      <c r="D12" s="10">
        <v>43</v>
      </c>
      <c r="E12" s="10">
        <v>383</v>
      </c>
    </row>
    <row r="13" spans="1:5" x14ac:dyDescent="0.3">
      <c r="A13" s="12" t="s">
        <v>8369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3">
      <c r="A14" s="12" t="s">
        <v>8370</v>
      </c>
      <c r="B14" s="10">
        <v>148</v>
      </c>
      <c r="C14" s="10">
        <v>126</v>
      </c>
      <c r="D14" s="10">
        <v>24</v>
      </c>
      <c r="E14" s="10">
        <v>298</v>
      </c>
    </row>
    <row r="15" spans="1:5" x14ac:dyDescent="0.3">
      <c r="A15" s="12" t="s">
        <v>8371</v>
      </c>
      <c r="B15" s="10">
        <v>184</v>
      </c>
      <c r="C15" s="10">
        <v>151</v>
      </c>
      <c r="D15" s="10">
        <v>20</v>
      </c>
      <c r="E15" s="10">
        <v>355</v>
      </c>
    </row>
    <row r="16" spans="1:5" x14ac:dyDescent="0.3">
      <c r="A16" s="12" t="s">
        <v>8372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3">
      <c r="A17" s="12" t="s">
        <v>8378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3">
      <c r="A18" s="12" t="s">
        <v>8352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0" zoomScaleNormal="60" workbookViewId="0">
      <pane xSplit="3" ySplit="1" topLeftCell="L4101" activePane="bottomRight" state="frozen"/>
      <selection pane="topRight" activeCell="D1" sqref="D1"/>
      <selection pane="bottomLeft" activeCell="A2" sqref="A2"/>
      <selection pane="bottomRight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34.77734375" bestFit="1" customWidth="1"/>
    <col min="12" max="12" width="32.886718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4.5546875" style="6" bestFit="1" customWidth="1"/>
    <col min="18" max="18" width="26.44140625" bestFit="1" customWidth="1"/>
    <col min="19" max="19" width="17.5546875" bestFit="1" customWidth="1"/>
    <col min="20" max="20" width="22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>(((J2/60)/60)/24)+DATE(1970,1,1)+(-7/24)</f>
        <v>42176.715405092596</v>
      </c>
      <c r="L2" s="11">
        <f>(((I2/60)/60)/24)+DATE(1970,1,1)+(-7/24)</f>
        <v>42207.833333333336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7">
        <f>E2/N2</f>
        <v>63.917582417582416</v>
      </c>
      <c r="S2" t="str">
        <f>LEFT(P2,SEARCH("/",P2,1)-1)</f>
        <v>film &amp; video</v>
      </c>
      <c r="T2" t="str">
        <f>RIGHT(P2,LEN(P2)-SEARCH("/",P2))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ref="K3:K66" si="0">(((J3/60)/60)/24)+DATE(1970,1,1)+(-7/24)</f>
        <v>42766.308831018519</v>
      </c>
      <c r="L3" s="11">
        <f t="shared" ref="L3:L66" si="1">(((I3/60)/60)/24)+DATE(1970,1,1)+(-7/24)</f>
        <v>42796.308831018519</v>
      </c>
      <c r="M3" t="b">
        <v>0</v>
      </c>
      <c r="N3">
        <v>79</v>
      </c>
      <c r="O3" t="b">
        <v>1</v>
      </c>
      <c r="P3" t="s">
        <v>8265</v>
      </c>
      <c r="Q3" s="6">
        <f>E3/D3</f>
        <v>1.4260827250608272</v>
      </c>
      <c r="R3" s="7">
        <f t="shared" ref="R3:R66" si="2">E3/N3</f>
        <v>185.48101265822785</v>
      </c>
      <c r="S3" t="str">
        <f t="shared" ref="S3:S66" si="3">LEFT(P3,SEARCH("/",P3,1)-1)</f>
        <v>film &amp; video</v>
      </c>
      <c r="T3" t="str">
        <f t="shared" ref="T3:T66" si="4">RIGHT(P3,LEN(P3)-SEARCH("/",P3))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42405.410682870373</v>
      </c>
      <c r="L4" s="11">
        <f t="shared" si="1"/>
        <v>42415.410682870373</v>
      </c>
      <c r="M4" t="b">
        <v>0</v>
      </c>
      <c r="N4">
        <v>35</v>
      </c>
      <c r="O4" t="b">
        <v>1</v>
      </c>
      <c r="P4" t="s">
        <v>8265</v>
      </c>
      <c r="Q4" s="6">
        <f>E4/D4</f>
        <v>1.05</v>
      </c>
      <c r="R4" s="7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41828.223460648151</v>
      </c>
      <c r="L5" s="11">
        <f t="shared" si="1"/>
        <v>41858.223460648151</v>
      </c>
      <c r="M5" t="b">
        <v>0</v>
      </c>
      <c r="N5">
        <v>150</v>
      </c>
      <c r="O5" t="b">
        <v>1</v>
      </c>
      <c r="P5" t="s">
        <v>8265</v>
      </c>
      <c r="Q5" s="6">
        <f>E5/D5</f>
        <v>1.0389999999999999</v>
      </c>
      <c r="R5" s="7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42327.542581018519</v>
      </c>
      <c r="L6" s="11">
        <f t="shared" si="1"/>
        <v>42357.542581018519</v>
      </c>
      <c r="M6" t="b">
        <v>0</v>
      </c>
      <c r="N6">
        <v>284</v>
      </c>
      <c r="O6" t="b">
        <v>1</v>
      </c>
      <c r="P6" t="s">
        <v>8265</v>
      </c>
      <c r="Q6" s="6">
        <f>E6/D6</f>
        <v>1.2299154545454545</v>
      </c>
      <c r="R6" s="7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42563.641284722224</v>
      </c>
      <c r="L7" s="11">
        <f t="shared" si="1"/>
        <v>42579.940972222226</v>
      </c>
      <c r="M7" t="b">
        <v>0</v>
      </c>
      <c r="N7">
        <v>47</v>
      </c>
      <c r="O7" t="b">
        <v>1</v>
      </c>
      <c r="P7" t="s">
        <v>8265</v>
      </c>
      <c r="Q7" s="6">
        <f>E7/D7</f>
        <v>1.0977744436109027</v>
      </c>
      <c r="R7" s="7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41793.780671296299</v>
      </c>
      <c r="L8" s="11">
        <f t="shared" si="1"/>
        <v>41803.780671296299</v>
      </c>
      <c r="M8" t="b">
        <v>0</v>
      </c>
      <c r="N8">
        <v>58</v>
      </c>
      <c r="O8" t="b">
        <v>1</v>
      </c>
      <c r="P8" t="s">
        <v>8265</v>
      </c>
      <c r="Q8" s="6">
        <f>E8/D8</f>
        <v>1.064875</v>
      </c>
      <c r="R8" s="7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42515.755405092597</v>
      </c>
      <c r="L9" s="11">
        <f t="shared" si="1"/>
        <v>42555.755405092597</v>
      </c>
      <c r="M9" t="b">
        <v>0</v>
      </c>
      <c r="N9">
        <v>57</v>
      </c>
      <c r="O9" t="b">
        <v>1</v>
      </c>
      <c r="P9" t="s">
        <v>8265</v>
      </c>
      <c r="Q9" s="6">
        <f>E9/D9</f>
        <v>1.0122222222222221</v>
      </c>
      <c r="R9" s="7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42468.652916666666</v>
      </c>
      <c r="L10" s="11">
        <f t="shared" si="1"/>
        <v>42475.583333333336</v>
      </c>
      <c r="M10" t="b">
        <v>0</v>
      </c>
      <c r="N10">
        <v>12</v>
      </c>
      <c r="O10" t="b">
        <v>1</v>
      </c>
      <c r="P10" t="s">
        <v>8265</v>
      </c>
      <c r="Q10" s="6">
        <f>E10/D10</f>
        <v>1.0004342857142856</v>
      </c>
      <c r="R10" s="7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42446.811851851853</v>
      </c>
      <c r="L11" s="11">
        <f t="shared" si="1"/>
        <v>42476.811851851853</v>
      </c>
      <c r="M11" t="b">
        <v>0</v>
      </c>
      <c r="N11">
        <v>20</v>
      </c>
      <c r="O11" t="b">
        <v>1</v>
      </c>
      <c r="P11" t="s">
        <v>8265</v>
      </c>
      <c r="Q11" s="6">
        <f>E11/D11</f>
        <v>1.2599800000000001</v>
      </c>
      <c r="R11" s="7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41779.776377314818</v>
      </c>
      <c r="L12" s="11">
        <f t="shared" si="1"/>
        <v>41814.776377314818</v>
      </c>
      <c r="M12" t="b">
        <v>0</v>
      </c>
      <c r="N12">
        <v>19</v>
      </c>
      <c r="O12" t="b">
        <v>1</v>
      </c>
      <c r="P12" t="s">
        <v>8265</v>
      </c>
      <c r="Q12" s="6">
        <f>E12/D12</f>
        <v>1.0049999999999999</v>
      </c>
      <c r="R12" s="7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42572.486828703702</v>
      </c>
      <c r="L13" s="11">
        <f t="shared" si="1"/>
        <v>42603.833333333336</v>
      </c>
      <c r="M13" t="b">
        <v>0</v>
      </c>
      <c r="N13">
        <v>75</v>
      </c>
      <c r="O13" t="b">
        <v>1</v>
      </c>
      <c r="P13" t="s">
        <v>8265</v>
      </c>
      <c r="Q13" s="6">
        <f>E13/D13</f>
        <v>1.2050000000000001</v>
      </c>
      <c r="R13" s="7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41791.421585648153</v>
      </c>
      <c r="L14" s="11">
        <f t="shared" si="1"/>
        <v>41835.833333333336</v>
      </c>
      <c r="M14" t="b">
        <v>0</v>
      </c>
      <c r="N14">
        <v>827</v>
      </c>
      <c r="O14" t="b">
        <v>1</v>
      </c>
      <c r="P14" t="s">
        <v>8265</v>
      </c>
      <c r="Q14" s="6">
        <f>E14/D14</f>
        <v>1.6529333333333334</v>
      </c>
      <c r="R14" s="7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42508.385520833333</v>
      </c>
      <c r="L15" s="11">
        <f t="shared" si="1"/>
        <v>42544.560416666667</v>
      </c>
      <c r="M15" t="b">
        <v>0</v>
      </c>
      <c r="N15">
        <v>51</v>
      </c>
      <c r="O15" t="b">
        <v>1</v>
      </c>
      <c r="P15" t="s">
        <v>8265</v>
      </c>
      <c r="Q15" s="6">
        <f>E15/D15</f>
        <v>1.5997142857142856</v>
      </c>
      <c r="R15" s="7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41807.734814814816</v>
      </c>
      <c r="L16" s="11">
        <f t="shared" si="1"/>
        <v>41833.290972222225</v>
      </c>
      <c r="M16" t="b">
        <v>0</v>
      </c>
      <c r="N16">
        <v>41</v>
      </c>
      <c r="O16" t="b">
        <v>1</v>
      </c>
      <c r="P16" t="s">
        <v>8265</v>
      </c>
      <c r="Q16" s="6">
        <f>E16/D16</f>
        <v>1.0093333333333334</v>
      </c>
      <c r="R16" s="7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42256.100208333337</v>
      </c>
      <c r="L17" s="11">
        <f t="shared" si="1"/>
        <v>42274.551388888889</v>
      </c>
      <c r="M17" t="b">
        <v>0</v>
      </c>
      <c r="N17">
        <v>98</v>
      </c>
      <c r="O17" t="b">
        <v>1</v>
      </c>
      <c r="P17" t="s">
        <v>8265</v>
      </c>
      <c r="Q17" s="6">
        <f>E17/D17</f>
        <v>1.0660000000000001</v>
      </c>
      <c r="R17" s="7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41760.50475694445</v>
      </c>
      <c r="L18" s="11">
        <f t="shared" si="1"/>
        <v>41805.9375</v>
      </c>
      <c r="M18" t="b">
        <v>0</v>
      </c>
      <c r="N18">
        <v>70</v>
      </c>
      <c r="O18" t="b">
        <v>1</v>
      </c>
      <c r="P18" t="s">
        <v>8265</v>
      </c>
      <c r="Q18" s="6">
        <f>E18/D18</f>
        <v>1.0024166666666667</v>
      </c>
      <c r="R18" s="7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41917.440069444448</v>
      </c>
      <c r="L19" s="11">
        <f t="shared" si="1"/>
        <v>41947.481736111113</v>
      </c>
      <c r="M19" t="b">
        <v>0</v>
      </c>
      <c r="N19">
        <v>36</v>
      </c>
      <c r="O19" t="b">
        <v>1</v>
      </c>
      <c r="P19" t="s">
        <v>8265</v>
      </c>
      <c r="Q19" s="6">
        <f>E19/D19</f>
        <v>1.0066666666666666</v>
      </c>
      <c r="R19" s="7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41869.250648148154</v>
      </c>
      <c r="L20" s="11">
        <f t="shared" si="1"/>
        <v>41899.250648148154</v>
      </c>
      <c r="M20" t="b">
        <v>0</v>
      </c>
      <c r="N20">
        <v>342</v>
      </c>
      <c r="O20" t="b">
        <v>1</v>
      </c>
      <c r="P20" t="s">
        <v>8265</v>
      </c>
      <c r="Q20" s="6">
        <f>E20/D20</f>
        <v>1.0632110000000001</v>
      </c>
      <c r="R20" s="7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42175.524699074078</v>
      </c>
      <c r="L21" s="11">
        <f t="shared" si="1"/>
        <v>42205.524699074078</v>
      </c>
      <c r="M21" t="b">
        <v>0</v>
      </c>
      <c r="N21">
        <v>22</v>
      </c>
      <c r="O21" t="b">
        <v>1</v>
      </c>
      <c r="P21" t="s">
        <v>8265</v>
      </c>
      <c r="Q21" s="6">
        <f>E21/D21</f>
        <v>1.4529411764705882</v>
      </c>
      <c r="R21" s="7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42200.466574074082</v>
      </c>
      <c r="L22" s="11">
        <f t="shared" si="1"/>
        <v>42260.466574074082</v>
      </c>
      <c r="M22" t="b">
        <v>0</v>
      </c>
      <c r="N22">
        <v>25</v>
      </c>
      <c r="O22" t="b">
        <v>1</v>
      </c>
      <c r="P22" t="s">
        <v>8265</v>
      </c>
      <c r="Q22" s="6">
        <f>E22/D22</f>
        <v>1.002</v>
      </c>
      <c r="R22" s="7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41878.335520833338</v>
      </c>
      <c r="L23" s="11">
        <f t="shared" si="1"/>
        <v>41908.335520833338</v>
      </c>
      <c r="M23" t="b">
        <v>0</v>
      </c>
      <c r="N23">
        <v>101</v>
      </c>
      <c r="O23" t="b">
        <v>1</v>
      </c>
      <c r="P23" t="s">
        <v>8265</v>
      </c>
      <c r="Q23" s="6">
        <f>E23/D23</f>
        <v>1.0913513513513513</v>
      </c>
      <c r="R23" s="7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41989.619675925926</v>
      </c>
      <c r="L24" s="11">
        <f t="shared" si="1"/>
        <v>42005.040972222225</v>
      </c>
      <c r="M24" t="b">
        <v>0</v>
      </c>
      <c r="N24">
        <v>8</v>
      </c>
      <c r="O24" t="b">
        <v>1</v>
      </c>
      <c r="P24" t="s">
        <v>8265</v>
      </c>
      <c r="Q24" s="6">
        <f>E24/D24</f>
        <v>1.1714285714285715</v>
      </c>
      <c r="R24" s="7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42097.487280092595</v>
      </c>
      <c r="L25" s="11">
        <f t="shared" si="1"/>
        <v>42124.347222222226</v>
      </c>
      <c r="M25" t="b">
        <v>0</v>
      </c>
      <c r="N25">
        <v>23</v>
      </c>
      <c r="O25" t="b">
        <v>1</v>
      </c>
      <c r="P25" t="s">
        <v>8265</v>
      </c>
      <c r="Q25" s="6">
        <f>E25/D25</f>
        <v>1.1850000000000001</v>
      </c>
      <c r="R25" s="7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42229.528506944444</v>
      </c>
      <c r="L26" s="11">
        <f t="shared" si="1"/>
        <v>42262.527083333342</v>
      </c>
      <c r="M26" t="b">
        <v>0</v>
      </c>
      <c r="N26">
        <v>574</v>
      </c>
      <c r="O26" t="b">
        <v>1</v>
      </c>
      <c r="P26" t="s">
        <v>8265</v>
      </c>
      <c r="Q26" s="6">
        <f>E26/D26</f>
        <v>1.0880768571428572</v>
      </c>
      <c r="R26" s="7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42317.733344907414</v>
      </c>
      <c r="L27" s="11">
        <f t="shared" si="1"/>
        <v>42377.733344907414</v>
      </c>
      <c r="M27" t="b">
        <v>0</v>
      </c>
      <c r="N27">
        <v>14</v>
      </c>
      <c r="O27" t="b">
        <v>1</v>
      </c>
      <c r="P27" t="s">
        <v>8265</v>
      </c>
      <c r="Q27" s="6">
        <f>E27/D27</f>
        <v>1.3333333333333333</v>
      </c>
      <c r="R27" s="7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41828.22388888889</v>
      </c>
      <c r="L28" s="11">
        <f t="shared" si="1"/>
        <v>41868.22388888889</v>
      </c>
      <c r="M28" t="b">
        <v>0</v>
      </c>
      <c r="N28">
        <v>19</v>
      </c>
      <c r="O28" t="b">
        <v>1</v>
      </c>
      <c r="P28" t="s">
        <v>8265</v>
      </c>
      <c r="Q28" s="6">
        <f>E28/D28</f>
        <v>1.552</v>
      </c>
      <c r="R28" s="7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41928.873067129629</v>
      </c>
      <c r="L29" s="11">
        <f t="shared" si="1"/>
        <v>41958.9147337963</v>
      </c>
      <c r="M29" t="b">
        <v>0</v>
      </c>
      <c r="N29">
        <v>150</v>
      </c>
      <c r="O29" t="b">
        <v>1</v>
      </c>
      <c r="P29" t="s">
        <v>8265</v>
      </c>
      <c r="Q29" s="6">
        <f>E29/D29</f>
        <v>1.1172500000000001</v>
      </c>
      <c r="R29" s="7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42324.672268518516</v>
      </c>
      <c r="L30" s="11">
        <f t="shared" si="1"/>
        <v>42354.672268518516</v>
      </c>
      <c r="M30" t="b">
        <v>0</v>
      </c>
      <c r="N30">
        <v>71</v>
      </c>
      <c r="O30" t="b">
        <v>1</v>
      </c>
      <c r="P30" t="s">
        <v>8265</v>
      </c>
      <c r="Q30" s="6">
        <f>E30/D30</f>
        <v>1.0035000000000001</v>
      </c>
      <c r="R30" s="7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41812.381574074076</v>
      </c>
      <c r="L31" s="11">
        <f t="shared" si="1"/>
        <v>41842.381574074076</v>
      </c>
      <c r="M31" t="b">
        <v>0</v>
      </c>
      <c r="N31">
        <v>117</v>
      </c>
      <c r="O31" t="b">
        <v>1</v>
      </c>
      <c r="P31" t="s">
        <v>8265</v>
      </c>
      <c r="Q31" s="6">
        <f>E31/D31</f>
        <v>1.2333333333333334</v>
      </c>
      <c r="R31" s="7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41842.001331018524</v>
      </c>
      <c r="L32" s="11">
        <f t="shared" si="1"/>
        <v>41872.001331018524</v>
      </c>
      <c r="M32" t="b">
        <v>0</v>
      </c>
      <c r="N32">
        <v>53</v>
      </c>
      <c r="O32" t="b">
        <v>1</v>
      </c>
      <c r="P32" t="s">
        <v>8265</v>
      </c>
      <c r="Q32" s="6">
        <f>E32/D32</f>
        <v>1.0129975</v>
      </c>
      <c r="R32" s="7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42376.500393518516</v>
      </c>
      <c r="L33" s="11">
        <f t="shared" si="1"/>
        <v>42394.500393518516</v>
      </c>
      <c r="M33" t="b">
        <v>0</v>
      </c>
      <c r="N33">
        <v>1</v>
      </c>
      <c r="O33" t="b">
        <v>1</v>
      </c>
      <c r="P33" t="s">
        <v>8265</v>
      </c>
      <c r="Q33" s="6">
        <f>E33/D33</f>
        <v>1</v>
      </c>
      <c r="R33" s="7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42461.335844907408</v>
      </c>
      <c r="L34" s="11">
        <f t="shared" si="1"/>
        <v>42502.874305555561</v>
      </c>
      <c r="M34" t="b">
        <v>0</v>
      </c>
      <c r="N34">
        <v>89</v>
      </c>
      <c r="O34" t="b">
        <v>1</v>
      </c>
      <c r="P34" t="s">
        <v>8265</v>
      </c>
      <c r="Q34" s="6">
        <f>E34/D34</f>
        <v>1.0024604569420035</v>
      </c>
      <c r="R34" s="7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42286.36922453704</v>
      </c>
      <c r="L35" s="11">
        <f t="shared" si="1"/>
        <v>42316.410891203712</v>
      </c>
      <c r="M35" t="b">
        <v>0</v>
      </c>
      <c r="N35">
        <v>64</v>
      </c>
      <c r="O35" t="b">
        <v>1</v>
      </c>
      <c r="P35" t="s">
        <v>8265</v>
      </c>
      <c r="Q35" s="6">
        <f>E35/D35</f>
        <v>1.0209523809523811</v>
      </c>
      <c r="R35" s="7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41841.030104166668</v>
      </c>
      <c r="L36" s="11">
        <f t="shared" si="1"/>
        <v>41856.030104166668</v>
      </c>
      <c r="M36" t="b">
        <v>0</v>
      </c>
      <c r="N36">
        <v>68</v>
      </c>
      <c r="O36" t="b">
        <v>1</v>
      </c>
      <c r="P36" t="s">
        <v>8265</v>
      </c>
      <c r="Q36" s="6">
        <f>E36/D36</f>
        <v>1.3046153846153845</v>
      </c>
      <c r="R36" s="7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42098.000162037039</v>
      </c>
      <c r="L37" s="11">
        <f t="shared" si="1"/>
        <v>42121.708333333336</v>
      </c>
      <c r="M37" t="b">
        <v>0</v>
      </c>
      <c r="N37">
        <v>28</v>
      </c>
      <c r="O37" t="b">
        <v>1</v>
      </c>
      <c r="P37" t="s">
        <v>8265</v>
      </c>
      <c r="Q37" s="6">
        <f>E37/D37</f>
        <v>1.665</v>
      </c>
      <c r="R37" s="7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42068.015335648153</v>
      </c>
      <c r="L38" s="11">
        <f t="shared" si="1"/>
        <v>42097.973668981482</v>
      </c>
      <c r="M38" t="b">
        <v>0</v>
      </c>
      <c r="N38">
        <v>44</v>
      </c>
      <c r="O38" t="b">
        <v>1</v>
      </c>
      <c r="P38" t="s">
        <v>8265</v>
      </c>
      <c r="Q38" s="6">
        <f>E38/D38</f>
        <v>1.4215</v>
      </c>
      <c r="R38" s="7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42032.401377314818</v>
      </c>
      <c r="L39" s="11">
        <f t="shared" si="1"/>
        <v>42062.401377314818</v>
      </c>
      <c r="M39" t="b">
        <v>0</v>
      </c>
      <c r="N39">
        <v>253</v>
      </c>
      <c r="O39" t="b">
        <v>1</v>
      </c>
      <c r="P39" t="s">
        <v>8265</v>
      </c>
      <c r="Q39" s="6">
        <f>E39/D39</f>
        <v>1.8344090909090909</v>
      </c>
      <c r="R39" s="7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41374.765555555554</v>
      </c>
      <c r="L40" s="11">
        <f t="shared" si="1"/>
        <v>41404.765555555554</v>
      </c>
      <c r="M40" t="b">
        <v>0</v>
      </c>
      <c r="N40">
        <v>66</v>
      </c>
      <c r="O40" t="b">
        <v>1</v>
      </c>
      <c r="P40" t="s">
        <v>8265</v>
      </c>
      <c r="Q40" s="6">
        <f>E40/D40</f>
        <v>1.1004</v>
      </c>
      <c r="R40" s="7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41753.755416666667</v>
      </c>
      <c r="L41" s="11">
        <f t="shared" si="1"/>
        <v>41784.665972222225</v>
      </c>
      <c r="M41" t="b">
        <v>0</v>
      </c>
      <c r="N41">
        <v>217</v>
      </c>
      <c r="O41" t="b">
        <v>1</v>
      </c>
      <c r="P41" t="s">
        <v>8265</v>
      </c>
      <c r="Q41" s="6">
        <f>E41/D41</f>
        <v>1.3098000000000001</v>
      </c>
      <c r="R41" s="7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41788.922314814816</v>
      </c>
      <c r="L42" s="11">
        <f t="shared" si="1"/>
        <v>41808.875</v>
      </c>
      <c r="M42" t="b">
        <v>0</v>
      </c>
      <c r="N42">
        <v>16</v>
      </c>
      <c r="O42" t="b">
        <v>1</v>
      </c>
      <c r="P42" t="s">
        <v>8265</v>
      </c>
      <c r="Q42" s="6">
        <f>E42/D42</f>
        <v>1.0135000000000001</v>
      </c>
      <c r="R42" s="7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41887.277245370373</v>
      </c>
      <c r="L43" s="11">
        <f t="shared" si="1"/>
        <v>41917.277245370373</v>
      </c>
      <c r="M43" t="b">
        <v>0</v>
      </c>
      <c r="N43">
        <v>19</v>
      </c>
      <c r="O43" t="b">
        <v>1</v>
      </c>
      <c r="P43" t="s">
        <v>8265</v>
      </c>
      <c r="Q43" s="6">
        <f>E43/D43</f>
        <v>1</v>
      </c>
      <c r="R43" s="7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41971.34752314815</v>
      </c>
      <c r="L44" s="11">
        <f t="shared" si="1"/>
        <v>42001.34752314815</v>
      </c>
      <c r="M44" t="b">
        <v>0</v>
      </c>
      <c r="N44">
        <v>169</v>
      </c>
      <c r="O44" t="b">
        <v>1</v>
      </c>
      <c r="P44" t="s">
        <v>8265</v>
      </c>
      <c r="Q44" s="6">
        <f>E44/D44</f>
        <v>1.4185714285714286</v>
      </c>
      <c r="R44" s="7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41802.49868055556</v>
      </c>
      <c r="L45" s="11">
        <f t="shared" si="1"/>
        <v>41832.708333333336</v>
      </c>
      <c r="M45" t="b">
        <v>0</v>
      </c>
      <c r="N45">
        <v>263</v>
      </c>
      <c r="O45" t="b">
        <v>1</v>
      </c>
      <c r="P45" t="s">
        <v>8265</v>
      </c>
      <c r="Q45" s="6">
        <f>E45/D45</f>
        <v>3.0865999999999998</v>
      </c>
      <c r="R45" s="7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41873.80714120371</v>
      </c>
      <c r="L46" s="11">
        <f t="shared" si="1"/>
        <v>41918.80714120371</v>
      </c>
      <c r="M46" t="b">
        <v>0</v>
      </c>
      <c r="N46">
        <v>15</v>
      </c>
      <c r="O46" t="b">
        <v>1</v>
      </c>
      <c r="P46" t="s">
        <v>8265</v>
      </c>
      <c r="Q46" s="6">
        <f>E46/D46</f>
        <v>1</v>
      </c>
      <c r="R46" s="7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42457.33225694445</v>
      </c>
      <c r="L47" s="11">
        <f t="shared" si="1"/>
        <v>42487.33225694445</v>
      </c>
      <c r="M47" t="b">
        <v>0</v>
      </c>
      <c r="N47">
        <v>61</v>
      </c>
      <c r="O47" t="b">
        <v>1</v>
      </c>
      <c r="P47" t="s">
        <v>8265</v>
      </c>
      <c r="Q47" s="6">
        <f>E47/D47</f>
        <v>1.2</v>
      </c>
      <c r="R47" s="7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42323.673310185193</v>
      </c>
      <c r="L48" s="11">
        <f t="shared" si="1"/>
        <v>42353.673310185193</v>
      </c>
      <c r="M48" t="b">
        <v>0</v>
      </c>
      <c r="N48">
        <v>45</v>
      </c>
      <c r="O48" t="b">
        <v>1</v>
      </c>
      <c r="P48" t="s">
        <v>8265</v>
      </c>
      <c r="Q48" s="6">
        <f>E48/D48</f>
        <v>1.0416666666666667</v>
      </c>
      <c r="R48" s="7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41932.527858796297</v>
      </c>
      <c r="L49" s="11">
        <f t="shared" si="1"/>
        <v>41992.569525462961</v>
      </c>
      <c r="M49" t="b">
        <v>0</v>
      </c>
      <c r="N49">
        <v>70</v>
      </c>
      <c r="O49" t="b">
        <v>1</v>
      </c>
      <c r="P49" t="s">
        <v>8265</v>
      </c>
      <c r="Q49" s="6">
        <f>E49/D49</f>
        <v>1.0761100000000001</v>
      </c>
      <c r="R49" s="7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42033.225231481483</v>
      </c>
      <c r="L50" s="11">
        <f t="shared" si="1"/>
        <v>42064.208333333336</v>
      </c>
      <c r="M50" t="b">
        <v>0</v>
      </c>
      <c r="N50">
        <v>38</v>
      </c>
      <c r="O50" t="b">
        <v>1</v>
      </c>
      <c r="P50" t="s">
        <v>8265</v>
      </c>
      <c r="Q50" s="6">
        <f>E50/D50</f>
        <v>1.0794999999999999</v>
      </c>
      <c r="R50" s="7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42270.884780092594</v>
      </c>
      <c r="L51" s="11">
        <f t="shared" si="1"/>
        <v>42300.884780092594</v>
      </c>
      <c r="M51" t="b">
        <v>0</v>
      </c>
      <c r="N51">
        <v>87</v>
      </c>
      <c r="O51" t="b">
        <v>1</v>
      </c>
      <c r="P51" t="s">
        <v>8265</v>
      </c>
      <c r="Q51" s="6">
        <f>E51/D51</f>
        <v>1</v>
      </c>
      <c r="R51" s="7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41995.461319444446</v>
      </c>
      <c r="L52" s="11">
        <f t="shared" si="1"/>
        <v>42034.416666666664</v>
      </c>
      <c r="M52" t="b">
        <v>0</v>
      </c>
      <c r="N52">
        <v>22</v>
      </c>
      <c r="O52" t="b">
        <v>1</v>
      </c>
      <c r="P52" t="s">
        <v>8265</v>
      </c>
      <c r="Q52" s="6">
        <f>E52/D52</f>
        <v>1</v>
      </c>
      <c r="R52" s="7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42196.637002314819</v>
      </c>
      <c r="L53" s="11">
        <f t="shared" si="1"/>
        <v>42226.637002314819</v>
      </c>
      <c r="M53" t="b">
        <v>0</v>
      </c>
      <c r="N53">
        <v>119</v>
      </c>
      <c r="O53" t="b">
        <v>1</v>
      </c>
      <c r="P53" t="s">
        <v>8265</v>
      </c>
      <c r="Q53" s="6">
        <f>E53/D53</f>
        <v>1.2801818181818181</v>
      </c>
      <c r="R53" s="7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41807.410254629634</v>
      </c>
      <c r="L54" s="11">
        <f t="shared" si="1"/>
        <v>41837.410254629634</v>
      </c>
      <c r="M54" t="b">
        <v>0</v>
      </c>
      <c r="N54">
        <v>52</v>
      </c>
      <c r="O54" t="b">
        <v>1</v>
      </c>
      <c r="P54" t="s">
        <v>8265</v>
      </c>
      <c r="Q54" s="6">
        <f>E54/D54</f>
        <v>1.1620999999999999</v>
      </c>
      <c r="R54" s="7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41719.257465277777</v>
      </c>
      <c r="L55" s="11">
        <f t="shared" si="1"/>
        <v>41733.625</v>
      </c>
      <c r="M55" t="b">
        <v>0</v>
      </c>
      <c r="N55">
        <v>117</v>
      </c>
      <c r="O55" t="b">
        <v>1</v>
      </c>
      <c r="P55" t="s">
        <v>8265</v>
      </c>
      <c r="Q55" s="6">
        <f>E55/D55</f>
        <v>1.0963333333333334</v>
      </c>
      <c r="R55" s="7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42333.421539351853</v>
      </c>
      <c r="L56" s="11">
        <f t="shared" si="1"/>
        <v>42363.421539351853</v>
      </c>
      <c r="M56" t="b">
        <v>0</v>
      </c>
      <c r="N56">
        <v>52</v>
      </c>
      <c r="O56" t="b">
        <v>1</v>
      </c>
      <c r="P56" t="s">
        <v>8265</v>
      </c>
      <c r="Q56" s="6">
        <f>E56/D56</f>
        <v>1.01</v>
      </c>
      <c r="R56" s="7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42496.677268518521</v>
      </c>
      <c r="L57" s="11">
        <f t="shared" si="1"/>
        <v>42517.677268518521</v>
      </c>
      <c r="M57" t="b">
        <v>0</v>
      </c>
      <c r="N57">
        <v>86</v>
      </c>
      <c r="O57" t="b">
        <v>1</v>
      </c>
      <c r="P57" t="s">
        <v>8265</v>
      </c>
      <c r="Q57" s="6">
        <f>E57/D57</f>
        <v>1.2895348837209302</v>
      </c>
      <c r="R57" s="7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42149.257222222222</v>
      </c>
      <c r="L58" s="11">
        <f t="shared" si="1"/>
        <v>42163.375000000007</v>
      </c>
      <c r="M58" t="b">
        <v>0</v>
      </c>
      <c r="N58">
        <v>174</v>
      </c>
      <c r="O58" t="b">
        <v>1</v>
      </c>
      <c r="P58" t="s">
        <v>8265</v>
      </c>
      <c r="Q58" s="6">
        <f>E58/D58</f>
        <v>1.0726249999999999</v>
      </c>
      <c r="R58" s="7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42089.541226851856</v>
      </c>
      <c r="L59" s="11">
        <f t="shared" si="1"/>
        <v>42119.541226851856</v>
      </c>
      <c r="M59" t="b">
        <v>0</v>
      </c>
      <c r="N59">
        <v>69</v>
      </c>
      <c r="O59" t="b">
        <v>1</v>
      </c>
      <c r="P59" t="s">
        <v>8265</v>
      </c>
      <c r="Q59" s="6">
        <f>E59/D59</f>
        <v>1.0189999999999999</v>
      </c>
      <c r="R59" s="7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41932.453379629631</v>
      </c>
      <c r="L60" s="11">
        <f t="shared" si="1"/>
        <v>41962.495046296295</v>
      </c>
      <c r="M60" t="b">
        <v>0</v>
      </c>
      <c r="N60">
        <v>75</v>
      </c>
      <c r="O60" t="b">
        <v>1</v>
      </c>
      <c r="P60" t="s">
        <v>8265</v>
      </c>
      <c r="Q60" s="6">
        <f>E60/D60</f>
        <v>1.0290999999999999</v>
      </c>
      <c r="R60" s="7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42229.944166666675</v>
      </c>
      <c r="L61" s="11">
        <f t="shared" si="1"/>
        <v>42261.583333333336</v>
      </c>
      <c r="M61" t="b">
        <v>0</v>
      </c>
      <c r="N61">
        <v>33</v>
      </c>
      <c r="O61" t="b">
        <v>1</v>
      </c>
      <c r="P61" t="s">
        <v>8265</v>
      </c>
      <c r="Q61" s="6">
        <f>E61/D61</f>
        <v>1.0012570000000001</v>
      </c>
      <c r="R61" s="7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41701.610150462962</v>
      </c>
      <c r="L62" s="11">
        <f t="shared" si="1"/>
        <v>41720.708333333336</v>
      </c>
      <c r="M62" t="b">
        <v>0</v>
      </c>
      <c r="N62">
        <v>108</v>
      </c>
      <c r="O62" t="b">
        <v>1</v>
      </c>
      <c r="P62" t="s">
        <v>8266</v>
      </c>
      <c r="Q62" s="6">
        <f>E62/D62</f>
        <v>1.0329622222222221</v>
      </c>
      <c r="R62" s="7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41409.522650462968</v>
      </c>
      <c r="L63" s="11">
        <f t="shared" si="1"/>
        <v>41431.522650462968</v>
      </c>
      <c r="M63" t="b">
        <v>0</v>
      </c>
      <c r="N63">
        <v>23</v>
      </c>
      <c r="O63" t="b">
        <v>1</v>
      </c>
      <c r="P63" t="s">
        <v>8266</v>
      </c>
      <c r="Q63" s="6">
        <f>E63/D63</f>
        <v>1.4830000000000001</v>
      </c>
      <c r="R63" s="7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41311.507847222223</v>
      </c>
      <c r="L64" s="11">
        <f t="shared" si="1"/>
        <v>41336.507847222223</v>
      </c>
      <c r="M64" t="b">
        <v>0</v>
      </c>
      <c r="N64">
        <v>48</v>
      </c>
      <c r="O64" t="b">
        <v>1</v>
      </c>
      <c r="P64" t="s">
        <v>8266</v>
      </c>
      <c r="Q64" s="6">
        <f>E64/D64</f>
        <v>1.5473333333333332</v>
      </c>
      <c r="R64" s="7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41612.620520833334</v>
      </c>
      <c r="L65" s="11">
        <f t="shared" si="1"/>
        <v>41635.915972222225</v>
      </c>
      <c r="M65" t="b">
        <v>0</v>
      </c>
      <c r="N65">
        <v>64</v>
      </c>
      <c r="O65" t="b">
        <v>1</v>
      </c>
      <c r="P65" t="s">
        <v>8266</v>
      </c>
      <c r="Q65" s="6">
        <f>E65/D65</f>
        <v>1.1351849999999999</v>
      </c>
      <c r="R65" s="7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si="0"/>
        <v>41432.726631944446</v>
      </c>
      <c r="L66" s="11">
        <f t="shared" si="1"/>
        <v>41462.726631944446</v>
      </c>
      <c r="M66" t="b">
        <v>0</v>
      </c>
      <c r="N66">
        <v>24</v>
      </c>
      <c r="O66" t="b">
        <v>1</v>
      </c>
      <c r="P66" t="s">
        <v>8266</v>
      </c>
      <c r="Q66" s="6">
        <f>E66/D66</f>
        <v>1.7333333333333334</v>
      </c>
      <c r="R66" s="7">
        <f t="shared" si="2"/>
        <v>86.666666666666671</v>
      </c>
      <c r="S66" t="str">
        <f t="shared" si="3"/>
        <v>film &amp; video</v>
      </c>
      <c r="T66" t="str">
        <f t="shared" si="4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ref="K67:K130" si="5">(((J67/60)/60)/24)+DATE(1970,1,1)+(-7/24)</f>
        <v>41835.52956018519</v>
      </c>
      <c r="L67" s="11">
        <f t="shared" ref="L67:L130" si="6">(((I67/60)/60)/24)+DATE(1970,1,1)+(-7/24)</f>
        <v>41861.957638888889</v>
      </c>
      <c r="M67" t="b">
        <v>0</v>
      </c>
      <c r="N67">
        <v>57</v>
      </c>
      <c r="O67" t="b">
        <v>1</v>
      </c>
      <c r="P67" t="s">
        <v>8266</v>
      </c>
      <c r="Q67" s="6">
        <f>E67/D67</f>
        <v>1.0752857142857142</v>
      </c>
      <c r="R67" s="7">
        <f t="shared" ref="R67:R130" si="7">E67/N67</f>
        <v>132.05263157894737</v>
      </c>
      <c r="S67" t="str">
        <f t="shared" ref="S67:S130" si="8">LEFT(P67,SEARCH("/",P67,1)-1)</f>
        <v>film &amp; video</v>
      </c>
      <c r="T67" t="str">
        <f t="shared" ref="T67:T130" si="9">RIGHT(P67,LEN(P67)-SEARCH("/",P67))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5"/>
        <v>42539.55810185185</v>
      </c>
      <c r="L68" s="11">
        <f t="shared" si="6"/>
        <v>42569.55810185185</v>
      </c>
      <c r="M68" t="b">
        <v>0</v>
      </c>
      <c r="N68">
        <v>26</v>
      </c>
      <c r="O68" t="b">
        <v>1</v>
      </c>
      <c r="P68" t="s">
        <v>8266</v>
      </c>
      <c r="Q68" s="6">
        <f>E68/D68</f>
        <v>1.1859999999999999</v>
      </c>
      <c r="R68" s="7">
        <f t="shared" si="7"/>
        <v>91.230769230769226</v>
      </c>
      <c r="S68" t="str">
        <f t="shared" si="8"/>
        <v>film &amp; video</v>
      </c>
      <c r="T68" t="str">
        <f t="shared" si="9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5"/>
        <v>41075.291712962964</v>
      </c>
      <c r="L69" s="11">
        <f t="shared" si="6"/>
        <v>41105.291712962964</v>
      </c>
      <c r="M69" t="b">
        <v>0</v>
      </c>
      <c r="N69">
        <v>20</v>
      </c>
      <c r="O69" t="b">
        <v>1</v>
      </c>
      <c r="P69" t="s">
        <v>8266</v>
      </c>
      <c r="Q69" s="6">
        <f>E69/D69</f>
        <v>1.1625000000000001</v>
      </c>
      <c r="R69" s="7">
        <f t="shared" si="7"/>
        <v>116.25</v>
      </c>
      <c r="S69" t="str">
        <f t="shared" si="8"/>
        <v>film &amp; video</v>
      </c>
      <c r="T69" t="str">
        <f t="shared" si="9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5"/>
        <v>41663.277673611112</v>
      </c>
      <c r="L70" s="11">
        <f t="shared" si="6"/>
        <v>41693.277673611112</v>
      </c>
      <c r="M70" t="b">
        <v>0</v>
      </c>
      <c r="N70">
        <v>36</v>
      </c>
      <c r="O70" t="b">
        <v>1</v>
      </c>
      <c r="P70" t="s">
        <v>8266</v>
      </c>
      <c r="Q70" s="6">
        <f>E70/D70</f>
        <v>1.2716666666666667</v>
      </c>
      <c r="R70" s="7">
        <f t="shared" si="7"/>
        <v>21.194444444444443</v>
      </c>
      <c r="S70" t="str">
        <f t="shared" si="8"/>
        <v>film &amp; video</v>
      </c>
      <c r="T70" t="str">
        <f t="shared" si="9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5"/>
        <v>40785.89612268519</v>
      </c>
      <c r="L71" s="11">
        <f t="shared" si="6"/>
        <v>40817.999305555561</v>
      </c>
      <c r="M71" t="b">
        <v>0</v>
      </c>
      <c r="N71">
        <v>178</v>
      </c>
      <c r="O71" t="b">
        <v>1</v>
      </c>
      <c r="P71" t="s">
        <v>8266</v>
      </c>
      <c r="Q71" s="6">
        <f>E71/D71</f>
        <v>1.109423</v>
      </c>
      <c r="R71" s="7">
        <f t="shared" si="7"/>
        <v>62.327134831460668</v>
      </c>
      <c r="S71" t="str">
        <f t="shared" si="8"/>
        <v>film &amp; video</v>
      </c>
      <c r="T71" t="str">
        <f t="shared" si="9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5"/>
        <v>40730.604687500003</v>
      </c>
      <c r="L72" s="11">
        <f t="shared" si="6"/>
        <v>40790.604687500003</v>
      </c>
      <c r="M72" t="b">
        <v>0</v>
      </c>
      <c r="N72">
        <v>17</v>
      </c>
      <c r="O72" t="b">
        <v>1</v>
      </c>
      <c r="P72" t="s">
        <v>8266</v>
      </c>
      <c r="Q72" s="6">
        <f>E72/D72</f>
        <v>1.272</v>
      </c>
      <c r="R72" s="7">
        <f t="shared" si="7"/>
        <v>37.411764705882355</v>
      </c>
      <c r="S72" t="str">
        <f t="shared" si="8"/>
        <v>film &amp; video</v>
      </c>
      <c r="T72" t="str">
        <f t="shared" si="9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5"/>
        <v>40996.979826388888</v>
      </c>
      <c r="L73" s="11">
        <f t="shared" si="6"/>
        <v>41056.979826388888</v>
      </c>
      <c r="M73" t="b">
        <v>0</v>
      </c>
      <c r="N73">
        <v>32</v>
      </c>
      <c r="O73" t="b">
        <v>1</v>
      </c>
      <c r="P73" t="s">
        <v>8266</v>
      </c>
      <c r="Q73" s="6">
        <f>E73/D73</f>
        <v>1.2394444444444443</v>
      </c>
      <c r="R73" s="7">
        <f t="shared" si="7"/>
        <v>69.71875</v>
      </c>
      <c r="S73" t="str">
        <f t="shared" si="8"/>
        <v>film &amp; video</v>
      </c>
      <c r="T73" t="str">
        <f t="shared" si="9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5"/>
        <v>41207.718530092592</v>
      </c>
      <c r="L74" s="11">
        <f t="shared" si="6"/>
        <v>41227.708333333336</v>
      </c>
      <c r="M74" t="b">
        <v>0</v>
      </c>
      <c r="N74">
        <v>41</v>
      </c>
      <c r="O74" t="b">
        <v>1</v>
      </c>
      <c r="P74" t="s">
        <v>8266</v>
      </c>
      <c r="Q74" s="6">
        <f>E74/D74</f>
        <v>1.084090909090909</v>
      </c>
      <c r="R74" s="7">
        <f t="shared" si="7"/>
        <v>58.170731707317074</v>
      </c>
      <c r="S74" t="str">
        <f t="shared" si="8"/>
        <v>film &amp; video</v>
      </c>
      <c r="T74" t="str">
        <f t="shared" si="9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5"/>
        <v>40587.465092592596</v>
      </c>
      <c r="L75" s="11">
        <f t="shared" si="6"/>
        <v>40665.874305555561</v>
      </c>
      <c r="M75" t="b">
        <v>0</v>
      </c>
      <c r="N75">
        <v>18</v>
      </c>
      <c r="O75" t="b">
        <v>1</v>
      </c>
      <c r="P75" t="s">
        <v>8266</v>
      </c>
      <c r="Q75" s="6">
        <f>E75/D75</f>
        <v>1</v>
      </c>
      <c r="R75" s="7">
        <f t="shared" si="7"/>
        <v>50</v>
      </c>
      <c r="S75" t="str">
        <f t="shared" si="8"/>
        <v>film &amp; video</v>
      </c>
      <c r="T75" t="str">
        <f t="shared" si="9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5"/>
        <v>42360.195543981485</v>
      </c>
      <c r="L76" s="11">
        <f t="shared" si="6"/>
        <v>42390.195543981485</v>
      </c>
      <c r="M76" t="b">
        <v>0</v>
      </c>
      <c r="N76">
        <v>29</v>
      </c>
      <c r="O76" t="b">
        <v>1</v>
      </c>
      <c r="P76" t="s">
        <v>8266</v>
      </c>
      <c r="Q76" s="6">
        <f>E76/D76</f>
        <v>1.1293199999999999</v>
      </c>
      <c r="R76" s="7">
        <f t="shared" si="7"/>
        <v>19.471034482758618</v>
      </c>
      <c r="S76" t="str">
        <f t="shared" si="8"/>
        <v>film &amp; video</v>
      </c>
      <c r="T76" t="str">
        <f t="shared" si="9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5"/>
        <v>41356.917500000003</v>
      </c>
      <c r="L77" s="11">
        <f t="shared" si="6"/>
        <v>41386.917500000003</v>
      </c>
      <c r="M77" t="b">
        <v>0</v>
      </c>
      <c r="N77">
        <v>47</v>
      </c>
      <c r="O77" t="b">
        <v>1</v>
      </c>
      <c r="P77" t="s">
        <v>8266</v>
      </c>
      <c r="Q77" s="6">
        <f>E77/D77</f>
        <v>1.1542857142857144</v>
      </c>
      <c r="R77" s="7">
        <f t="shared" si="7"/>
        <v>85.957446808510639</v>
      </c>
      <c r="S77" t="str">
        <f t="shared" si="8"/>
        <v>film &amp; video</v>
      </c>
      <c r="T77" t="str">
        <f t="shared" si="9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5"/>
        <v>40844.399976851855</v>
      </c>
      <c r="L78" s="11">
        <f t="shared" si="6"/>
        <v>40904.441643518519</v>
      </c>
      <c r="M78" t="b">
        <v>0</v>
      </c>
      <c r="N78">
        <v>15</v>
      </c>
      <c r="O78" t="b">
        <v>1</v>
      </c>
      <c r="P78" t="s">
        <v>8266</v>
      </c>
      <c r="Q78" s="6">
        <f>E78/D78</f>
        <v>1.5333333333333334</v>
      </c>
      <c r="R78" s="7">
        <f t="shared" si="7"/>
        <v>30.666666666666668</v>
      </c>
      <c r="S78" t="str">
        <f t="shared" si="8"/>
        <v>film &amp; video</v>
      </c>
      <c r="T78" t="str">
        <f t="shared" si="9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5"/>
        <v>40996.853206018524</v>
      </c>
      <c r="L79" s="11">
        <f t="shared" si="6"/>
        <v>41049.832638888889</v>
      </c>
      <c r="M79" t="b">
        <v>0</v>
      </c>
      <c r="N79">
        <v>26</v>
      </c>
      <c r="O79" t="b">
        <v>1</v>
      </c>
      <c r="P79" t="s">
        <v>8266</v>
      </c>
      <c r="Q79" s="6">
        <f>E79/D79</f>
        <v>3.9249999999999998</v>
      </c>
      <c r="R79" s="7">
        <f t="shared" si="7"/>
        <v>60.384615384615387</v>
      </c>
      <c r="S79" t="str">
        <f t="shared" si="8"/>
        <v>film &amp; video</v>
      </c>
      <c r="T79" t="str">
        <f t="shared" si="9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5"/>
        <v>42604.43890046297</v>
      </c>
      <c r="L80" s="11">
        <f t="shared" si="6"/>
        <v>42614.43890046297</v>
      </c>
      <c r="M80" t="b">
        <v>0</v>
      </c>
      <c r="N80">
        <v>35</v>
      </c>
      <c r="O80" t="b">
        <v>1</v>
      </c>
      <c r="P80" t="s">
        <v>8266</v>
      </c>
      <c r="Q80" s="6">
        <f>E80/D80</f>
        <v>27.02</v>
      </c>
      <c r="R80" s="7">
        <f t="shared" si="7"/>
        <v>38.6</v>
      </c>
      <c r="S80" t="str">
        <f t="shared" si="8"/>
        <v>film &amp; video</v>
      </c>
      <c r="T80" t="str">
        <f t="shared" si="9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5"/>
        <v>41724.484872685185</v>
      </c>
      <c r="L81" s="11">
        <f t="shared" si="6"/>
        <v>41754.484872685185</v>
      </c>
      <c r="M81" t="b">
        <v>0</v>
      </c>
      <c r="N81">
        <v>41</v>
      </c>
      <c r="O81" t="b">
        <v>1</v>
      </c>
      <c r="P81" t="s">
        <v>8266</v>
      </c>
      <c r="Q81" s="6">
        <f>E81/D81</f>
        <v>1.27</v>
      </c>
      <c r="R81" s="7">
        <f t="shared" si="7"/>
        <v>40.268292682926827</v>
      </c>
      <c r="S81" t="str">
        <f t="shared" si="8"/>
        <v>film &amp; video</v>
      </c>
      <c r="T81" t="str">
        <f t="shared" si="9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5"/>
        <v>41582.792314814818</v>
      </c>
      <c r="L82" s="11">
        <f t="shared" si="6"/>
        <v>41617.792314814818</v>
      </c>
      <c r="M82" t="b">
        <v>0</v>
      </c>
      <c r="N82">
        <v>47</v>
      </c>
      <c r="O82" t="b">
        <v>1</v>
      </c>
      <c r="P82" t="s">
        <v>8266</v>
      </c>
      <c r="Q82" s="6">
        <f>E82/D82</f>
        <v>1.0725</v>
      </c>
      <c r="R82" s="7">
        <f t="shared" si="7"/>
        <v>273.82978723404256</v>
      </c>
      <c r="S82" t="str">
        <f t="shared" si="8"/>
        <v>film &amp; video</v>
      </c>
      <c r="T82" t="str">
        <f t="shared" si="9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5"/>
        <v>41099.867210648154</v>
      </c>
      <c r="L83" s="11">
        <f t="shared" si="6"/>
        <v>41103.834722222222</v>
      </c>
      <c r="M83" t="b">
        <v>0</v>
      </c>
      <c r="N83">
        <v>28</v>
      </c>
      <c r="O83" t="b">
        <v>1</v>
      </c>
      <c r="P83" t="s">
        <v>8266</v>
      </c>
      <c r="Q83" s="6">
        <f>E83/D83</f>
        <v>1.98</v>
      </c>
      <c r="R83" s="7">
        <f t="shared" si="7"/>
        <v>53.035714285714285</v>
      </c>
      <c r="S83" t="str">
        <f t="shared" si="8"/>
        <v>film &amp; video</v>
      </c>
      <c r="T83" t="str">
        <f t="shared" si="9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5"/>
        <v>40795.528483796297</v>
      </c>
      <c r="L84" s="11">
        <f t="shared" si="6"/>
        <v>40825.528483796297</v>
      </c>
      <c r="M84" t="b">
        <v>0</v>
      </c>
      <c r="N84">
        <v>100</v>
      </c>
      <c r="O84" t="b">
        <v>1</v>
      </c>
      <c r="P84" t="s">
        <v>8266</v>
      </c>
      <c r="Q84" s="6">
        <f>E84/D84</f>
        <v>1.0001249999999999</v>
      </c>
      <c r="R84" s="7">
        <f t="shared" si="7"/>
        <v>40.005000000000003</v>
      </c>
      <c r="S84" t="str">
        <f t="shared" si="8"/>
        <v>film &amp; video</v>
      </c>
      <c r="T84" t="str">
        <f t="shared" si="9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5"/>
        <v>42042.323946759258</v>
      </c>
      <c r="L85" s="11">
        <f t="shared" si="6"/>
        <v>42057.187500000007</v>
      </c>
      <c r="M85" t="b">
        <v>0</v>
      </c>
      <c r="N85">
        <v>13</v>
      </c>
      <c r="O85" t="b">
        <v>1</v>
      </c>
      <c r="P85" t="s">
        <v>8266</v>
      </c>
      <c r="Q85" s="6">
        <f>E85/D85</f>
        <v>1.0249999999999999</v>
      </c>
      <c r="R85" s="7">
        <f t="shared" si="7"/>
        <v>15.76923076923077</v>
      </c>
      <c r="S85" t="str">
        <f t="shared" si="8"/>
        <v>film &amp; video</v>
      </c>
      <c r="T85" t="str">
        <f t="shared" si="9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5"/>
        <v>40648.466273148151</v>
      </c>
      <c r="L86" s="11">
        <f t="shared" si="6"/>
        <v>40678.466273148151</v>
      </c>
      <c r="M86" t="b">
        <v>0</v>
      </c>
      <c r="N86">
        <v>7</v>
      </c>
      <c r="O86" t="b">
        <v>1</v>
      </c>
      <c r="P86" t="s">
        <v>8266</v>
      </c>
      <c r="Q86" s="6">
        <f>E86/D86</f>
        <v>1</v>
      </c>
      <c r="R86" s="7">
        <f t="shared" si="7"/>
        <v>71.428571428571431</v>
      </c>
      <c r="S86" t="str">
        <f t="shared" si="8"/>
        <v>film &amp; video</v>
      </c>
      <c r="T86" t="str">
        <f t="shared" si="9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5"/>
        <v>40778.833761574075</v>
      </c>
      <c r="L87" s="11">
        <f t="shared" si="6"/>
        <v>40808.833761574075</v>
      </c>
      <c r="M87" t="b">
        <v>0</v>
      </c>
      <c r="N87">
        <v>21</v>
      </c>
      <c r="O87" t="b">
        <v>1</v>
      </c>
      <c r="P87" t="s">
        <v>8266</v>
      </c>
      <c r="Q87" s="6">
        <f>E87/D87</f>
        <v>1.2549999999999999</v>
      </c>
      <c r="R87" s="7">
        <f t="shared" si="7"/>
        <v>71.714285714285708</v>
      </c>
      <c r="S87" t="str">
        <f t="shared" si="8"/>
        <v>film &amp; video</v>
      </c>
      <c r="T87" t="str">
        <f t="shared" si="9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5"/>
        <v>42291.264409722229</v>
      </c>
      <c r="L88" s="11">
        <f t="shared" si="6"/>
        <v>42365.306076388886</v>
      </c>
      <c r="M88" t="b">
        <v>0</v>
      </c>
      <c r="N88">
        <v>17</v>
      </c>
      <c r="O88" t="b">
        <v>1</v>
      </c>
      <c r="P88" t="s">
        <v>8266</v>
      </c>
      <c r="Q88" s="6">
        <f>E88/D88</f>
        <v>1.0646666666666667</v>
      </c>
      <c r="R88" s="7">
        <f t="shared" si="7"/>
        <v>375.76470588235293</v>
      </c>
      <c r="S88" t="str">
        <f t="shared" si="8"/>
        <v>film &amp; video</v>
      </c>
      <c r="T88" t="str">
        <f t="shared" si="9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5"/>
        <v>40322.247719907406</v>
      </c>
      <c r="L89" s="11">
        <f t="shared" si="6"/>
        <v>40331.778472222228</v>
      </c>
      <c r="M89" t="b">
        <v>0</v>
      </c>
      <c r="N89">
        <v>25</v>
      </c>
      <c r="O89" t="b">
        <v>1</v>
      </c>
      <c r="P89" t="s">
        <v>8266</v>
      </c>
      <c r="Q89" s="6">
        <f>E89/D89</f>
        <v>1.046</v>
      </c>
      <c r="R89" s="7">
        <f t="shared" si="7"/>
        <v>104.6</v>
      </c>
      <c r="S89" t="str">
        <f t="shared" si="8"/>
        <v>film &amp; video</v>
      </c>
      <c r="T89" t="str">
        <f t="shared" si="9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5"/>
        <v>41786.367256944446</v>
      </c>
      <c r="L90" s="11">
        <f t="shared" si="6"/>
        <v>41812.367256944446</v>
      </c>
      <c r="M90" t="b">
        <v>0</v>
      </c>
      <c r="N90">
        <v>60</v>
      </c>
      <c r="O90" t="b">
        <v>1</v>
      </c>
      <c r="P90" t="s">
        <v>8266</v>
      </c>
      <c r="Q90" s="6">
        <f>E90/D90</f>
        <v>1.0285714285714285</v>
      </c>
      <c r="R90" s="7">
        <f t="shared" si="7"/>
        <v>60</v>
      </c>
      <c r="S90" t="str">
        <f t="shared" si="8"/>
        <v>film &amp; video</v>
      </c>
      <c r="T90" t="str">
        <f t="shared" si="9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5"/>
        <v>41402.460555555561</v>
      </c>
      <c r="L91" s="11">
        <f t="shared" si="6"/>
        <v>41427.460555555561</v>
      </c>
      <c r="M91" t="b">
        <v>0</v>
      </c>
      <c r="N91">
        <v>56</v>
      </c>
      <c r="O91" t="b">
        <v>1</v>
      </c>
      <c r="P91" t="s">
        <v>8266</v>
      </c>
      <c r="Q91" s="6">
        <f>E91/D91</f>
        <v>1.1506666666666667</v>
      </c>
      <c r="R91" s="7">
        <f t="shared" si="7"/>
        <v>123.28571428571429</v>
      </c>
      <c r="S91" t="str">
        <f t="shared" si="8"/>
        <v>film &amp; video</v>
      </c>
      <c r="T91" t="str">
        <f t="shared" si="9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5"/>
        <v>40706.005775462967</v>
      </c>
      <c r="L92" s="11">
        <f t="shared" si="6"/>
        <v>40736.005775462967</v>
      </c>
      <c r="M92" t="b">
        <v>0</v>
      </c>
      <c r="N92">
        <v>16</v>
      </c>
      <c r="O92" t="b">
        <v>1</v>
      </c>
      <c r="P92" t="s">
        <v>8266</v>
      </c>
      <c r="Q92" s="6">
        <f>E92/D92</f>
        <v>1.004</v>
      </c>
      <c r="R92" s="7">
        <f t="shared" si="7"/>
        <v>31.375</v>
      </c>
      <c r="S92" t="str">
        <f t="shared" si="8"/>
        <v>film &amp; video</v>
      </c>
      <c r="T92" t="str">
        <f t="shared" si="9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5"/>
        <v>40619.110694444447</v>
      </c>
      <c r="L93" s="11">
        <f t="shared" si="6"/>
        <v>40680.110694444447</v>
      </c>
      <c r="M93" t="b">
        <v>0</v>
      </c>
      <c r="N93">
        <v>46</v>
      </c>
      <c r="O93" t="b">
        <v>1</v>
      </c>
      <c r="P93" t="s">
        <v>8266</v>
      </c>
      <c r="Q93" s="6">
        <f>E93/D93</f>
        <v>1.2</v>
      </c>
      <c r="R93" s="7">
        <f t="shared" si="7"/>
        <v>78.260869565217391</v>
      </c>
      <c r="S93" t="str">
        <f t="shared" si="8"/>
        <v>film &amp; video</v>
      </c>
      <c r="T93" t="str">
        <f t="shared" si="9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5"/>
        <v>42720.907210648154</v>
      </c>
      <c r="L94" s="11">
        <f t="shared" si="6"/>
        <v>42767.041666666664</v>
      </c>
      <c r="M94" t="b">
        <v>0</v>
      </c>
      <c r="N94">
        <v>43</v>
      </c>
      <c r="O94" t="b">
        <v>1</v>
      </c>
      <c r="P94" t="s">
        <v>8266</v>
      </c>
      <c r="Q94" s="6">
        <f>E94/D94</f>
        <v>1.052</v>
      </c>
      <c r="R94" s="7">
        <f t="shared" si="7"/>
        <v>122.32558139534883</v>
      </c>
      <c r="S94" t="str">
        <f t="shared" si="8"/>
        <v>film &amp; video</v>
      </c>
      <c r="T94" t="str">
        <f t="shared" si="9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5"/>
        <v>41065.566400462965</v>
      </c>
      <c r="L95" s="11">
        <f t="shared" si="6"/>
        <v>41093.583333333336</v>
      </c>
      <c r="M95" t="b">
        <v>0</v>
      </c>
      <c r="N95">
        <v>15</v>
      </c>
      <c r="O95" t="b">
        <v>1</v>
      </c>
      <c r="P95" t="s">
        <v>8266</v>
      </c>
      <c r="Q95" s="6">
        <f>E95/D95</f>
        <v>1.1060000000000001</v>
      </c>
      <c r="R95" s="7">
        <f t="shared" si="7"/>
        <v>73.733333333333334</v>
      </c>
      <c r="S95" t="str">
        <f t="shared" si="8"/>
        <v>film &amp; video</v>
      </c>
      <c r="T95" t="str">
        <f t="shared" si="9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5"/>
        <v>41716.426180555558</v>
      </c>
      <c r="L96" s="11">
        <f t="shared" si="6"/>
        <v>41736.426180555558</v>
      </c>
      <c r="M96" t="b">
        <v>0</v>
      </c>
      <c r="N96">
        <v>12</v>
      </c>
      <c r="O96" t="b">
        <v>1</v>
      </c>
      <c r="P96" t="s">
        <v>8266</v>
      </c>
      <c r="Q96" s="6">
        <f>E96/D96</f>
        <v>1.04</v>
      </c>
      <c r="R96" s="7">
        <f t="shared" si="7"/>
        <v>21.666666666666668</v>
      </c>
      <c r="S96" t="str">
        <f t="shared" si="8"/>
        <v>film &amp; video</v>
      </c>
      <c r="T96" t="str">
        <f t="shared" si="9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5"/>
        <v>40934.713437500002</v>
      </c>
      <c r="L97" s="11">
        <f t="shared" si="6"/>
        <v>40964.713437500002</v>
      </c>
      <c r="M97" t="b">
        <v>0</v>
      </c>
      <c r="N97">
        <v>21</v>
      </c>
      <c r="O97" t="b">
        <v>1</v>
      </c>
      <c r="P97" t="s">
        <v>8266</v>
      </c>
      <c r="Q97" s="6">
        <f>E97/D97</f>
        <v>1.3142857142857143</v>
      </c>
      <c r="R97" s="7">
        <f t="shared" si="7"/>
        <v>21.904761904761905</v>
      </c>
      <c r="S97" t="str">
        <f t="shared" si="8"/>
        <v>film &amp; video</v>
      </c>
      <c r="T97" t="str">
        <f t="shared" si="9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5"/>
        <v>40324.370844907411</v>
      </c>
      <c r="L98" s="11">
        <f t="shared" si="6"/>
        <v>40390.833333333336</v>
      </c>
      <c r="M98" t="b">
        <v>0</v>
      </c>
      <c r="N98">
        <v>34</v>
      </c>
      <c r="O98" t="b">
        <v>1</v>
      </c>
      <c r="P98" t="s">
        <v>8266</v>
      </c>
      <c r="Q98" s="6">
        <f>E98/D98</f>
        <v>1.1466666666666667</v>
      </c>
      <c r="R98" s="7">
        <f t="shared" si="7"/>
        <v>50.588235294117645</v>
      </c>
      <c r="S98" t="str">
        <f t="shared" si="8"/>
        <v>film &amp; video</v>
      </c>
      <c r="T98" t="str">
        <f t="shared" si="9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5"/>
        <v>40705.843541666669</v>
      </c>
      <c r="L99" s="11">
        <f t="shared" si="6"/>
        <v>40735.843541666669</v>
      </c>
      <c r="M99" t="b">
        <v>0</v>
      </c>
      <c r="N99">
        <v>8</v>
      </c>
      <c r="O99" t="b">
        <v>1</v>
      </c>
      <c r="P99" t="s">
        <v>8266</v>
      </c>
      <c r="Q99" s="6">
        <f>E99/D99</f>
        <v>1.0625</v>
      </c>
      <c r="R99" s="7">
        <f t="shared" si="7"/>
        <v>53.125</v>
      </c>
      <c r="S99" t="str">
        <f t="shared" si="8"/>
        <v>film &amp; video</v>
      </c>
      <c r="T99" t="str">
        <f t="shared" si="9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5"/>
        <v>41214.503171296295</v>
      </c>
      <c r="L100" s="11">
        <f t="shared" si="6"/>
        <v>41250.6875</v>
      </c>
      <c r="M100" t="b">
        <v>0</v>
      </c>
      <c r="N100">
        <v>60</v>
      </c>
      <c r="O100" t="b">
        <v>1</v>
      </c>
      <c r="P100" t="s">
        <v>8266</v>
      </c>
      <c r="Q100" s="6">
        <f>E100/D100</f>
        <v>1.0625</v>
      </c>
      <c r="R100" s="7">
        <f t="shared" si="7"/>
        <v>56.666666666666664</v>
      </c>
      <c r="S100" t="str">
        <f t="shared" si="8"/>
        <v>film &amp; video</v>
      </c>
      <c r="T100" t="str">
        <f t="shared" si="9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5"/>
        <v>41631.61109953704</v>
      </c>
      <c r="L101" s="11">
        <f t="shared" si="6"/>
        <v>41661.61109953704</v>
      </c>
      <c r="M101" t="b">
        <v>0</v>
      </c>
      <c r="N101">
        <v>39</v>
      </c>
      <c r="O101" t="b">
        <v>1</v>
      </c>
      <c r="P101" t="s">
        <v>8266</v>
      </c>
      <c r="Q101" s="6">
        <f>E101/D101</f>
        <v>1.0601933333333333</v>
      </c>
      <c r="R101" s="7">
        <f t="shared" si="7"/>
        <v>40.776666666666664</v>
      </c>
      <c r="S101" t="str">
        <f t="shared" si="8"/>
        <v>film &amp; video</v>
      </c>
      <c r="T101" t="str">
        <f t="shared" si="9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5"/>
        <v>41197.461643518523</v>
      </c>
      <c r="L102" s="11">
        <f t="shared" si="6"/>
        <v>41217.503310185188</v>
      </c>
      <c r="M102" t="b">
        <v>0</v>
      </c>
      <c r="N102">
        <v>26</v>
      </c>
      <c r="O102" t="b">
        <v>1</v>
      </c>
      <c r="P102" t="s">
        <v>8266</v>
      </c>
      <c r="Q102" s="6">
        <f>E102/D102</f>
        <v>1</v>
      </c>
      <c r="R102" s="7">
        <f t="shared" si="7"/>
        <v>192.30769230769232</v>
      </c>
      <c r="S102" t="str">
        <f t="shared" si="8"/>
        <v>film &amp; video</v>
      </c>
      <c r="T102" t="str">
        <f t="shared" si="9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5"/>
        <v>41274.485069444447</v>
      </c>
      <c r="L103" s="11">
        <f t="shared" si="6"/>
        <v>41298.485069444447</v>
      </c>
      <c r="M103" t="b">
        <v>0</v>
      </c>
      <c r="N103">
        <v>35</v>
      </c>
      <c r="O103" t="b">
        <v>1</v>
      </c>
      <c r="P103" t="s">
        <v>8266</v>
      </c>
      <c r="Q103" s="6">
        <f>E103/D103</f>
        <v>1</v>
      </c>
      <c r="R103" s="7">
        <f t="shared" si="7"/>
        <v>100</v>
      </c>
      <c r="S103" t="str">
        <f t="shared" si="8"/>
        <v>film &amp; video</v>
      </c>
      <c r="T103" t="str">
        <f t="shared" si="9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5"/>
        <v>40504.839502314819</v>
      </c>
      <c r="L104" s="11">
        <f t="shared" si="6"/>
        <v>40534.839502314819</v>
      </c>
      <c r="M104" t="b">
        <v>0</v>
      </c>
      <c r="N104">
        <v>65</v>
      </c>
      <c r="O104" t="b">
        <v>1</v>
      </c>
      <c r="P104" t="s">
        <v>8266</v>
      </c>
      <c r="Q104" s="6">
        <f>E104/D104</f>
        <v>1.2775000000000001</v>
      </c>
      <c r="R104" s="7">
        <f t="shared" si="7"/>
        <v>117.92307692307692</v>
      </c>
      <c r="S104" t="str">
        <f t="shared" si="8"/>
        <v>film &amp; video</v>
      </c>
      <c r="T104" t="str">
        <f t="shared" si="9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5"/>
        <v>41682.514236111114</v>
      </c>
      <c r="L105" s="11">
        <f t="shared" si="6"/>
        <v>41705.514236111114</v>
      </c>
      <c r="M105" t="b">
        <v>0</v>
      </c>
      <c r="N105">
        <v>49</v>
      </c>
      <c r="O105" t="b">
        <v>1</v>
      </c>
      <c r="P105" t="s">
        <v>8266</v>
      </c>
      <c r="Q105" s="6">
        <f>E105/D105</f>
        <v>1.0515384615384615</v>
      </c>
      <c r="R105" s="7">
        <f t="shared" si="7"/>
        <v>27.897959183673468</v>
      </c>
      <c r="S105" t="str">
        <f t="shared" si="8"/>
        <v>film &amp; video</v>
      </c>
      <c r="T105" t="str">
        <f t="shared" si="9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5"/>
        <v>40612.403541666667</v>
      </c>
      <c r="L106" s="11">
        <f t="shared" si="6"/>
        <v>40635.75</v>
      </c>
      <c r="M106" t="b">
        <v>0</v>
      </c>
      <c r="N106">
        <v>10</v>
      </c>
      <c r="O106" t="b">
        <v>1</v>
      </c>
      <c r="P106" t="s">
        <v>8266</v>
      </c>
      <c r="Q106" s="6">
        <f>E106/D106</f>
        <v>1.2</v>
      </c>
      <c r="R106" s="7">
        <f t="shared" si="7"/>
        <v>60</v>
      </c>
      <c r="S106" t="str">
        <f t="shared" si="8"/>
        <v>film &amp; video</v>
      </c>
      <c r="T106" t="str">
        <f t="shared" si="9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5"/>
        <v>42485.43310185185</v>
      </c>
      <c r="L107" s="11">
        <f t="shared" si="6"/>
        <v>42503.708333333336</v>
      </c>
      <c r="M107" t="b">
        <v>0</v>
      </c>
      <c r="N107">
        <v>60</v>
      </c>
      <c r="O107" t="b">
        <v>1</v>
      </c>
      <c r="P107" t="s">
        <v>8266</v>
      </c>
      <c r="Q107" s="6">
        <f>E107/D107</f>
        <v>1.074090909090909</v>
      </c>
      <c r="R107" s="7">
        <f t="shared" si="7"/>
        <v>39.383333333333333</v>
      </c>
      <c r="S107" t="str">
        <f t="shared" si="8"/>
        <v>film &amp; video</v>
      </c>
      <c r="T107" t="str">
        <f t="shared" si="9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5"/>
        <v>40987.484965277785</v>
      </c>
      <c r="L108" s="11">
        <f t="shared" si="6"/>
        <v>41001.484965277785</v>
      </c>
      <c r="M108" t="b">
        <v>0</v>
      </c>
      <c r="N108">
        <v>27</v>
      </c>
      <c r="O108" t="b">
        <v>1</v>
      </c>
      <c r="P108" t="s">
        <v>8266</v>
      </c>
      <c r="Q108" s="6">
        <f>E108/D108</f>
        <v>1.0049999999999999</v>
      </c>
      <c r="R108" s="7">
        <f t="shared" si="7"/>
        <v>186.11111111111111</v>
      </c>
      <c r="S108" t="str">
        <f t="shared" si="8"/>
        <v>film &amp; video</v>
      </c>
      <c r="T108" t="str">
        <f t="shared" si="9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5"/>
        <v>40635.690821759265</v>
      </c>
      <c r="L109" s="11">
        <f t="shared" si="6"/>
        <v>40657.690821759265</v>
      </c>
      <c r="M109" t="b">
        <v>0</v>
      </c>
      <c r="N109">
        <v>69</v>
      </c>
      <c r="O109" t="b">
        <v>1</v>
      </c>
      <c r="P109" t="s">
        <v>8266</v>
      </c>
      <c r="Q109" s="6">
        <f>E109/D109</f>
        <v>1.0246666666666666</v>
      </c>
      <c r="R109" s="7">
        <f t="shared" si="7"/>
        <v>111.37681159420291</v>
      </c>
      <c r="S109" t="str">
        <f t="shared" si="8"/>
        <v>film &amp; video</v>
      </c>
      <c r="T109" t="str">
        <f t="shared" si="9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5"/>
        <v>41365.321412037039</v>
      </c>
      <c r="L110" s="11">
        <f t="shared" si="6"/>
        <v>41425.321412037039</v>
      </c>
      <c r="M110" t="b">
        <v>0</v>
      </c>
      <c r="N110">
        <v>47</v>
      </c>
      <c r="O110" t="b">
        <v>1</v>
      </c>
      <c r="P110" t="s">
        <v>8266</v>
      </c>
      <c r="Q110" s="6">
        <f>E110/D110</f>
        <v>2.4666666666666668</v>
      </c>
      <c r="R110" s="7">
        <f t="shared" si="7"/>
        <v>78.723404255319153</v>
      </c>
      <c r="S110" t="str">
        <f t="shared" si="8"/>
        <v>film &amp; video</v>
      </c>
      <c r="T110" t="str">
        <f t="shared" si="9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5"/>
        <v>40569.734143518523</v>
      </c>
      <c r="L111" s="11">
        <f t="shared" si="6"/>
        <v>40599.734143518523</v>
      </c>
      <c r="M111" t="b">
        <v>0</v>
      </c>
      <c r="N111">
        <v>47</v>
      </c>
      <c r="O111" t="b">
        <v>1</v>
      </c>
      <c r="P111" t="s">
        <v>8266</v>
      </c>
      <c r="Q111" s="6">
        <f>E111/D111</f>
        <v>2.1949999999999998</v>
      </c>
      <c r="R111" s="7">
        <f t="shared" si="7"/>
        <v>46.702127659574465</v>
      </c>
      <c r="S111" t="str">
        <f t="shared" si="8"/>
        <v>film &amp; video</v>
      </c>
      <c r="T111" t="str">
        <f t="shared" si="9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5"/>
        <v>41557.65802083334</v>
      </c>
      <c r="L112" s="11">
        <f t="shared" si="6"/>
        <v>41591.957638888889</v>
      </c>
      <c r="M112" t="b">
        <v>0</v>
      </c>
      <c r="N112">
        <v>26</v>
      </c>
      <c r="O112" t="b">
        <v>1</v>
      </c>
      <c r="P112" t="s">
        <v>8266</v>
      </c>
      <c r="Q112" s="6">
        <f>E112/D112</f>
        <v>1.3076923076923077</v>
      </c>
      <c r="R112" s="7">
        <f t="shared" si="7"/>
        <v>65.384615384615387</v>
      </c>
      <c r="S112" t="str">
        <f t="shared" si="8"/>
        <v>film &amp; video</v>
      </c>
      <c r="T112" t="str">
        <f t="shared" si="9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5"/>
        <v>42125.041516203702</v>
      </c>
      <c r="L113" s="11">
        <f t="shared" si="6"/>
        <v>42155.041516203702</v>
      </c>
      <c r="M113" t="b">
        <v>0</v>
      </c>
      <c r="N113">
        <v>53</v>
      </c>
      <c r="O113" t="b">
        <v>1</v>
      </c>
      <c r="P113" t="s">
        <v>8266</v>
      </c>
      <c r="Q113" s="6">
        <f>E113/D113</f>
        <v>1.5457142857142858</v>
      </c>
      <c r="R113" s="7">
        <f t="shared" si="7"/>
        <v>102.0754716981132</v>
      </c>
      <c r="S113" t="str">
        <f t="shared" si="8"/>
        <v>film &amp; video</v>
      </c>
      <c r="T113" t="str">
        <f t="shared" si="9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5"/>
        <v>41717.75136574074</v>
      </c>
      <c r="L114" s="11">
        <f t="shared" si="6"/>
        <v>41741.791666666672</v>
      </c>
      <c r="M114" t="b">
        <v>0</v>
      </c>
      <c r="N114">
        <v>81</v>
      </c>
      <c r="O114" t="b">
        <v>1</v>
      </c>
      <c r="P114" t="s">
        <v>8266</v>
      </c>
      <c r="Q114" s="6">
        <f>E114/D114</f>
        <v>1.04</v>
      </c>
      <c r="R114" s="7">
        <f t="shared" si="7"/>
        <v>64.197530864197532</v>
      </c>
      <c r="S114" t="str">
        <f t="shared" si="8"/>
        <v>film &amp; video</v>
      </c>
      <c r="T114" t="str">
        <f t="shared" si="9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5"/>
        <v>40753.46675925926</v>
      </c>
      <c r="L115" s="11">
        <f t="shared" si="6"/>
        <v>40761.333333333336</v>
      </c>
      <c r="M115" t="b">
        <v>0</v>
      </c>
      <c r="N115">
        <v>78</v>
      </c>
      <c r="O115" t="b">
        <v>1</v>
      </c>
      <c r="P115" t="s">
        <v>8266</v>
      </c>
      <c r="Q115" s="6">
        <f>E115/D115</f>
        <v>1.41</v>
      </c>
      <c r="R115" s="7">
        <f t="shared" si="7"/>
        <v>90.384615384615387</v>
      </c>
      <c r="S115" t="str">
        <f t="shared" si="8"/>
        <v>film &amp; video</v>
      </c>
      <c r="T115" t="str">
        <f t="shared" si="9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5"/>
        <v>40860.982500000006</v>
      </c>
      <c r="L116" s="11">
        <f t="shared" si="6"/>
        <v>40920.982500000006</v>
      </c>
      <c r="M116" t="b">
        <v>0</v>
      </c>
      <c r="N116">
        <v>35</v>
      </c>
      <c r="O116" t="b">
        <v>1</v>
      </c>
      <c r="P116" t="s">
        <v>8266</v>
      </c>
      <c r="Q116" s="6">
        <f>E116/D116</f>
        <v>1.0333333333333334</v>
      </c>
      <c r="R116" s="7">
        <f t="shared" si="7"/>
        <v>88.571428571428569</v>
      </c>
      <c r="S116" t="str">
        <f t="shared" si="8"/>
        <v>film &amp; video</v>
      </c>
      <c r="T116" t="str">
        <f t="shared" si="9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5"/>
        <v>40918.447268518517</v>
      </c>
      <c r="L117" s="11">
        <f t="shared" si="6"/>
        <v>40943.447268518517</v>
      </c>
      <c r="M117" t="b">
        <v>0</v>
      </c>
      <c r="N117">
        <v>22</v>
      </c>
      <c r="O117" t="b">
        <v>1</v>
      </c>
      <c r="P117" t="s">
        <v>8266</v>
      </c>
      <c r="Q117" s="6">
        <f>E117/D117</f>
        <v>1.4044444444444444</v>
      </c>
      <c r="R117" s="7">
        <f t="shared" si="7"/>
        <v>28.727272727272727</v>
      </c>
      <c r="S117" t="str">
        <f t="shared" si="8"/>
        <v>film &amp; video</v>
      </c>
      <c r="T117" t="str">
        <f t="shared" si="9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5"/>
        <v>40595.205497685187</v>
      </c>
      <c r="L118" s="11">
        <f t="shared" si="6"/>
        <v>40641.163831018523</v>
      </c>
      <c r="M118" t="b">
        <v>0</v>
      </c>
      <c r="N118">
        <v>57</v>
      </c>
      <c r="O118" t="b">
        <v>1</v>
      </c>
      <c r="P118" t="s">
        <v>8266</v>
      </c>
      <c r="Q118" s="6">
        <f>E118/D118</f>
        <v>1.1365714285714286</v>
      </c>
      <c r="R118" s="7">
        <f t="shared" si="7"/>
        <v>69.78947368421052</v>
      </c>
      <c r="S118" t="str">
        <f t="shared" si="8"/>
        <v>film &amp; video</v>
      </c>
      <c r="T118" t="str">
        <f t="shared" si="9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5"/>
        <v>40248.543333333335</v>
      </c>
      <c r="L119" s="11">
        <f t="shared" si="6"/>
        <v>40338.5</v>
      </c>
      <c r="M119" t="b">
        <v>0</v>
      </c>
      <c r="N119">
        <v>27</v>
      </c>
      <c r="O119" t="b">
        <v>1</v>
      </c>
      <c r="P119" t="s">
        <v>8266</v>
      </c>
      <c r="Q119" s="6">
        <f>E119/D119</f>
        <v>1.0049377777777779</v>
      </c>
      <c r="R119" s="7">
        <f t="shared" si="7"/>
        <v>167.48962962962963</v>
      </c>
      <c r="S119" t="str">
        <f t="shared" si="8"/>
        <v>film &amp; video</v>
      </c>
      <c r="T119" t="str">
        <f t="shared" si="9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5"/>
        <v>40722.761990740742</v>
      </c>
      <c r="L120" s="11">
        <f t="shared" si="6"/>
        <v>40752.761990740742</v>
      </c>
      <c r="M120" t="b">
        <v>0</v>
      </c>
      <c r="N120">
        <v>39</v>
      </c>
      <c r="O120" t="b">
        <v>1</v>
      </c>
      <c r="P120" t="s">
        <v>8266</v>
      </c>
      <c r="Q120" s="6">
        <f>E120/D120</f>
        <v>1.1303159999999999</v>
      </c>
      <c r="R120" s="7">
        <f t="shared" si="7"/>
        <v>144.91230769230768</v>
      </c>
      <c r="S120" t="str">
        <f t="shared" si="8"/>
        <v>film &amp; video</v>
      </c>
      <c r="T120" t="str">
        <f t="shared" si="9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5"/>
        <v>40738.777615740742</v>
      </c>
      <c r="L121" s="11">
        <f t="shared" si="6"/>
        <v>40768.666666666672</v>
      </c>
      <c r="M121" t="b">
        <v>0</v>
      </c>
      <c r="N121">
        <v>37</v>
      </c>
      <c r="O121" t="b">
        <v>1</v>
      </c>
      <c r="P121" t="s">
        <v>8266</v>
      </c>
      <c r="Q121" s="6">
        <f>E121/D121</f>
        <v>1.0455692307692308</v>
      </c>
      <c r="R121" s="7">
        <f t="shared" si="7"/>
        <v>91.840540540540545</v>
      </c>
      <c r="S121" t="str">
        <f t="shared" si="8"/>
        <v>film &amp; video</v>
      </c>
      <c r="T121" t="str">
        <f t="shared" si="9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5"/>
        <v>42615.758182870377</v>
      </c>
      <c r="L122" s="11">
        <f t="shared" si="6"/>
        <v>42645.758182870377</v>
      </c>
      <c r="M122" t="b">
        <v>0</v>
      </c>
      <c r="N122">
        <v>1</v>
      </c>
      <c r="O122" t="b">
        <v>0</v>
      </c>
      <c r="P122" t="s">
        <v>8267</v>
      </c>
      <c r="Q122" s="6">
        <f>E122/D122</f>
        <v>1.4285714285714287E-4</v>
      </c>
      <c r="R122" s="7">
        <f t="shared" si="7"/>
        <v>10</v>
      </c>
      <c r="S122" t="str">
        <f t="shared" si="8"/>
        <v>film &amp; video</v>
      </c>
      <c r="T122" t="str">
        <f t="shared" si="9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5"/>
        <v>42096.413310185184</v>
      </c>
      <c r="L123" s="11">
        <f t="shared" si="6"/>
        <v>42112.136111111111</v>
      </c>
      <c r="M123" t="b">
        <v>0</v>
      </c>
      <c r="N123">
        <v>1</v>
      </c>
      <c r="O123" t="b">
        <v>0</v>
      </c>
      <c r="P123" t="s">
        <v>8267</v>
      </c>
      <c r="Q123" s="6">
        <f>E123/D123</f>
        <v>3.3333333333333332E-4</v>
      </c>
      <c r="R123" s="7">
        <f t="shared" si="7"/>
        <v>1</v>
      </c>
      <c r="S123" t="str">
        <f t="shared" si="8"/>
        <v>film &amp; video</v>
      </c>
      <c r="T123" t="str">
        <f t="shared" si="9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5"/>
        <v>42593.140127314815</v>
      </c>
      <c r="L124" s="11">
        <f t="shared" si="6"/>
        <v>42653.140127314815</v>
      </c>
      <c r="M124" t="b">
        <v>0</v>
      </c>
      <c r="N124">
        <v>0</v>
      </c>
      <c r="O124" t="b">
        <v>0</v>
      </c>
      <c r="P124" t="s">
        <v>8267</v>
      </c>
      <c r="Q124" s="6">
        <f>E124/D124</f>
        <v>0</v>
      </c>
      <c r="R124" s="7" t="e">
        <f t="shared" si="7"/>
        <v>#DIV/0!</v>
      </c>
      <c r="S124" t="str">
        <f t="shared" si="8"/>
        <v>film &amp; video</v>
      </c>
      <c r="T124" t="str">
        <f t="shared" si="9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5"/>
        <v>41904.490324074075</v>
      </c>
      <c r="L125" s="11">
        <f t="shared" si="6"/>
        <v>41940.625</v>
      </c>
      <c r="M125" t="b">
        <v>0</v>
      </c>
      <c r="N125">
        <v>6</v>
      </c>
      <c r="O125" t="b">
        <v>0</v>
      </c>
      <c r="P125" t="s">
        <v>8267</v>
      </c>
      <c r="Q125" s="6">
        <f>E125/D125</f>
        <v>2.7454545454545453E-3</v>
      </c>
      <c r="R125" s="7">
        <f t="shared" si="7"/>
        <v>25.166666666666668</v>
      </c>
      <c r="S125" t="str">
        <f t="shared" si="8"/>
        <v>film &amp; video</v>
      </c>
      <c r="T125" t="str">
        <f t="shared" si="9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5"/>
        <v>42114.637060185189</v>
      </c>
      <c r="L126" s="11">
        <f t="shared" si="6"/>
        <v>42139.637060185189</v>
      </c>
      <c r="M126" t="b">
        <v>0</v>
      </c>
      <c r="N126">
        <v>0</v>
      </c>
      <c r="O126" t="b">
        <v>0</v>
      </c>
      <c r="P126" t="s">
        <v>8267</v>
      </c>
      <c r="Q126" s="6">
        <f>E126/D126</f>
        <v>0</v>
      </c>
      <c r="R126" s="7" t="e">
        <f t="shared" si="7"/>
        <v>#DIV/0!</v>
      </c>
      <c r="S126" t="str">
        <f t="shared" si="8"/>
        <v>film &amp; video</v>
      </c>
      <c r="T126" t="str">
        <f t="shared" si="9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5"/>
        <v>42709.702314814822</v>
      </c>
      <c r="L127" s="11">
        <f t="shared" si="6"/>
        <v>42769.702314814822</v>
      </c>
      <c r="M127" t="b">
        <v>0</v>
      </c>
      <c r="N127">
        <v>6</v>
      </c>
      <c r="O127" t="b">
        <v>0</v>
      </c>
      <c r="P127" t="s">
        <v>8267</v>
      </c>
      <c r="Q127" s="6">
        <f>E127/D127</f>
        <v>0.14000000000000001</v>
      </c>
      <c r="R127" s="7">
        <f t="shared" si="7"/>
        <v>11.666666666666666</v>
      </c>
      <c r="S127" t="str">
        <f t="shared" si="8"/>
        <v>film &amp; video</v>
      </c>
      <c r="T127" t="str">
        <f t="shared" si="9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5"/>
        <v>42135.297881944447</v>
      </c>
      <c r="L128" s="11">
        <f t="shared" si="6"/>
        <v>42165.791666666664</v>
      </c>
      <c r="M128" t="b">
        <v>0</v>
      </c>
      <c r="N128">
        <v>13</v>
      </c>
      <c r="O128" t="b">
        <v>0</v>
      </c>
      <c r="P128" t="s">
        <v>8267</v>
      </c>
      <c r="Q128" s="6">
        <f>E128/D128</f>
        <v>5.5480000000000002E-2</v>
      </c>
      <c r="R128" s="7">
        <f t="shared" si="7"/>
        <v>106.69230769230769</v>
      </c>
      <c r="S128" t="str">
        <f t="shared" si="8"/>
        <v>film &amp; video</v>
      </c>
      <c r="T128" t="str">
        <f t="shared" si="9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5"/>
        <v>42067.332650462966</v>
      </c>
      <c r="L129" s="11">
        <f t="shared" si="6"/>
        <v>42097.290983796302</v>
      </c>
      <c r="M129" t="b">
        <v>0</v>
      </c>
      <c r="N129">
        <v>4</v>
      </c>
      <c r="O129" t="b">
        <v>0</v>
      </c>
      <c r="P129" t="s">
        <v>8267</v>
      </c>
      <c r="Q129" s="6">
        <f>E129/D129</f>
        <v>2.375E-2</v>
      </c>
      <c r="R129" s="7">
        <f t="shared" si="7"/>
        <v>47.5</v>
      </c>
      <c r="S129" t="str">
        <f t="shared" si="8"/>
        <v>film &amp; video</v>
      </c>
      <c r="T129" t="str">
        <f t="shared" si="9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si="5"/>
        <v>42627.936261574076</v>
      </c>
      <c r="L130" s="11">
        <f t="shared" si="6"/>
        <v>42662.936261574076</v>
      </c>
      <c r="M130" t="b">
        <v>0</v>
      </c>
      <c r="N130">
        <v>6</v>
      </c>
      <c r="O130" t="b">
        <v>0</v>
      </c>
      <c r="P130" t="s">
        <v>8267</v>
      </c>
      <c r="Q130" s="6">
        <f>E130/D130</f>
        <v>1.8669999999999999E-2</v>
      </c>
      <c r="R130" s="7">
        <f t="shared" si="7"/>
        <v>311.16666666666669</v>
      </c>
      <c r="S130" t="str">
        <f t="shared" si="8"/>
        <v>film &amp; video</v>
      </c>
      <c r="T130" t="str">
        <f t="shared" si="9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ref="K131:K194" si="10">(((J131/60)/60)/24)+DATE(1970,1,1)+(-7/24)</f>
        <v>41882.645636574074</v>
      </c>
      <c r="L131" s="11">
        <f t="shared" ref="L131:L194" si="11">(((I131/60)/60)/24)+DATE(1970,1,1)+(-7/24)</f>
        <v>41942.645636574074</v>
      </c>
      <c r="M131" t="b">
        <v>0</v>
      </c>
      <c r="N131">
        <v>0</v>
      </c>
      <c r="O131" t="b">
        <v>0</v>
      </c>
      <c r="P131" t="s">
        <v>8267</v>
      </c>
      <c r="Q131" s="6">
        <f>E131/D131</f>
        <v>0</v>
      </c>
      <c r="R131" s="7" t="e">
        <f t="shared" ref="R131:R194" si="12">E131/N131</f>
        <v>#DIV/0!</v>
      </c>
      <c r="S131" t="str">
        <f t="shared" ref="S131:S194" si="13">LEFT(P131,SEARCH("/",P131,1)-1)</f>
        <v>film &amp; video</v>
      </c>
      <c r="T131" t="str">
        <f t="shared" ref="T131:T194" si="14">RIGHT(P131,LEN(P131)-SEARCH("/",P131))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10"/>
        <v>41778.623749999999</v>
      </c>
      <c r="L132" s="11">
        <f t="shared" si="11"/>
        <v>41806.552777777782</v>
      </c>
      <c r="M132" t="b">
        <v>0</v>
      </c>
      <c r="N132">
        <v>0</v>
      </c>
      <c r="O132" t="b">
        <v>0</v>
      </c>
      <c r="P132" t="s">
        <v>8267</v>
      </c>
      <c r="Q132" s="6">
        <f>E132/D132</f>
        <v>0</v>
      </c>
      <c r="R132" s="7" t="e">
        <f t="shared" si="12"/>
        <v>#DIV/0!</v>
      </c>
      <c r="S132" t="str">
        <f t="shared" si="13"/>
        <v>film &amp; video</v>
      </c>
      <c r="T132" t="str">
        <f t="shared" si="14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10"/>
        <v>42541.545844907414</v>
      </c>
      <c r="L133" s="11">
        <f t="shared" si="11"/>
        <v>42556.708333333336</v>
      </c>
      <c r="M133" t="b">
        <v>0</v>
      </c>
      <c r="N133">
        <v>0</v>
      </c>
      <c r="O133" t="b">
        <v>0</v>
      </c>
      <c r="P133" t="s">
        <v>8267</v>
      </c>
      <c r="Q133" s="6">
        <f>E133/D133</f>
        <v>0</v>
      </c>
      <c r="R133" s="7" t="e">
        <f t="shared" si="12"/>
        <v>#DIV/0!</v>
      </c>
      <c r="S133" t="str">
        <f t="shared" si="13"/>
        <v>film &amp; video</v>
      </c>
      <c r="T133" t="str">
        <f t="shared" si="14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10"/>
        <v>41905.520914351851</v>
      </c>
      <c r="L134" s="11">
        <f t="shared" si="11"/>
        <v>41950.562581018523</v>
      </c>
      <c r="M134" t="b">
        <v>0</v>
      </c>
      <c r="N134">
        <v>81</v>
      </c>
      <c r="O134" t="b">
        <v>0</v>
      </c>
      <c r="P134" t="s">
        <v>8267</v>
      </c>
      <c r="Q134" s="6">
        <f>E134/D134</f>
        <v>9.5687499999999995E-2</v>
      </c>
      <c r="R134" s="7">
        <f t="shared" si="12"/>
        <v>94.506172839506178</v>
      </c>
      <c r="S134" t="str">
        <f t="shared" si="13"/>
        <v>film &amp; video</v>
      </c>
      <c r="T134" t="str">
        <f t="shared" si="14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10"/>
        <v>42491.516018518516</v>
      </c>
      <c r="L135" s="11">
        <f t="shared" si="11"/>
        <v>42521.438194444447</v>
      </c>
      <c r="M135" t="b">
        <v>0</v>
      </c>
      <c r="N135">
        <v>0</v>
      </c>
      <c r="O135" t="b">
        <v>0</v>
      </c>
      <c r="P135" t="s">
        <v>8267</v>
      </c>
      <c r="Q135" s="6">
        <f>E135/D135</f>
        <v>0</v>
      </c>
      <c r="R135" s="7" t="e">
        <f t="shared" si="12"/>
        <v>#DIV/0!</v>
      </c>
      <c r="S135" t="str">
        <f t="shared" si="13"/>
        <v>film &amp; video</v>
      </c>
      <c r="T135" t="str">
        <f t="shared" si="14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10"/>
        <v>42221.618263888893</v>
      </c>
      <c r="L136" s="11">
        <f t="shared" si="11"/>
        <v>42251.416666666664</v>
      </c>
      <c r="M136" t="b">
        <v>0</v>
      </c>
      <c r="N136">
        <v>0</v>
      </c>
      <c r="O136" t="b">
        <v>0</v>
      </c>
      <c r="P136" t="s">
        <v>8267</v>
      </c>
      <c r="Q136" s="6">
        <f>E136/D136</f>
        <v>0</v>
      </c>
      <c r="R136" s="7" t="e">
        <f t="shared" si="12"/>
        <v>#DIV/0!</v>
      </c>
      <c r="S136" t="str">
        <f t="shared" si="13"/>
        <v>film &amp; video</v>
      </c>
      <c r="T136" t="str">
        <f t="shared" si="14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10"/>
        <v>41788.090243055558</v>
      </c>
      <c r="L137" s="11">
        <f t="shared" si="11"/>
        <v>41821.5</v>
      </c>
      <c r="M137" t="b">
        <v>0</v>
      </c>
      <c r="N137">
        <v>5</v>
      </c>
      <c r="O137" t="b">
        <v>0</v>
      </c>
      <c r="P137" t="s">
        <v>8267</v>
      </c>
      <c r="Q137" s="6">
        <f>E137/D137</f>
        <v>0.13433333333333333</v>
      </c>
      <c r="R137" s="7">
        <f t="shared" si="12"/>
        <v>80.599999999999994</v>
      </c>
      <c r="S137" t="str">
        <f t="shared" si="13"/>
        <v>film &amp; video</v>
      </c>
      <c r="T137" t="str">
        <f t="shared" si="14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10"/>
        <v>42096.118449074078</v>
      </c>
      <c r="L138" s="11">
        <f t="shared" si="11"/>
        <v>42140.136111111111</v>
      </c>
      <c r="M138" t="b">
        <v>0</v>
      </c>
      <c r="N138">
        <v>0</v>
      </c>
      <c r="O138" t="b">
        <v>0</v>
      </c>
      <c r="P138" t="s">
        <v>8267</v>
      </c>
      <c r="Q138" s="6">
        <f>E138/D138</f>
        <v>0</v>
      </c>
      <c r="R138" s="7" t="e">
        <f t="shared" si="12"/>
        <v>#DIV/0!</v>
      </c>
      <c r="S138" t="str">
        <f t="shared" si="13"/>
        <v>film &amp; video</v>
      </c>
      <c r="T138" t="str">
        <f t="shared" si="14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10"/>
        <v>42239.282326388893</v>
      </c>
      <c r="L139" s="11">
        <f t="shared" si="11"/>
        <v>42289.282326388893</v>
      </c>
      <c r="M139" t="b">
        <v>0</v>
      </c>
      <c r="N139">
        <v>0</v>
      </c>
      <c r="O139" t="b">
        <v>0</v>
      </c>
      <c r="P139" t="s">
        <v>8267</v>
      </c>
      <c r="Q139" s="6">
        <f>E139/D139</f>
        <v>0</v>
      </c>
      <c r="R139" s="7" t="e">
        <f t="shared" si="12"/>
        <v>#DIV/0!</v>
      </c>
      <c r="S139" t="str">
        <f t="shared" si="13"/>
        <v>film &amp; video</v>
      </c>
      <c r="T139" t="str">
        <f t="shared" si="14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10"/>
        <v>42185.965752314813</v>
      </c>
      <c r="L140" s="11">
        <f t="shared" si="11"/>
        <v>42216.915972222225</v>
      </c>
      <c r="M140" t="b">
        <v>0</v>
      </c>
      <c r="N140">
        <v>58</v>
      </c>
      <c r="O140" t="b">
        <v>0</v>
      </c>
      <c r="P140" t="s">
        <v>8267</v>
      </c>
      <c r="Q140" s="6">
        <f>E140/D140</f>
        <v>3.1413333333333335E-2</v>
      </c>
      <c r="R140" s="7">
        <f t="shared" si="12"/>
        <v>81.241379310344826</v>
      </c>
      <c r="S140" t="str">
        <f t="shared" si="13"/>
        <v>film &amp; video</v>
      </c>
      <c r="T140" t="str">
        <f t="shared" si="14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10"/>
        <v>42187.629305555558</v>
      </c>
      <c r="L141" s="11">
        <f t="shared" si="11"/>
        <v>42197.629305555558</v>
      </c>
      <c r="M141" t="b">
        <v>0</v>
      </c>
      <c r="N141">
        <v>1</v>
      </c>
      <c r="O141" t="b">
        <v>0</v>
      </c>
      <c r="P141" t="s">
        <v>8267</v>
      </c>
      <c r="Q141" s="6">
        <f>E141/D141</f>
        <v>1</v>
      </c>
      <c r="R141" s="7">
        <f t="shared" si="12"/>
        <v>500</v>
      </c>
      <c r="S141" t="str">
        <f t="shared" si="13"/>
        <v>film &amp; video</v>
      </c>
      <c r="T141" t="str">
        <f t="shared" si="14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10"/>
        <v>42052.906620370377</v>
      </c>
      <c r="L142" s="11">
        <f t="shared" si="11"/>
        <v>42082.864953703705</v>
      </c>
      <c r="M142" t="b">
        <v>0</v>
      </c>
      <c r="N142">
        <v>0</v>
      </c>
      <c r="O142" t="b">
        <v>0</v>
      </c>
      <c r="P142" t="s">
        <v>8267</v>
      </c>
      <c r="Q142" s="6">
        <f>E142/D142</f>
        <v>0</v>
      </c>
      <c r="R142" s="7" t="e">
        <f t="shared" si="12"/>
        <v>#DIV/0!</v>
      </c>
      <c r="S142" t="str">
        <f t="shared" si="13"/>
        <v>film &amp; video</v>
      </c>
      <c r="T142" t="str">
        <f t="shared" si="14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10"/>
        <v>42109.861377314817</v>
      </c>
      <c r="L143" s="11">
        <f t="shared" si="11"/>
        <v>42154.861377314817</v>
      </c>
      <c r="M143" t="b">
        <v>0</v>
      </c>
      <c r="N143">
        <v>28</v>
      </c>
      <c r="O143" t="b">
        <v>0</v>
      </c>
      <c r="P143" t="s">
        <v>8267</v>
      </c>
      <c r="Q143" s="6">
        <f>E143/D143</f>
        <v>0.10775</v>
      </c>
      <c r="R143" s="7">
        <f t="shared" si="12"/>
        <v>46.178571428571431</v>
      </c>
      <c r="S143" t="str">
        <f t="shared" si="13"/>
        <v>film &amp; video</v>
      </c>
      <c r="T143" t="str">
        <f t="shared" si="14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10"/>
        <v>41938.601597222223</v>
      </c>
      <c r="L144" s="11">
        <f t="shared" si="11"/>
        <v>41959.643263888887</v>
      </c>
      <c r="M144" t="b">
        <v>0</v>
      </c>
      <c r="N144">
        <v>1</v>
      </c>
      <c r="O144" t="b">
        <v>0</v>
      </c>
      <c r="P144" t="s">
        <v>8267</v>
      </c>
      <c r="Q144" s="6">
        <f>E144/D144</f>
        <v>3.3333333333333335E-3</v>
      </c>
      <c r="R144" s="7">
        <f t="shared" si="12"/>
        <v>10</v>
      </c>
      <c r="S144" t="str">
        <f t="shared" si="13"/>
        <v>film &amp; video</v>
      </c>
      <c r="T144" t="str">
        <f t="shared" si="14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10"/>
        <v>42558.77247685186</v>
      </c>
      <c r="L145" s="11">
        <f t="shared" si="11"/>
        <v>42615.954861111117</v>
      </c>
      <c r="M145" t="b">
        <v>0</v>
      </c>
      <c r="N145">
        <v>0</v>
      </c>
      <c r="O145" t="b">
        <v>0</v>
      </c>
      <c r="P145" t="s">
        <v>8267</v>
      </c>
      <c r="Q145" s="6">
        <f>E145/D145</f>
        <v>0</v>
      </c>
      <c r="R145" s="7" t="e">
        <f t="shared" si="12"/>
        <v>#DIV/0!</v>
      </c>
      <c r="S145" t="str">
        <f t="shared" si="13"/>
        <v>film &amp; video</v>
      </c>
      <c r="T145" t="str">
        <f t="shared" si="14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10"/>
        <v>42047.470740740748</v>
      </c>
      <c r="L146" s="11">
        <f t="shared" si="11"/>
        <v>42107.429074074076</v>
      </c>
      <c r="M146" t="b">
        <v>0</v>
      </c>
      <c r="N146">
        <v>37</v>
      </c>
      <c r="O146" t="b">
        <v>0</v>
      </c>
      <c r="P146" t="s">
        <v>8267</v>
      </c>
      <c r="Q146" s="6">
        <f>E146/D146</f>
        <v>0.27600000000000002</v>
      </c>
      <c r="R146" s="7">
        <f t="shared" si="12"/>
        <v>55.945945945945944</v>
      </c>
      <c r="S146" t="str">
        <f t="shared" si="13"/>
        <v>film &amp; video</v>
      </c>
      <c r="T146" t="str">
        <f t="shared" si="14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10"/>
        <v>42200.250601851854</v>
      </c>
      <c r="L147" s="11">
        <f t="shared" si="11"/>
        <v>42227.250601851854</v>
      </c>
      <c r="M147" t="b">
        <v>0</v>
      </c>
      <c r="N147">
        <v>9</v>
      </c>
      <c r="O147" t="b">
        <v>0</v>
      </c>
      <c r="P147" t="s">
        <v>8267</v>
      </c>
      <c r="Q147" s="6">
        <f>E147/D147</f>
        <v>7.5111111111111115E-2</v>
      </c>
      <c r="R147" s="7">
        <f t="shared" si="12"/>
        <v>37.555555555555557</v>
      </c>
      <c r="S147" t="str">
        <f t="shared" si="13"/>
        <v>film &amp; video</v>
      </c>
      <c r="T147" t="str">
        <f t="shared" si="14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10"/>
        <v>42692.72451388889</v>
      </c>
      <c r="L148" s="11">
        <f t="shared" si="11"/>
        <v>42752.72451388889</v>
      </c>
      <c r="M148" t="b">
        <v>0</v>
      </c>
      <c r="N148">
        <v>3</v>
      </c>
      <c r="O148" t="b">
        <v>0</v>
      </c>
      <c r="P148" t="s">
        <v>8267</v>
      </c>
      <c r="Q148" s="6">
        <f>E148/D148</f>
        <v>5.7499999999999999E-3</v>
      </c>
      <c r="R148" s="7">
        <f t="shared" si="12"/>
        <v>38.333333333333336</v>
      </c>
      <c r="S148" t="str">
        <f t="shared" si="13"/>
        <v>film &amp; video</v>
      </c>
      <c r="T148" t="str">
        <f t="shared" si="14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10"/>
        <v>41969.476157407415</v>
      </c>
      <c r="L149" s="11">
        <f t="shared" si="11"/>
        <v>42012.470833333333</v>
      </c>
      <c r="M149" t="b">
        <v>0</v>
      </c>
      <c r="N149">
        <v>0</v>
      </c>
      <c r="O149" t="b">
        <v>0</v>
      </c>
      <c r="P149" t="s">
        <v>8267</v>
      </c>
      <c r="Q149" s="6">
        <f>E149/D149</f>
        <v>0</v>
      </c>
      <c r="R149" s="7" t="e">
        <f t="shared" si="12"/>
        <v>#DIV/0!</v>
      </c>
      <c r="S149" t="str">
        <f t="shared" si="13"/>
        <v>film &amp; video</v>
      </c>
      <c r="T149" t="str">
        <f t="shared" si="14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10"/>
        <v>42396.99</v>
      </c>
      <c r="L150" s="11">
        <f t="shared" si="11"/>
        <v>42426.99</v>
      </c>
      <c r="M150" t="b">
        <v>0</v>
      </c>
      <c r="N150">
        <v>2</v>
      </c>
      <c r="O150" t="b">
        <v>0</v>
      </c>
      <c r="P150" t="s">
        <v>8267</v>
      </c>
      <c r="Q150" s="6">
        <f>E150/D150</f>
        <v>8.0000000000000004E-4</v>
      </c>
      <c r="R150" s="7">
        <f t="shared" si="12"/>
        <v>20</v>
      </c>
      <c r="S150" t="str">
        <f t="shared" si="13"/>
        <v>film &amp; video</v>
      </c>
      <c r="T150" t="str">
        <f t="shared" si="14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10"/>
        <v>41967.880439814813</v>
      </c>
      <c r="L151" s="11">
        <f t="shared" si="11"/>
        <v>41998.041666666664</v>
      </c>
      <c r="M151" t="b">
        <v>0</v>
      </c>
      <c r="N151">
        <v>6</v>
      </c>
      <c r="O151" t="b">
        <v>0</v>
      </c>
      <c r="P151" t="s">
        <v>8267</v>
      </c>
      <c r="Q151" s="6">
        <f>E151/D151</f>
        <v>9.1999999999999998E-3</v>
      </c>
      <c r="R151" s="7">
        <f t="shared" si="12"/>
        <v>15.333333333333334</v>
      </c>
      <c r="S151" t="str">
        <f t="shared" si="13"/>
        <v>film &amp; video</v>
      </c>
      <c r="T151" t="str">
        <f t="shared" si="14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10"/>
        <v>42089.870162037041</v>
      </c>
      <c r="L152" s="11">
        <f t="shared" si="11"/>
        <v>42149.870162037041</v>
      </c>
      <c r="M152" t="b">
        <v>0</v>
      </c>
      <c r="N152">
        <v>67</v>
      </c>
      <c r="O152" t="b">
        <v>0</v>
      </c>
      <c r="P152" t="s">
        <v>8267</v>
      </c>
      <c r="Q152" s="6">
        <f>E152/D152</f>
        <v>0.23163076923076922</v>
      </c>
      <c r="R152" s="7">
        <f t="shared" si="12"/>
        <v>449.43283582089555</v>
      </c>
      <c r="S152" t="str">
        <f t="shared" si="13"/>
        <v>film &amp; video</v>
      </c>
      <c r="T152" t="str">
        <f t="shared" si="14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10"/>
        <v>42113.259155092594</v>
      </c>
      <c r="L153" s="11">
        <f t="shared" si="11"/>
        <v>42173.259155092594</v>
      </c>
      <c r="M153" t="b">
        <v>0</v>
      </c>
      <c r="N153">
        <v>5</v>
      </c>
      <c r="O153" t="b">
        <v>0</v>
      </c>
      <c r="P153" t="s">
        <v>8267</v>
      </c>
      <c r="Q153" s="6">
        <f>E153/D153</f>
        <v>5.5999999999999995E-4</v>
      </c>
      <c r="R153" s="7">
        <f t="shared" si="12"/>
        <v>28</v>
      </c>
      <c r="S153" t="str">
        <f t="shared" si="13"/>
        <v>film &amp; video</v>
      </c>
      <c r="T153" t="str">
        <f t="shared" si="14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10"/>
        <v>41874.785879629635</v>
      </c>
      <c r="L154" s="11">
        <f t="shared" si="11"/>
        <v>41904.785879629635</v>
      </c>
      <c r="M154" t="b">
        <v>0</v>
      </c>
      <c r="N154">
        <v>2</v>
      </c>
      <c r="O154" t="b">
        <v>0</v>
      </c>
      <c r="P154" t="s">
        <v>8267</v>
      </c>
      <c r="Q154" s="6">
        <f>E154/D154</f>
        <v>7.8947368421052633E-5</v>
      </c>
      <c r="R154" s="7">
        <f t="shared" si="12"/>
        <v>15</v>
      </c>
      <c r="S154" t="str">
        <f t="shared" si="13"/>
        <v>film &amp; video</v>
      </c>
      <c r="T154" t="str">
        <f t="shared" si="14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10"/>
        <v>41933.294490740744</v>
      </c>
      <c r="L155" s="11">
        <f t="shared" si="11"/>
        <v>41975.336157407415</v>
      </c>
      <c r="M155" t="b">
        <v>0</v>
      </c>
      <c r="N155">
        <v>10</v>
      </c>
      <c r="O155" t="b">
        <v>0</v>
      </c>
      <c r="P155" t="s">
        <v>8267</v>
      </c>
      <c r="Q155" s="6">
        <f>E155/D155</f>
        <v>7.1799999999999998E-3</v>
      </c>
      <c r="R155" s="7">
        <f t="shared" si="12"/>
        <v>35.9</v>
      </c>
      <c r="S155" t="str">
        <f t="shared" si="13"/>
        <v>film &amp; video</v>
      </c>
      <c r="T155" t="str">
        <f t="shared" si="14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10"/>
        <v>42115.255729166667</v>
      </c>
      <c r="L156" s="11">
        <f t="shared" si="11"/>
        <v>42158.255729166667</v>
      </c>
      <c r="M156" t="b">
        <v>0</v>
      </c>
      <c r="N156">
        <v>3</v>
      </c>
      <c r="O156" t="b">
        <v>0</v>
      </c>
      <c r="P156" t="s">
        <v>8267</v>
      </c>
      <c r="Q156" s="6">
        <f>E156/D156</f>
        <v>2.6666666666666668E-2</v>
      </c>
      <c r="R156" s="7">
        <f t="shared" si="12"/>
        <v>13.333333333333334</v>
      </c>
      <c r="S156" t="str">
        <f t="shared" si="13"/>
        <v>film &amp; video</v>
      </c>
      <c r="T156" t="str">
        <f t="shared" si="14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10"/>
        <v>42168.267766203709</v>
      </c>
      <c r="L157" s="11">
        <f t="shared" si="11"/>
        <v>42208.267766203709</v>
      </c>
      <c r="M157" t="b">
        <v>0</v>
      </c>
      <c r="N157">
        <v>4</v>
      </c>
      <c r="O157" t="b">
        <v>0</v>
      </c>
      <c r="P157" t="s">
        <v>8267</v>
      </c>
      <c r="Q157" s="6">
        <f>E157/D157</f>
        <v>6.0000000000000002E-5</v>
      </c>
      <c r="R157" s="7">
        <f t="shared" si="12"/>
        <v>20.25</v>
      </c>
      <c r="S157" t="str">
        <f t="shared" si="13"/>
        <v>film &amp; video</v>
      </c>
      <c r="T157" t="str">
        <f t="shared" si="14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10"/>
        <v>41793.833287037043</v>
      </c>
      <c r="L158" s="11">
        <f t="shared" si="11"/>
        <v>41853.833287037043</v>
      </c>
      <c r="M158" t="b">
        <v>0</v>
      </c>
      <c r="N158">
        <v>15</v>
      </c>
      <c r="O158" t="b">
        <v>0</v>
      </c>
      <c r="P158" t="s">
        <v>8267</v>
      </c>
      <c r="Q158" s="6">
        <f>E158/D158</f>
        <v>5.0999999999999997E-2</v>
      </c>
      <c r="R158" s="7">
        <f t="shared" si="12"/>
        <v>119</v>
      </c>
      <c r="S158" t="str">
        <f t="shared" si="13"/>
        <v>film &amp; video</v>
      </c>
      <c r="T158" t="str">
        <f t="shared" si="14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10"/>
        <v>42396.620046296295</v>
      </c>
      <c r="L159" s="11">
        <f t="shared" si="11"/>
        <v>42426.620046296295</v>
      </c>
      <c r="M159" t="b">
        <v>0</v>
      </c>
      <c r="N159">
        <v>2</v>
      </c>
      <c r="O159" t="b">
        <v>0</v>
      </c>
      <c r="P159" t="s">
        <v>8267</v>
      </c>
      <c r="Q159" s="6">
        <f>E159/D159</f>
        <v>2.671118530884808E-3</v>
      </c>
      <c r="R159" s="7">
        <f t="shared" si="12"/>
        <v>4</v>
      </c>
      <c r="S159" t="str">
        <f t="shared" si="13"/>
        <v>film &amp; video</v>
      </c>
      <c r="T159" t="str">
        <f t="shared" si="14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10"/>
        <v>41903.785046296296</v>
      </c>
      <c r="L160" s="11">
        <f t="shared" si="11"/>
        <v>41933.785046296296</v>
      </c>
      <c r="M160" t="b">
        <v>0</v>
      </c>
      <c r="N160">
        <v>0</v>
      </c>
      <c r="O160" t="b">
        <v>0</v>
      </c>
      <c r="P160" t="s">
        <v>8267</v>
      </c>
      <c r="Q160" s="6">
        <f>E160/D160</f>
        <v>0</v>
      </c>
      <c r="R160" s="7" t="e">
        <f t="shared" si="12"/>
        <v>#DIV/0!</v>
      </c>
      <c r="S160" t="str">
        <f t="shared" si="13"/>
        <v>film &amp; video</v>
      </c>
      <c r="T160" t="str">
        <f t="shared" si="14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10"/>
        <v>42514.142881944448</v>
      </c>
      <c r="L161" s="11">
        <f t="shared" si="11"/>
        <v>42554.142881944448</v>
      </c>
      <c r="M161" t="b">
        <v>0</v>
      </c>
      <c r="N161">
        <v>1</v>
      </c>
      <c r="O161" t="b">
        <v>0</v>
      </c>
      <c r="P161" t="s">
        <v>8267</v>
      </c>
      <c r="Q161" s="6">
        <f>E161/D161</f>
        <v>2.0000000000000002E-5</v>
      </c>
      <c r="R161" s="7">
        <f t="shared" si="12"/>
        <v>10</v>
      </c>
      <c r="S161" t="str">
        <f t="shared" si="13"/>
        <v>film &amp; video</v>
      </c>
      <c r="T161" t="str">
        <f t="shared" si="14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10"/>
        <v>42171.621423611119</v>
      </c>
      <c r="L162" s="11">
        <f t="shared" si="11"/>
        <v>42231.621423611119</v>
      </c>
      <c r="M162" t="b">
        <v>0</v>
      </c>
      <c r="N162">
        <v>0</v>
      </c>
      <c r="O162" t="b">
        <v>0</v>
      </c>
      <c r="P162" t="s">
        <v>8268</v>
      </c>
      <c r="Q162" s="6">
        <f>E162/D162</f>
        <v>0</v>
      </c>
      <c r="R162" s="7" t="e">
        <f t="shared" si="12"/>
        <v>#DIV/0!</v>
      </c>
      <c r="S162" t="str">
        <f t="shared" si="13"/>
        <v>film &amp; video</v>
      </c>
      <c r="T162" t="str">
        <f t="shared" si="14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10"/>
        <v>41792.395775462966</v>
      </c>
      <c r="L163" s="11">
        <f t="shared" si="11"/>
        <v>41822.395775462966</v>
      </c>
      <c r="M163" t="b">
        <v>0</v>
      </c>
      <c r="N163">
        <v>1</v>
      </c>
      <c r="O163" t="b">
        <v>0</v>
      </c>
      <c r="P163" t="s">
        <v>8268</v>
      </c>
      <c r="Q163" s="6">
        <f>E163/D163</f>
        <v>1E-4</v>
      </c>
      <c r="R163" s="7">
        <f t="shared" si="12"/>
        <v>5</v>
      </c>
      <c r="S163" t="str">
        <f t="shared" si="13"/>
        <v>film &amp; video</v>
      </c>
      <c r="T163" t="str">
        <f t="shared" si="14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10"/>
        <v>41834.835138888891</v>
      </c>
      <c r="L164" s="11">
        <f t="shared" si="11"/>
        <v>41867.695833333339</v>
      </c>
      <c r="M164" t="b">
        <v>0</v>
      </c>
      <c r="N164">
        <v>10</v>
      </c>
      <c r="O164" t="b">
        <v>0</v>
      </c>
      <c r="P164" t="s">
        <v>8268</v>
      </c>
      <c r="Q164" s="6">
        <f>E164/D164</f>
        <v>0.15535714285714286</v>
      </c>
      <c r="R164" s="7">
        <f t="shared" si="12"/>
        <v>43.5</v>
      </c>
      <c r="S164" t="str">
        <f t="shared" si="13"/>
        <v>film &amp; video</v>
      </c>
      <c r="T164" t="str">
        <f t="shared" si="14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10"/>
        <v>42243.669606481482</v>
      </c>
      <c r="L165" s="11">
        <f t="shared" si="11"/>
        <v>42277.708333333336</v>
      </c>
      <c r="M165" t="b">
        <v>0</v>
      </c>
      <c r="N165">
        <v>0</v>
      </c>
      <c r="O165" t="b">
        <v>0</v>
      </c>
      <c r="P165" t="s">
        <v>8268</v>
      </c>
      <c r="Q165" s="6">
        <f>E165/D165</f>
        <v>0</v>
      </c>
      <c r="R165" s="7" t="e">
        <f t="shared" si="12"/>
        <v>#DIV/0!</v>
      </c>
      <c r="S165" t="str">
        <f t="shared" si="13"/>
        <v>film &amp; video</v>
      </c>
      <c r="T165" t="str">
        <f t="shared" si="14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10"/>
        <v>41841.471076388894</v>
      </c>
      <c r="L166" s="11">
        <f t="shared" si="11"/>
        <v>41901.471076388894</v>
      </c>
      <c r="M166" t="b">
        <v>0</v>
      </c>
      <c r="N166">
        <v>7</v>
      </c>
      <c r="O166" t="b">
        <v>0</v>
      </c>
      <c r="P166" t="s">
        <v>8268</v>
      </c>
      <c r="Q166" s="6">
        <f>E166/D166</f>
        <v>5.3333333333333332E-3</v>
      </c>
      <c r="R166" s="7">
        <f t="shared" si="12"/>
        <v>91.428571428571431</v>
      </c>
      <c r="S166" t="str">
        <f t="shared" si="13"/>
        <v>film &amp; video</v>
      </c>
      <c r="T166" t="str">
        <f t="shared" si="14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10"/>
        <v>42351.367175925923</v>
      </c>
      <c r="L167" s="11">
        <f t="shared" si="11"/>
        <v>42381.367175925923</v>
      </c>
      <c r="M167" t="b">
        <v>0</v>
      </c>
      <c r="N167">
        <v>0</v>
      </c>
      <c r="O167" t="b">
        <v>0</v>
      </c>
      <c r="P167" t="s">
        <v>8268</v>
      </c>
      <c r="Q167" s="6">
        <f>E167/D167</f>
        <v>0</v>
      </c>
      <c r="R167" s="7" t="e">
        <f t="shared" si="12"/>
        <v>#DIV/0!</v>
      </c>
      <c r="S167" t="str">
        <f t="shared" si="13"/>
        <v>film &amp; video</v>
      </c>
      <c r="T167" t="str">
        <f t="shared" si="14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10"/>
        <v>42720.784282407411</v>
      </c>
      <c r="L168" s="11">
        <f t="shared" si="11"/>
        <v>42750.784282407411</v>
      </c>
      <c r="M168" t="b">
        <v>0</v>
      </c>
      <c r="N168">
        <v>1</v>
      </c>
      <c r="O168" t="b">
        <v>0</v>
      </c>
      <c r="P168" t="s">
        <v>8268</v>
      </c>
      <c r="Q168" s="6">
        <f>E168/D168</f>
        <v>0.6</v>
      </c>
      <c r="R168" s="7">
        <f t="shared" si="12"/>
        <v>3000</v>
      </c>
      <c r="S168" t="str">
        <f t="shared" si="13"/>
        <v>film &amp; video</v>
      </c>
      <c r="T168" t="str">
        <f t="shared" si="14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10"/>
        <v>42160.635821759257</v>
      </c>
      <c r="L169" s="11">
        <f t="shared" si="11"/>
        <v>42220.635821759257</v>
      </c>
      <c r="M169" t="b">
        <v>0</v>
      </c>
      <c r="N169">
        <v>2</v>
      </c>
      <c r="O169" t="b">
        <v>0</v>
      </c>
      <c r="P169" t="s">
        <v>8268</v>
      </c>
      <c r="Q169" s="6">
        <f>E169/D169</f>
        <v>1E-4</v>
      </c>
      <c r="R169" s="7">
        <f t="shared" si="12"/>
        <v>5.5</v>
      </c>
      <c r="S169" t="str">
        <f t="shared" si="13"/>
        <v>film &amp; video</v>
      </c>
      <c r="T169" t="str">
        <f t="shared" si="14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10"/>
        <v>42052.543634259266</v>
      </c>
      <c r="L170" s="11">
        <f t="shared" si="11"/>
        <v>42082.501967592594</v>
      </c>
      <c r="M170" t="b">
        <v>0</v>
      </c>
      <c r="N170">
        <v>3</v>
      </c>
      <c r="O170" t="b">
        <v>0</v>
      </c>
      <c r="P170" t="s">
        <v>8268</v>
      </c>
      <c r="Q170" s="6">
        <f>E170/D170</f>
        <v>4.0625000000000001E-2</v>
      </c>
      <c r="R170" s="7">
        <f t="shared" si="12"/>
        <v>108.33333333333333</v>
      </c>
      <c r="S170" t="str">
        <f t="shared" si="13"/>
        <v>film &amp; video</v>
      </c>
      <c r="T170" t="str">
        <f t="shared" si="14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10"/>
        <v>41900.213645833333</v>
      </c>
      <c r="L171" s="11">
        <f t="shared" si="11"/>
        <v>41930.213645833333</v>
      </c>
      <c r="M171" t="b">
        <v>0</v>
      </c>
      <c r="N171">
        <v>10</v>
      </c>
      <c r="O171" t="b">
        <v>0</v>
      </c>
      <c r="P171" t="s">
        <v>8268</v>
      </c>
      <c r="Q171" s="6">
        <f>E171/D171</f>
        <v>0.224</v>
      </c>
      <c r="R171" s="7">
        <f t="shared" si="12"/>
        <v>56</v>
      </c>
      <c r="S171" t="str">
        <f t="shared" si="13"/>
        <v>film &amp; video</v>
      </c>
      <c r="T171" t="str">
        <f t="shared" si="14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10"/>
        <v>42216.686145833337</v>
      </c>
      <c r="L172" s="11">
        <f t="shared" si="11"/>
        <v>42245.936111111114</v>
      </c>
      <c r="M172" t="b">
        <v>0</v>
      </c>
      <c r="N172">
        <v>10</v>
      </c>
      <c r="O172" t="b">
        <v>0</v>
      </c>
      <c r="P172" t="s">
        <v>8268</v>
      </c>
      <c r="Q172" s="6">
        <f>E172/D172</f>
        <v>3.2500000000000001E-2</v>
      </c>
      <c r="R172" s="7">
        <f t="shared" si="12"/>
        <v>32.5</v>
      </c>
      <c r="S172" t="str">
        <f t="shared" si="13"/>
        <v>film &amp; video</v>
      </c>
      <c r="T172" t="str">
        <f t="shared" si="14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10"/>
        <v>42533.889050925929</v>
      </c>
      <c r="L173" s="11">
        <f t="shared" si="11"/>
        <v>42593.889050925929</v>
      </c>
      <c r="M173" t="b">
        <v>0</v>
      </c>
      <c r="N173">
        <v>1</v>
      </c>
      <c r="O173" t="b">
        <v>0</v>
      </c>
      <c r="P173" t="s">
        <v>8268</v>
      </c>
      <c r="Q173" s="6">
        <f>E173/D173</f>
        <v>2.0000000000000002E-5</v>
      </c>
      <c r="R173" s="7">
        <f t="shared" si="12"/>
        <v>1</v>
      </c>
      <c r="S173" t="str">
        <f t="shared" si="13"/>
        <v>film &amp; video</v>
      </c>
      <c r="T173" t="str">
        <f t="shared" si="14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10"/>
        <v>42047.103275462963</v>
      </c>
      <c r="L174" s="11">
        <f t="shared" si="11"/>
        <v>42082.061608796292</v>
      </c>
      <c r="M174" t="b">
        <v>0</v>
      </c>
      <c r="N174">
        <v>0</v>
      </c>
      <c r="O174" t="b">
        <v>0</v>
      </c>
      <c r="P174" t="s">
        <v>8268</v>
      </c>
      <c r="Q174" s="6">
        <f>E174/D174</f>
        <v>0</v>
      </c>
      <c r="R174" s="7" t="e">
        <f t="shared" si="12"/>
        <v>#DIV/0!</v>
      </c>
      <c r="S174" t="str">
        <f t="shared" si="13"/>
        <v>film &amp; video</v>
      </c>
      <c r="T174" t="str">
        <f t="shared" si="14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10"/>
        <v>42033.281342592592</v>
      </c>
      <c r="L175" s="11">
        <f t="shared" si="11"/>
        <v>42063.281342592592</v>
      </c>
      <c r="M175" t="b">
        <v>0</v>
      </c>
      <c r="N175">
        <v>0</v>
      </c>
      <c r="O175" t="b">
        <v>0</v>
      </c>
      <c r="P175" t="s">
        <v>8268</v>
      </c>
      <c r="Q175" s="6">
        <f>E175/D175</f>
        <v>0</v>
      </c>
      <c r="R175" s="7" t="e">
        <f t="shared" si="12"/>
        <v>#DIV/0!</v>
      </c>
      <c r="S175" t="str">
        <f t="shared" si="13"/>
        <v>film &amp; video</v>
      </c>
      <c r="T175" t="str">
        <f t="shared" si="14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10"/>
        <v>42072.467314814821</v>
      </c>
      <c r="L176" s="11">
        <f t="shared" si="11"/>
        <v>42132.467314814821</v>
      </c>
      <c r="M176" t="b">
        <v>0</v>
      </c>
      <c r="N176">
        <v>0</v>
      </c>
      <c r="O176" t="b">
        <v>0</v>
      </c>
      <c r="P176" t="s">
        <v>8268</v>
      </c>
      <c r="Q176" s="6">
        <f>E176/D176</f>
        <v>0</v>
      </c>
      <c r="R176" s="7" t="e">
        <f t="shared" si="12"/>
        <v>#DIV/0!</v>
      </c>
      <c r="S176" t="str">
        <f t="shared" si="13"/>
        <v>film &amp; video</v>
      </c>
      <c r="T176" t="str">
        <f t="shared" si="14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10"/>
        <v>41855.486238425925</v>
      </c>
      <c r="L177" s="11">
        <f t="shared" si="11"/>
        <v>41880.486238425925</v>
      </c>
      <c r="M177" t="b">
        <v>0</v>
      </c>
      <c r="N177">
        <v>26</v>
      </c>
      <c r="O177" t="b">
        <v>0</v>
      </c>
      <c r="P177" t="s">
        <v>8268</v>
      </c>
      <c r="Q177" s="6">
        <f>E177/D177</f>
        <v>6.4850000000000005E-2</v>
      </c>
      <c r="R177" s="7">
        <f t="shared" si="12"/>
        <v>49.884615384615387</v>
      </c>
      <c r="S177" t="str">
        <f t="shared" si="13"/>
        <v>film &amp; video</v>
      </c>
      <c r="T177" t="str">
        <f t="shared" si="14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10"/>
        <v>42191.532395833339</v>
      </c>
      <c r="L178" s="11">
        <f t="shared" si="11"/>
        <v>42221.532395833339</v>
      </c>
      <c r="M178" t="b">
        <v>0</v>
      </c>
      <c r="N178">
        <v>0</v>
      </c>
      <c r="O178" t="b">
        <v>0</v>
      </c>
      <c r="P178" t="s">
        <v>8268</v>
      </c>
      <c r="Q178" s="6">
        <f>E178/D178</f>
        <v>0</v>
      </c>
      <c r="R178" s="7" t="e">
        <f t="shared" si="12"/>
        <v>#DIV/0!</v>
      </c>
      <c r="S178" t="str">
        <f t="shared" si="13"/>
        <v>film &amp; video</v>
      </c>
      <c r="T178" t="str">
        <f t="shared" si="14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10"/>
        <v>42069.756087962967</v>
      </c>
      <c r="L179" s="11">
        <f t="shared" si="11"/>
        <v>42086.714421296296</v>
      </c>
      <c r="M179" t="b">
        <v>0</v>
      </c>
      <c r="N179">
        <v>7</v>
      </c>
      <c r="O179" t="b">
        <v>0</v>
      </c>
      <c r="P179" t="s">
        <v>8268</v>
      </c>
      <c r="Q179" s="6">
        <f>E179/D179</f>
        <v>0.4</v>
      </c>
      <c r="R179" s="7">
        <f t="shared" si="12"/>
        <v>25.714285714285715</v>
      </c>
      <c r="S179" t="str">
        <f t="shared" si="13"/>
        <v>film &amp; video</v>
      </c>
      <c r="T179" t="str">
        <f t="shared" si="14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10"/>
        <v>42304.663715277777</v>
      </c>
      <c r="L180" s="11">
        <f t="shared" si="11"/>
        <v>42334.705381944448</v>
      </c>
      <c r="M180" t="b">
        <v>0</v>
      </c>
      <c r="N180">
        <v>0</v>
      </c>
      <c r="O180" t="b">
        <v>0</v>
      </c>
      <c r="P180" t="s">
        <v>8268</v>
      </c>
      <c r="Q180" s="6">
        <f>E180/D180</f>
        <v>0</v>
      </c>
      <c r="R180" s="7" t="e">
        <f t="shared" si="12"/>
        <v>#DIV/0!</v>
      </c>
      <c r="S180" t="str">
        <f t="shared" si="13"/>
        <v>film &amp; video</v>
      </c>
      <c r="T180" t="str">
        <f t="shared" si="14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10"/>
        <v>42402.788831018523</v>
      </c>
      <c r="L181" s="11">
        <f t="shared" si="11"/>
        <v>42432.788831018523</v>
      </c>
      <c r="M181" t="b">
        <v>0</v>
      </c>
      <c r="N181">
        <v>2</v>
      </c>
      <c r="O181" t="b">
        <v>0</v>
      </c>
      <c r="P181" t="s">
        <v>8268</v>
      </c>
      <c r="Q181" s="6">
        <f>E181/D181</f>
        <v>0.2</v>
      </c>
      <c r="R181" s="7">
        <f t="shared" si="12"/>
        <v>100</v>
      </c>
      <c r="S181" t="str">
        <f t="shared" si="13"/>
        <v>film &amp; video</v>
      </c>
      <c r="T181" t="str">
        <f t="shared" si="14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10"/>
        <v>42067.699571759258</v>
      </c>
      <c r="L182" s="11">
        <f t="shared" si="11"/>
        <v>42107.500000000007</v>
      </c>
      <c r="M182" t="b">
        <v>0</v>
      </c>
      <c r="N182">
        <v>13</v>
      </c>
      <c r="O182" t="b">
        <v>0</v>
      </c>
      <c r="P182" t="s">
        <v>8268</v>
      </c>
      <c r="Q182" s="6">
        <f>E182/D182</f>
        <v>0.33416666666666667</v>
      </c>
      <c r="R182" s="7">
        <f t="shared" si="12"/>
        <v>30.846153846153847</v>
      </c>
      <c r="S182" t="str">
        <f t="shared" si="13"/>
        <v>film &amp; video</v>
      </c>
      <c r="T182" t="str">
        <f t="shared" si="14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10"/>
        <v>42147.450173611112</v>
      </c>
      <c r="L183" s="11">
        <f t="shared" si="11"/>
        <v>42177.450173611112</v>
      </c>
      <c r="M183" t="b">
        <v>0</v>
      </c>
      <c r="N183">
        <v>4</v>
      </c>
      <c r="O183" t="b">
        <v>0</v>
      </c>
      <c r="P183" t="s">
        <v>8268</v>
      </c>
      <c r="Q183" s="6">
        <f>E183/D183</f>
        <v>0.21092608822670172</v>
      </c>
      <c r="R183" s="7">
        <f t="shared" si="12"/>
        <v>180.5</v>
      </c>
      <c r="S183" t="str">
        <f t="shared" si="13"/>
        <v>film &amp; video</v>
      </c>
      <c r="T183" t="str">
        <f t="shared" si="14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10"/>
        <v>42711.720277777778</v>
      </c>
      <c r="L184" s="11">
        <f t="shared" si="11"/>
        <v>42741.720277777778</v>
      </c>
      <c r="M184" t="b">
        <v>0</v>
      </c>
      <c r="N184">
        <v>0</v>
      </c>
      <c r="O184" t="b">
        <v>0</v>
      </c>
      <c r="P184" t="s">
        <v>8268</v>
      </c>
      <c r="Q184" s="6">
        <f>E184/D184</f>
        <v>0</v>
      </c>
      <c r="R184" s="7" t="e">
        <f t="shared" si="12"/>
        <v>#DIV/0!</v>
      </c>
      <c r="S184" t="str">
        <f t="shared" si="13"/>
        <v>film &amp; video</v>
      </c>
      <c r="T184" t="str">
        <f t="shared" si="14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10"/>
        <v>41939.518634259264</v>
      </c>
      <c r="L185" s="11">
        <f t="shared" si="11"/>
        <v>41969.560300925928</v>
      </c>
      <c r="M185" t="b">
        <v>0</v>
      </c>
      <c r="N185">
        <v>12</v>
      </c>
      <c r="O185" t="b">
        <v>0</v>
      </c>
      <c r="P185" t="s">
        <v>8268</v>
      </c>
      <c r="Q185" s="6">
        <f>E185/D185</f>
        <v>0.35855999999999999</v>
      </c>
      <c r="R185" s="7">
        <f t="shared" si="12"/>
        <v>373.5</v>
      </c>
      <c r="S185" t="str">
        <f t="shared" si="13"/>
        <v>film &amp; video</v>
      </c>
      <c r="T185" t="str">
        <f t="shared" si="14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10"/>
        <v>41825.499560185192</v>
      </c>
      <c r="L186" s="11">
        <f t="shared" si="11"/>
        <v>41882.874305555561</v>
      </c>
      <c r="M186" t="b">
        <v>0</v>
      </c>
      <c r="N186">
        <v>2</v>
      </c>
      <c r="O186" t="b">
        <v>0</v>
      </c>
      <c r="P186" t="s">
        <v>8268</v>
      </c>
      <c r="Q186" s="6">
        <f>E186/D186</f>
        <v>3.4000000000000002E-2</v>
      </c>
      <c r="R186" s="7">
        <f t="shared" si="12"/>
        <v>25.5</v>
      </c>
      <c r="S186" t="str">
        <f t="shared" si="13"/>
        <v>film &amp; video</v>
      </c>
      <c r="T186" t="str">
        <f t="shared" si="14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10"/>
        <v>42570.619664351856</v>
      </c>
      <c r="L187" s="11">
        <f t="shared" si="11"/>
        <v>42600.619664351856</v>
      </c>
      <c r="M187" t="b">
        <v>0</v>
      </c>
      <c r="N187">
        <v>10</v>
      </c>
      <c r="O187" t="b">
        <v>0</v>
      </c>
      <c r="P187" t="s">
        <v>8268</v>
      </c>
      <c r="Q187" s="6">
        <f>E187/D187</f>
        <v>5.5E-2</v>
      </c>
      <c r="R187" s="7">
        <f t="shared" si="12"/>
        <v>220</v>
      </c>
      <c r="S187" t="str">
        <f t="shared" si="13"/>
        <v>film &amp; video</v>
      </c>
      <c r="T187" t="str">
        <f t="shared" si="14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10"/>
        <v>42767.521226851859</v>
      </c>
      <c r="L188" s="11">
        <f t="shared" si="11"/>
        <v>42797.541666666664</v>
      </c>
      <c r="M188" t="b">
        <v>0</v>
      </c>
      <c r="N188">
        <v>0</v>
      </c>
      <c r="O188" t="b">
        <v>0</v>
      </c>
      <c r="P188" t="s">
        <v>8268</v>
      </c>
      <c r="Q188" s="6">
        <f>E188/D188</f>
        <v>0</v>
      </c>
      <c r="R188" s="7" t="e">
        <f t="shared" si="12"/>
        <v>#DIV/0!</v>
      </c>
      <c r="S188" t="str">
        <f t="shared" si="13"/>
        <v>film &amp; video</v>
      </c>
      <c r="T188" t="str">
        <f t="shared" si="14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10"/>
        <v>42181.942789351851</v>
      </c>
      <c r="L189" s="11">
        <f t="shared" si="11"/>
        <v>42205.999305555561</v>
      </c>
      <c r="M189" t="b">
        <v>0</v>
      </c>
      <c r="N189">
        <v>5</v>
      </c>
      <c r="O189" t="b">
        <v>0</v>
      </c>
      <c r="P189" t="s">
        <v>8268</v>
      </c>
      <c r="Q189" s="6">
        <f>E189/D189</f>
        <v>0.16</v>
      </c>
      <c r="R189" s="7">
        <f t="shared" si="12"/>
        <v>160</v>
      </c>
      <c r="S189" t="str">
        <f t="shared" si="13"/>
        <v>film &amp; video</v>
      </c>
      <c r="T189" t="str">
        <f t="shared" si="14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10"/>
        <v>41856.891377314816</v>
      </c>
      <c r="L190" s="11">
        <f t="shared" si="11"/>
        <v>41886.891377314816</v>
      </c>
      <c r="M190" t="b">
        <v>0</v>
      </c>
      <c r="N190">
        <v>0</v>
      </c>
      <c r="O190" t="b">
        <v>0</v>
      </c>
      <c r="P190" t="s">
        <v>8268</v>
      </c>
      <c r="Q190" s="6">
        <f>E190/D190</f>
        <v>0</v>
      </c>
      <c r="R190" s="7" t="e">
        <f t="shared" si="12"/>
        <v>#DIV/0!</v>
      </c>
      <c r="S190" t="str">
        <f t="shared" si="13"/>
        <v>film &amp; video</v>
      </c>
      <c r="T190" t="str">
        <f t="shared" si="14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10"/>
        <v>42556.399039351854</v>
      </c>
      <c r="L191" s="11">
        <f t="shared" si="11"/>
        <v>42616.399039351854</v>
      </c>
      <c r="M191" t="b">
        <v>0</v>
      </c>
      <c r="N191">
        <v>5</v>
      </c>
      <c r="O191" t="b">
        <v>0</v>
      </c>
      <c r="P191" t="s">
        <v>8268</v>
      </c>
      <c r="Q191" s="6">
        <f>E191/D191</f>
        <v>6.8999999999999997E-4</v>
      </c>
      <c r="R191" s="7">
        <f t="shared" si="12"/>
        <v>69</v>
      </c>
      <c r="S191" t="str">
        <f t="shared" si="13"/>
        <v>film &amp; video</v>
      </c>
      <c r="T191" t="str">
        <f t="shared" si="14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10"/>
        <v>42527.359328703707</v>
      </c>
      <c r="L192" s="11">
        <f t="shared" si="11"/>
        <v>42537.359328703707</v>
      </c>
      <c r="M192" t="b">
        <v>0</v>
      </c>
      <c r="N192">
        <v>1</v>
      </c>
      <c r="O192" t="b">
        <v>0</v>
      </c>
      <c r="P192" t="s">
        <v>8268</v>
      </c>
      <c r="Q192" s="6">
        <f>E192/D192</f>
        <v>4.1666666666666666E-3</v>
      </c>
      <c r="R192" s="7">
        <f t="shared" si="12"/>
        <v>50</v>
      </c>
      <c r="S192" t="str">
        <f t="shared" si="13"/>
        <v>film &amp; video</v>
      </c>
      <c r="T192" t="str">
        <f t="shared" si="14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10"/>
        <v>42239.149745370371</v>
      </c>
      <c r="L193" s="11">
        <f t="shared" si="11"/>
        <v>42279.149745370371</v>
      </c>
      <c r="M193" t="b">
        <v>0</v>
      </c>
      <c r="N193">
        <v>3</v>
      </c>
      <c r="O193" t="b">
        <v>0</v>
      </c>
      <c r="P193" t="s">
        <v>8268</v>
      </c>
      <c r="Q193" s="6">
        <f>E193/D193</f>
        <v>0.05</v>
      </c>
      <c r="R193" s="7">
        <f t="shared" si="12"/>
        <v>83.333333333333329</v>
      </c>
      <c r="S193" t="str">
        <f t="shared" si="13"/>
        <v>film &amp; video</v>
      </c>
      <c r="T193" t="str">
        <f t="shared" si="14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si="10"/>
        <v>41899.500370370377</v>
      </c>
      <c r="L194" s="11">
        <f t="shared" si="11"/>
        <v>41929.500370370377</v>
      </c>
      <c r="M194" t="b">
        <v>0</v>
      </c>
      <c r="N194">
        <v>3</v>
      </c>
      <c r="O194" t="b">
        <v>0</v>
      </c>
      <c r="P194" t="s">
        <v>8268</v>
      </c>
      <c r="Q194" s="6">
        <f>E194/D194</f>
        <v>1.7E-5</v>
      </c>
      <c r="R194" s="7">
        <f t="shared" si="12"/>
        <v>5.666666666666667</v>
      </c>
      <c r="S194" t="str">
        <f t="shared" si="13"/>
        <v>film &amp; video</v>
      </c>
      <c r="T194" t="str">
        <f t="shared" si="14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ref="K195:K258" si="15">(((J195/60)/60)/24)+DATE(1970,1,1)+(-7/24)</f>
        <v>41911.643125000002</v>
      </c>
      <c r="L195" s="11">
        <f t="shared" ref="L195:L258" si="16">(((I195/60)/60)/24)+DATE(1970,1,1)+(-7/24)</f>
        <v>41971.684791666667</v>
      </c>
      <c r="M195" t="b">
        <v>0</v>
      </c>
      <c r="N195">
        <v>0</v>
      </c>
      <c r="O195" t="b">
        <v>0</v>
      </c>
      <c r="P195" t="s">
        <v>8268</v>
      </c>
      <c r="Q195" s="6">
        <f>E195/D195</f>
        <v>0</v>
      </c>
      <c r="R195" s="7" t="e">
        <f t="shared" ref="R195:R258" si="17">E195/N195</f>
        <v>#DIV/0!</v>
      </c>
      <c r="S195" t="str">
        <f t="shared" ref="S195:S258" si="18">LEFT(P195,SEARCH("/",P195,1)-1)</f>
        <v>film &amp; video</v>
      </c>
      <c r="T195" t="str">
        <f t="shared" ref="T195:T258" si="19">RIGHT(P195,LEN(P195)-SEARCH("/",P195))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5"/>
        <v>42375.70521990741</v>
      </c>
      <c r="L196" s="11">
        <f t="shared" si="16"/>
        <v>42435.70521990741</v>
      </c>
      <c r="M196" t="b">
        <v>0</v>
      </c>
      <c r="N196">
        <v>3</v>
      </c>
      <c r="O196" t="b">
        <v>0</v>
      </c>
      <c r="P196" t="s">
        <v>8268</v>
      </c>
      <c r="Q196" s="6">
        <f>E196/D196</f>
        <v>1.1999999999999999E-3</v>
      </c>
      <c r="R196" s="7">
        <f t="shared" si="17"/>
        <v>1</v>
      </c>
      <c r="S196" t="str">
        <f t="shared" si="18"/>
        <v>film &amp; video</v>
      </c>
      <c r="T196" t="str">
        <f t="shared" si="19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5"/>
        <v>42135.378842592596</v>
      </c>
      <c r="L197" s="11">
        <f t="shared" si="16"/>
        <v>42195.378842592596</v>
      </c>
      <c r="M197" t="b">
        <v>0</v>
      </c>
      <c r="N197">
        <v>0</v>
      </c>
      <c r="O197" t="b">
        <v>0</v>
      </c>
      <c r="P197" t="s">
        <v>8268</v>
      </c>
      <c r="Q197" s="6">
        <f>E197/D197</f>
        <v>0</v>
      </c>
      <c r="R197" s="7" t="e">
        <f t="shared" si="17"/>
        <v>#DIV/0!</v>
      </c>
      <c r="S197" t="str">
        <f t="shared" si="18"/>
        <v>film &amp; video</v>
      </c>
      <c r="T197" t="str">
        <f t="shared" si="19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5"/>
        <v>42259.251134259262</v>
      </c>
      <c r="L198" s="11">
        <f t="shared" si="16"/>
        <v>42287.583333333336</v>
      </c>
      <c r="M198" t="b">
        <v>0</v>
      </c>
      <c r="N198">
        <v>19</v>
      </c>
      <c r="O198" t="b">
        <v>0</v>
      </c>
      <c r="P198" t="s">
        <v>8268</v>
      </c>
      <c r="Q198" s="6">
        <f>E198/D198</f>
        <v>0.41857142857142859</v>
      </c>
      <c r="R198" s="7">
        <f t="shared" si="17"/>
        <v>77.10526315789474</v>
      </c>
      <c r="S198" t="str">
        <f t="shared" si="18"/>
        <v>film &amp; video</v>
      </c>
      <c r="T198" t="str">
        <f t="shared" si="19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5"/>
        <v>42741.556712962971</v>
      </c>
      <c r="L199" s="11">
        <f t="shared" si="16"/>
        <v>42783.583333333336</v>
      </c>
      <c r="M199" t="b">
        <v>0</v>
      </c>
      <c r="N199">
        <v>8</v>
      </c>
      <c r="O199" t="b">
        <v>0</v>
      </c>
      <c r="P199" t="s">
        <v>8268</v>
      </c>
      <c r="Q199" s="6">
        <f>E199/D199</f>
        <v>0.1048</v>
      </c>
      <c r="R199" s="7">
        <f t="shared" si="17"/>
        <v>32.75</v>
      </c>
      <c r="S199" t="str">
        <f t="shared" si="18"/>
        <v>film &amp; video</v>
      </c>
      <c r="T199" t="str">
        <f t="shared" si="19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5"/>
        <v>41887.091689814821</v>
      </c>
      <c r="L200" s="11">
        <f t="shared" si="16"/>
        <v>41917.091689814821</v>
      </c>
      <c r="M200" t="b">
        <v>0</v>
      </c>
      <c r="N200">
        <v>6</v>
      </c>
      <c r="O200" t="b">
        <v>0</v>
      </c>
      <c r="P200" t="s">
        <v>8268</v>
      </c>
      <c r="Q200" s="6">
        <f>E200/D200</f>
        <v>1.116E-2</v>
      </c>
      <c r="R200" s="7">
        <f t="shared" si="17"/>
        <v>46.5</v>
      </c>
      <c r="S200" t="str">
        <f t="shared" si="18"/>
        <v>film &amp; video</v>
      </c>
      <c r="T200" t="str">
        <f t="shared" si="19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5"/>
        <v>42583.832199074073</v>
      </c>
      <c r="L201" s="11">
        <f t="shared" si="16"/>
        <v>42613.832199074073</v>
      </c>
      <c r="M201" t="b">
        <v>0</v>
      </c>
      <c r="N201">
        <v>0</v>
      </c>
      <c r="O201" t="b">
        <v>0</v>
      </c>
      <c r="P201" t="s">
        <v>8268</v>
      </c>
      <c r="Q201" s="6">
        <f>E201/D201</f>
        <v>0</v>
      </c>
      <c r="R201" s="7" t="e">
        <f t="shared" si="17"/>
        <v>#DIV/0!</v>
      </c>
      <c r="S201" t="str">
        <f t="shared" si="18"/>
        <v>film &amp; video</v>
      </c>
      <c r="T201" t="str">
        <f t="shared" si="19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5"/>
        <v>41866.791701388895</v>
      </c>
      <c r="L202" s="11">
        <f t="shared" si="16"/>
        <v>41896.791701388895</v>
      </c>
      <c r="M202" t="b">
        <v>0</v>
      </c>
      <c r="N202">
        <v>18</v>
      </c>
      <c r="O202" t="b">
        <v>0</v>
      </c>
      <c r="P202" t="s">
        <v>8268</v>
      </c>
      <c r="Q202" s="6">
        <f>E202/D202</f>
        <v>0.26192500000000002</v>
      </c>
      <c r="R202" s="7">
        <f t="shared" si="17"/>
        <v>87.308333333333337</v>
      </c>
      <c r="S202" t="str">
        <f t="shared" si="18"/>
        <v>film &amp; video</v>
      </c>
      <c r="T202" t="str">
        <f t="shared" si="19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5"/>
        <v>42023.526956018519</v>
      </c>
      <c r="L203" s="11">
        <f t="shared" si="16"/>
        <v>42043.526956018519</v>
      </c>
      <c r="M203" t="b">
        <v>0</v>
      </c>
      <c r="N203">
        <v>7</v>
      </c>
      <c r="O203" t="b">
        <v>0</v>
      </c>
      <c r="P203" t="s">
        <v>8268</v>
      </c>
      <c r="Q203" s="6">
        <f>E203/D203</f>
        <v>0.58461538461538465</v>
      </c>
      <c r="R203" s="7">
        <f t="shared" si="17"/>
        <v>54.285714285714285</v>
      </c>
      <c r="S203" t="str">
        <f t="shared" si="18"/>
        <v>film &amp; video</v>
      </c>
      <c r="T203" t="str">
        <f t="shared" si="19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5"/>
        <v>42255.636157407411</v>
      </c>
      <c r="L204" s="11">
        <f t="shared" si="16"/>
        <v>42285.582638888889</v>
      </c>
      <c r="M204" t="b">
        <v>0</v>
      </c>
      <c r="N204">
        <v>0</v>
      </c>
      <c r="O204" t="b">
        <v>0</v>
      </c>
      <c r="P204" t="s">
        <v>8268</v>
      </c>
      <c r="Q204" s="6">
        <f>E204/D204</f>
        <v>0</v>
      </c>
      <c r="R204" s="7" t="e">
        <f t="shared" si="17"/>
        <v>#DIV/0!</v>
      </c>
      <c r="S204" t="str">
        <f t="shared" si="18"/>
        <v>film &amp; video</v>
      </c>
      <c r="T204" t="str">
        <f t="shared" si="19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5"/>
        <v>41973.556296296294</v>
      </c>
      <c r="L205" s="11">
        <f t="shared" si="16"/>
        <v>42033.556296296294</v>
      </c>
      <c r="M205" t="b">
        <v>0</v>
      </c>
      <c r="N205">
        <v>8</v>
      </c>
      <c r="O205" t="b">
        <v>0</v>
      </c>
      <c r="P205" t="s">
        <v>8268</v>
      </c>
      <c r="Q205" s="6">
        <f>E205/D205</f>
        <v>0.2984</v>
      </c>
      <c r="R205" s="7">
        <f t="shared" si="17"/>
        <v>93.25</v>
      </c>
      <c r="S205" t="str">
        <f t="shared" si="18"/>
        <v>film &amp; video</v>
      </c>
      <c r="T205" t="str">
        <f t="shared" si="19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5"/>
        <v>42556.291701388887</v>
      </c>
      <c r="L206" s="11">
        <f t="shared" si="16"/>
        <v>42586.291701388887</v>
      </c>
      <c r="M206" t="b">
        <v>0</v>
      </c>
      <c r="N206">
        <v>1293</v>
      </c>
      <c r="O206" t="b">
        <v>0</v>
      </c>
      <c r="P206" t="s">
        <v>8268</v>
      </c>
      <c r="Q206" s="6">
        <f>E206/D206</f>
        <v>0.50721666666666665</v>
      </c>
      <c r="R206" s="7">
        <f t="shared" si="17"/>
        <v>117.68368136117556</v>
      </c>
      <c r="S206" t="str">
        <f t="shared" si="18"/>
        <v>film &amp; video</v>
      </c>
      <c r="T206" t="str">
        <f t="shared" si="19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5"/>
        <v>42248.340532407405</v>
      </c>
      <c r="L207" s="11">
        <f t="shared" si="16"/>
        <v>42283.340532407405</v>
      </c>
      <c r="M207" t="b">
        <v>0</v>
      </c>
      <c r="N207">
        <v>17</v>
      </c>
      <c r="O207" t="b">
        <v>0</v>
      </c>
      <c r="P207" t="s">
        <v>8268</v>
      </c>
      <c r="Q207" s="6">
        <f>E207/D207</f>
        <v>0.16250000000000001</v>
      </c>
      <c r="R207" s="7">
        <f t="shared" si="17"/>
        <v>76.470588235294116</v>
      </c>
      <c r="S207" t="str">
        <f t="shared" si="18"/>
        <v>film &amp; video</v>
      </c>
      <c r="T207" t="str">
        <f t="shared" si="19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5"/>
        <v>42566.712766203702</v>
      </c>
      <c r="L208" s="11">
        <f t="shared" si="16"/>
        <v>42587.712766203702</v>
      </c>
      <c r="M208" t="b">
        <v>0</v>
      </c>
      <c r="N208">
        <v>0</v>
      </c>
      <c r="O208" t="b">
        <v>0</v>
      </c>
      <c r="P208" t="s">
        <v>8268</v>
      </c>
      <c r="Q208" s="6">
        <f>E208/D208</f>
        <v>0</v>
      </c>
      <c r="R208" s="7" t="e">
        <f t="shared" si="17"/>
        <v>#DIV/0!</v>
      </c>
      <c r="S208" t="str">
        <f t="shared" si="18"/>
        <v>film &amp; video</v>
      </c>
      <c r="T208" t="str">
        <f t="shared" si="19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5"/>
        <v>41977.905532407407</v>
      </c>
      <c r="L209" s="11">
        <f t="shared" si="16"/>
        <v>42007.905532407407</v>
      </c>
      <c r="M209" t="b">
        <v>0</v>
      </c>
      <c r="N209">
        <v>13</v>
      </c>
      <c r="O209" t="b">
        <v>0</v>
      </c>
      <c r="P209" t="s">
        <v>8268</v>
      </c>
      <c r="Q209" s="6">
        <f>E209/D209</f>
        <v>0.15214285714285714</v>
      </c>
      <c r="R209" s="7">
        <f t="shared" si="17"/>
        <v>163.84615384615384</v>
      </c>
      <c r="S209" t="str">
        <f t="shared" si="18"/>
        <v>film &amp; video</v>
      </c>
      <c r="T209" t="str">
        <f t="shared" si="19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5"/>
        <v>41959.078321759262</v>
      </c>
      <c r="L210" s="11">
        <f t="shared" si="16"/>
        <v>41989.078321759262</v>
      </c>
      <c r="M210" t="b">
        <v>0</v>
      </c>
      <c r="N210">
        <v>0</v>
      </c>
      <c r="O210" t="b">
        <v>0</v>
      </c>
      <c r="P210" t="s">
        <v>8268</v>
      </c>
      <c r="Q210" s="6">
        <f>E210/D210</f>
        <v>0</v>
      </c>
      <c r="R210" s="7" t="e">
        <f t="shared" si="17"/>
        <v>#DIV/0!</v>
      </c>
      <c r="S210" t="str">
        <f t="shared" si="18"/>
        <v>film &amp; video</v>
      </c>
      <c r="T210" t="str">
        <f t="shared" si="19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5"/>
        <v>42165.631192129636</v>
      </c>
      <c r="L211" s="11">
        <f t="shared" si="16"/>
        <v>42195.631192129636</v>
      </c>
      <c r="M211" t="b">
        <v>0</v>
      </c>
      <c r="N211">
        <v>0</v>
      </c>
      <c r="O211" t="b">
        <v>0</v>
      </c>
      <c r="P211" t="s">
        <v>8268</v>
      </c>
      <c r="Q211" s="6">
        <f>E211/D211</f>
        <v>0</v>
      </c>
      <c r="R211" s="7" t="e">
        <f t="shared" si="17"/>
        <v>#DIV/0!</v>
      </c>
      <c r="S211" t="str">
        <f t="shared" si="18"/>
        <v>film &amp; video</v>
      </c>
      <c r="T211" t="str">
        <f t="shared" si="19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5"/>
        <v>42248.773055555554</v>
      </c>
      <c r="L212" s="11">
        <f t="shared" si="16"/>
        <v>42277.916666666664</v>
      </c>
      <c r="M212" t="b">
        <v>0</v>
      </c>
      <c r="N212">
        <v>33</v>
      </c>
      <c r="O212" t="b">
        <v>0</v>
      </c>
      <c r="P212" t="s">
        <v>8268</v>
      </c>
      <c r="Q212" s="6">
        <f>E212/D212</f>
        <v>0.2525</v>
      </c>
      <c r="R212" s="7">
        <f t="shared" si="17"/>
        <v>91.818181818181813</v>
      </c>
      <c r="S212" t="str">
        <f t="shared" si="18"/>
        <v>film &amp; video</v>
      </c>
      <c r="T212" t="str">
        <f t="shared" si="19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5"/>
        <v>42235.868252314824</v>
      </c>
      <c r="L213" s="11">
        <f t="shared" si="16"/>
        <v>42265.868252314824</v>
      </c>
      <c r="M213" t="b">
        <v>0</v>
      </c>
      <c r="N213">
        <v>12</v>
      </c>
      <c r="O213" t="b">
        <v>0</v>
      </c>
      <c r="P213" t="s">
        <v>8268</v>
      </c>
      <c r="Q213" s="6">
        <f>E213/D213</f>
        <v>0.44600000000000001</v>
      </c>
      <c r="R213" s="7">
        <f t="shared" si="17"/>
        <v>185.83333333333334</v>
      </c>
      <c r="S213" t="str">
        <f t="shared" si="18"/>
        <v>film &amp; video</v>
      </c>
      <c r="T213" t="str">
        <f t="shared" si="19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5"/>
        <v>42416.58935185185</v>
      </c>
      <c r="L214" s="11">
        <f t="shared" si="16"/>
        <v>42476.547685185193</v>
      </c>
      <c r="M214" t="b">
        <v>0</v>
      </c>
      <c r="N214">
        <v>1</v>
      </c>
      <c r="O214" t="b">
        <v>0</v>
      </c>
      <c r="P214" t="s">
        <v>8268</v>
      </c>
      <c r="Q214" s="6">
        <f>E214/D214</f>
        <v>1.5873015873015873E-4</v>
      </c>
      <c r="R214" s="7">
        <f t="shared" si="17"/>
        <v>1</v>
      </c>
      <c r="S214" t="str">
        <f t="shared" si="18"/>
        <v>film &amp; video</v>
      </c>
      <c r="T214" t="str">
        <f t="shared" si="19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5"/>
        <v>42202.302627314821</v>
      </c>
      <c r="L215" s="11">
        <f t="shared" si="16"/>
        <v>42232.296307870369</v>
      </c>
      <c r="M215" t="b">
        <v>0</v>
      </c>
      <c r="N215">
        <v>1</v>
      </c>
      <c r="O215" t="b">
        <v>0</v>
      </c>
      <c r="P215" t="s">
        <v>8268</v>
      </c>
      <c r="Q215" s="6">
        <f>E215/D215</f>
        <v>4.0000000000000002E-4</v>
      </c>
      <c r="R215" s="7">
        <f t="shared" si="17"/>
        <v>20</v>
      </c>
      <c r="S215" t="str">
        <f t="shared" si="18"/>
        <v>film &amp; video</v>
      </c>
      <c r="T215" t="str">
        <f t="shared" si="19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5"/>
        <v>42009.348946759266</v>
      </c>
      <c r="L216" s="11">
        <f t="shared" si="16"/>
        <v>42069.348946759266</v>
      </c>
      <c r="M216" t="b">
        <v>0</v>
      </c>
      <c r="N216">
        <v>1</v>
      </c>
      <c r="O216" t="b">
        <v>0</v>
      </c>
      <c r="P216" t="s">
        <v>8268</v>
      </c>
      <c r="Q216" s="6">
        <f>E216/D216</f>
        <v>8.0000000000000007E-5</v>
      </c>
      <c r="R216" s="7">
        <f t="shared" si="17"/>
        <v>1</v>
      </c>
      <c r="S216" t="str">
        <f t="shared" si="18"/>
        <v>film &amp; video</v>
      </c>
      <c r="T216" t="str">
        <f t="shared" si="19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5"/>
        <v>42374.938449074078</v>
      </c>
      <c r="L217" s="11">
        <f t="shared" si="16"/>
        <v>42417.707638888889</v>
      </c>
      <c r="M217" t="b">
        <v>0</v>
      </c>
      <c r="N217">
        <v>1</v>
      </c>
      <c r="O217" t="b">
        <v>0</v>
      </c>
      <c r="P217" t="s">
        <v>8268</v>
      </c>
      <c r="Q217" s="6">
        <f>E217/D217</f>
        <v>2.2727272727272726E-3</v>
      </c>
      <c r="R217" s="7">
        <f t="shared" si="17"/>
        <v>10</v>
      </c>
      <c r="S217" t="str">
        <f t="shared" si="18"/>
        <v>film &amp; video</v>
      </c>
      <c r="T217" t="str">
        <f t="shared" si="19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5"/>
        <v>42066.667094907411</v>
      </c>
      <c r="L218" s="11">
        <f t="shared" si="16"/>
        <v>42116.625428240739</v>
      </c>
      <c r="M218" t="b">
        <v>0</v>
      </c>
      <c r="N218">
        <v>84</v>
      </c>
      <c r="O218" t="b">
        <v>0</v>
      </c>
      <c r="P218" t="s">
        <v>8268</v>
      </c>
      <c r="Q218" s="6">
        <f>E218/D218</f>
        <v>0.55698440000000005</v>
      </c>
      <c r="R218" s="7">
        <f t="shared" si="17"/>
        <v>331.53833333333336</v>
      </c>
      <c r="S218" t="str">
        <f t="shared" si="18"/>
        <v>film &amp; video</v>
      </c>
      <c r="T218" t="str">
        <f t="shared" si="19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5"/>
        <v>41970.348946759266</v>
      </c>
      <c r="L219" s="11">
        <f t="shared" si="16"/>
        <v>42001.348946759266</v>
      </c>
      <c r="M219" t="b">
        <v>0</v>
      </c>
      <c r="N219">
        <v>38</v>
      </c>
      <c r="O219" t="b">
        <v>0</v>
      </c>
      <c r="P219" t="s">
        <v>8268</v>
      </c>
      <c r="Q219" s="6">
        <f>E219/D219</f>
        <v>0.11942999999999999</v>
      </c>
      <c r="R219" s="7">
        <f t="shared" si="17"/>
        <v>314.28947368421052</v>
      </c>
      <c r="S219" t="str">
        <f t="shared" si="18"/>
        <v>film &amp; video</v>
      </c>
      <c r="T219" t="str">
        <f t="shared" si="19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5"/>
        <v>42079.336678240747</v>
      </c>
      <c r="L220" s="11">
        <f t="shared" si="16"/>
        <v>42139.336678240747</v>
      </c>
      <c r="M220" t="b">
        <v>0</v>
      </c>
      <c r="N220">
        <v>1</v>
      </c>
      <c r="O220" t="b">
        <v>0</v>
      </c>
      <c r="P220" t="s">
        <v>8268</v>
      </c>
      <c r="Q220" s="6">
        <f>E220/D220</f>
        <v>0.02</v>
      </c>
      <c r="R220" s="7">
        <f t="shared" si="17"/>
        <v>100</v>
      </c>
      <c r="S220" t="str">
        <f t="shared" si="18"/>
        <v>film &amp; video</v>
      </c>
      <c r="T220" t="str">
        <f t="shared" si="19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5"/>
        <v>42429.03501157408</v>
      </c>
      <c r="L221" s="11">
        <f t="shared" si="16"/>
        <v>42460.999305555561</v>
      </c>
      <c r="M221" t="b">
        <v>0</v>
      </c>
      <c r="N221">
        <v>76</v>
      </c>
      <c r="O221" t="b">
        <v>0</v>
      </c>
      <c r="P221" t="s">
        <v>8268</v>
      </c>
      <c r="Q221" s="6">
        <f>E221/D221</f>
        <v>0.17630000000000001</v>
      </c>
      <c r="R221" s="7">
        <f t="shared" si="17"/>
        <v>115.98684210526316</v>
      </c>
      <c r="S221" t="str">
        <f t="shared" si="18"/>
        <v>film &amp; video</v>
      </c>
      <c r="T221" t="str">
        <f t="shared" si="19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5"/>
        <v>42195.352199074077</v>
      </c>
      <c r="L222" s="11">
        <f t="shared" si="16"/>
        <v>42236.54583333333</v>
      </c>
      <c r="M222" t="b">
        <v>0</v>
      </c>
      <c r="N222">
        <v>3</v>
      </c>
      <c r="O222" t="b">
        <v>0</v>
      </c>
      <c r="P222" t="s">
        <v>8268</v>
      </c>
      <c r="Q222" s="6">
        <f>E222/D222</f>
        <v>7.1999999999999998E-3</v>
      </c>
      <c r="R222" s="7">
        <f t="shared" si="17"/>
        <v>120</v>
      </c>
      <c r="S222" t="str">
        <f t="shared" si="18"/>
        <v>film &amp; video</v>
      </c>
      <c r="T222" t="str">
        <f t="shared" si="19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5"/>
        <v>42031.545879629637</v>
      </c>
      <c r="L223" s="11">
        <f t="shared" si="16"/>
        <v>42091.504212962966</v>
      </c>
      <c r="M223" t="b">
        <v>0</v>
      </c>
      <c r="N223">
        <v>0</v>
      </c>
      <c r="O223" t="b">
        <v>0</v>
      </c>
      <c r="P223" t="s">
        <v>8268</v>
      </c>
      <c r="Q223" s="6">
        <f>E223/D223</f>
        <v>0</v>
      </c>
      <c r="R223" s="7" t="e">
        <f t="shared" si="17"/>
        <v>#DIV/0!</v>
      </c>
      <c r="S223" t="str">
        <f t="shared" si="18"/>
        <v>film &amp; video</v>
      </c>
      <c r="T223" t="str">
        <f t="shared" si="19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5"/>
        <v>42031.478217592594</v>
      </c>
      <c r="L224" s="11">
        <f t="shared" si="16"/>
        <v>42089.818749999999</v>
      </c>
      <c r="M224" t="b">
        <v>0</v>
      </c>
      <c r="N224">
        <v>2</v>
      </c>
      <c r="O224" t="b">
        <v>0</v>
      </c>
      <c r="P224" t="s">
        <v>8268</v>
      </c>
      <c r="Q224" s="6">
        <f>E224/D224</f>
        <v>0.13</v>
      </c>
      <c r="R224" s="7">
        <f t="shared" si="17"/>
        <v>65</v>
      </c>
      <c r="S224" t="str">
        <f t="shared" si="18"/>
        <v>film &amp; video</v>
      </c>
      <c r="T224" t="str">
        <f t="shared" si="19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5"/>
        <v>42481.756365740745</v>
      </c>
      <c r="L225" s="11">
        <f t="shared" si="16"/>
        <v>42511.753472222226</v>
      </c>
      <c r="M225" t="b">
        <v>0</v>
      </c>
      <c r="N225">
        <v>0</v>
      </c>
      <c r="O225" t="b">
        <v>0</v>
      </c>
      <c r="P225" t="s">
        <v>8268</v>
      </c>
      <c r="Q225" s="6">
        <f>E225/D225</f>
        <v>0</v>
      </c>
      <c r="R225" s="7" t="e">
        <f t="shared" si="17"/>
        <v>#DIV/0!</v>
      </c>
      <c r="S225" t="str">
        <f t="shared" si="18"/>
        <v>film &amp; video</v>
      </c>
      <c r="T225" t="str">
        <f t="shared" si="19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5"/>
        <v>42134.943587962967</v>
      </c>
      <c r="L226" s="11">
        <f t="shared" si="16"/>
        <v>42194.943587962967</v>
      </c>
      <c r="M226" t="b">
        <v>0</v>
      </c>
      <c r="N226">
        <v>0</v>
      </c>
      <c r="O226" t="b">
        <v>0</v>
      </c>
      <c r="P226" t="s">
        <v>8268</v>
      </c>
      <c r="Q226" s="6">
        <f>E226/D226</f>
        <v>0</v>
      </c>
      <c r="R226" s="7" t="e">
        <f t="shared" si="17"/>
        <v>#DIV/0!</v>
      </c>
      <c r="S226" t="str">
        <f t="shared" si="18"/>
        <v>film &amp; video</v>
      </c>
      <c r="T226" t="str">
        <f t="shared" si="19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5"/>
        <v>42438.669606481482</v>
      </c>
      <c r="L227" s="11">
        <f t="shared" si="16"/>
        <v>42468.627939814818</v>
      </c>
      <c r="M227" t="b">
        <v>0</v>
      </c>
      <c r="N227">
        <v>0</v>
      </c>
      <c r="O227" t="b">
        <v>0</v>
      </c>
      <c r="P227" t="s">
        <v>8268</v>
      </c>
      <c r="Q227" s="6">
        <f>E227/D227</f>
        <v>0</v>
      </c>
      <c r="R227" s="7" t="e">
        <f t="shared" si="17"/>
        <v>#DIV/0!</v>
      </c>
      <c r="S227" t="str">
        <f t="shared" si="18"/>
        <v>film &amp; video</v>
      </c>
      <c r="T227" t="str">
        <f t="shared" si="19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5"/>
        <v>42106.374351851853</v>
      </c>
      <c r="L228" s="11">
        <f t="shared" si="16"/>
        <v>42155.103472222225</v>
      </c>
      <c r="M228" t="b">
        <v>0</v>
      </c>
      <c r="N228">
        <v>2</v>
      </c>
      <c r="O228" t="b">
        <v>0</v>
      </c>
      <c r="P228" t="s">
        <v>8268</v>
      </c>
      <c r="Q228" s="6">
        <f>E228/D228</f>
        <v>8.6206896551724137E-3</v>
      </c>
      <c r="R228" s="7">
        <f t="shared" si="17"/>
        <v>125</v>
      </c>
      <c r="S228" t="str">
        <f t="shared" si="18"/>
        <v>film &amp; video</v>
      </c>
      <c r="T228" t="str">
        <f t="shared" si="19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5"/>
        <v>42164.602326388893</v>
      </c>
      <c r="L229" s="11">
        <f t="shared" si="16"/>
        <v>42194.602326388893</v>
      </c>
      <c r="M229" t="b">
        <v>0</v>
      </c>
      <c r="N229">
        <v>0</v>
      </c>
      <c r="O229" t="b">
        <v>0</v>
      </c>
      <c r="P229" t="s">
        <v>8268</v>
      </c>
      <c r="Q229" s="6">
        <f>E229/D229</f>
        <v>0</v>
      </c>
      <c r="R229" s="7" t="e">
        <f t="shared" si="17"/>
        <v>#DIV/0!</v>
      </c>
      <c r="S229" t="str">
        <f t="shared" si="18"/>
        <v>film &amp; video</v>
      </c>
      <c r="T229" t="str">
        <f t="shared" si="19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5"/>
        <v>42096.394733796296</v>
      </c>
      <c r="L230" s="11">
        <f t="shared" si="16"/>
        <v>42156.394733796296</v>
      </c>
      <c r="M230" t="b">
        <v>0</v>
      </c>
      <c r="N230">
        <v>0</v>
      </c>
      <c r="O230" t="b">
        <v>0</v>
      </c>
      <c r="P230" t="s">
        <v>8268</v>
      </c>
      <c r="Q230" s="6">
        <f>E230/D230</f>
        <v>0</v>
      </c>
      <c r="R230" s="7" t="e">
        <f t="shared" si="17"/>
        <v>#DIV/0!</v>
      </c>
      <c r="S230" t="str">
        <f t="shared" si="18"/>
        <v>film &amp; video</v>
      </c>
      <c r="T230" t="str">
        <f t="shared" si="19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5"/>
        <v>42383.642326388894</v>
      </c>
      <c r="L231" s="11">
        <f t="shared" si="16"/>
        <v>42413.642326388894</v>
      </c>
      <c r="M231" t="b">
        <v>0</v>
      </c>
      <c r="N231">
        <v>0</v>
      </c>
      <c r="O231" t="b">
        <v>0</v>
      </c>
      <c r="P231" t="s">
        <v>8268</v>
      </c>
      <c r="Q231" s="6">
        <f>E231/D231</f>
        <v>0</v>
      </c>
      <c r="R231" s="7" t="e">
        <f t="shared" si="17"/>
        <v>#DIV/0!</v>
      </c>
      <c r="S231" t="str">
        <f t="shared" si="18"/>
        <v>film &amp; video</v>
      </c>
      <c r="T231" t="str">
        <f t="shared" si="19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5"/>
        <v>42129.485543981478</v>
      </c>
      <c r="L232" s="11">
        <f t="shared" si="16"/>
        <v>42159.485543981478</v>
      </c>
      <c r="M232" t="b">
        <v>0</v>
      </c>
      <c r="N232">
        <v>2</v>
      </c>
      <c r="O232" t="b">
        <v>0</v>
      </c>
      <c r="P232" t="s">
        <v>8268</v>
      </c>
      <c r="Q232" s="6">
        <f>E232/D232</f>
        <v>4.0000000000000001E-3</v>
      </c>
      <c r="R232" s="7">
        <f t="shared" si="17"/>
        <v>30</v>
      </c>
      <c r="S232" t="str">
        <f t="shared" si="18"/>
        <v>film &amp; video</v>
      </c>
      <c r="T232" t="str">
        <f t="shared" si="19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5"/>
        <v>42341.667256944449</v>
      </c>
      <c r="L233" s="11">
        <f t="shared" si="16"/>
        <v>42371.667256944449</v>
      </c>
      <c r="M233" t="b">
        <v>0</v>
      </c>
      <c r="N233">
        <v>0</v>
      </c>
      <c r="O233" t="b">
        <v>0</v>
      </c>
      <c r="P233" t="s">
        <v>8268</v>
      </c>
      <c r="Q233" s="6">
        <f>E233/D233</f>
        <v>0</v>
      </c>
      <c r="R233" s="7" t="e">
        <f t="shared" si="17"/>
        <v>#DIV/0!</v>
      </c>
      <c r="S233" t="str">
        <f t="shared" si="18"/>
        <v>film &amp; video</v>
      </c>
      <c r="T233" t="str">
        <f t="shared" si="19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5"/>
        <v>42032.534097222226</v>
      </c>
      <c r="L234" s="11">
        <f t="shared" si="16"/>
        <v>42062.534097222226</v>
      </c>
      <c r="M234" t="b">
        <v>0</v>
      </c>
      <c r="N234">
        <v>7</v>
      </c>
      <c r="O234" t="b">
        <v>0</v>
      </c>
      <c r="P234" t="s">
        <v>8268</v>
      </c>
      <c r="Q234" s="6">
        <f>E234/D234</f>
        <v>2.75E-2</v>
      </c>
      <c r="R234" s="7">
        <f t="shared" si="17"/>
        <v>15.714285714285714</v>
      </c>
      <c r="S234" t="str">
        <f t="shared" si="18"/>
        <v>film &amp; video</v>
      </c>
      <c r="T234" t="str">
        <f t="shared" si="19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5"/>
        <v>42612.620046296295</v>
      </c>
      <c r="L235" s="11">
        <f t="shared" si="16"/>
        <v>42642.620046296295</v>
      </c>
      <c r="M235" t="b">
        <v>0</v>
      </c>
      <c r="N235">
        <v>0</v>
      </c>
      <c r="O235" t="b">
        <v>0</v>
      </c>
      <c r="P235" t="s">
        <v>8268</v>
      </c>
      <c r="Q235" s="6">
        <f>E235/D235</f>
        <v>0</v>
      </c>
      <c r="R235" s="7" t="e">
        <f t="shared" si="17"/>
        <v>#DIV/0!</v>
      </c>
      <c r="S235" t="str">
        <f t="shared" si="18"/>
        <v>film &amp; video</v>
      </c>
      <c r="T235" t="str">
        <f t="shared" si="19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5"/>
        <v>42135.743738425932</v>
      </c>
      <c r="L236" s="11">
        <f t="shared" si="16"/>
        <v>42175.743738425932</v>
      </c>
      <c r="M236" t="b">
        <v>0</v>
      </c>
      <c r="N236">
        <v>5</v>
      </c>
      <c r="O236" t="b">
        <v>0</v>
      </c>
      <c r="P236" t="s">
        <v>8268</v>
      </c>
      <c r="Q236" s="6">
        <f>E236/D236</f>
        <v>0.40100000000000002</v>
      </c>
      <c r="R236" s="7">
        <f t="shared" si="17"/>
        <v>80.2</v>
      </c>
      <c r="S236" t="str">
        <f t="shared" si="18"/>
        <v>film &amp; video</v>
      </c>
      <c r="T236" t="str">
        <f t="shared" si="19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5"/>
        <v>42164.61686342593</v>
      </c>
      <c r="L237" s="11">
        <f t="shared" si="16"/>
        <v>42194.61686342593</v>
      </c>
      <c r="M237" t="b">
        <v>0</v>
      </c>
      <c r="N237">
        <v>0</v>
      </c>
      <c r="O237" t="b">
        <v>0</v>
      </c>
      <c r="P237" t="s">
        <v>8268</v>
      </c>
      <c r="Q237" s="6">
        <f>E237/D237</f>
        <v>0</v>
      </c>
      <c r="R237" s="7" t="e">
        <f t="shared" si="17"/>
        <v>#DIV/0!</v>
      </c>
      <c r="S237" t="str">
        <f t="shared" si="18"/>
        <v>film &amp; video</v>
      </c>
      <c r="T237" t="str">
        <f t="shared" si="19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5"/>
        <v>42320.792812499996</v>
      </c>
      <c r="L238" s="11">
        <f t="shared" si="16"/>
        <v>42373.708333333336</v>
      </c>
      <c r="M238" t="b">
        <v>0</v>
      </c>
      <c r="N238">
        <v>0</v>
      </c>
      <c r="O238" t="b">
        <v>0</v>
      </c>
      <c r="P238" t="s">
        <v>8268</v>
      </c>
      <c r="Q238" s="6">
        <f>E238/D238</f>
        <v>0</v>
      </c>
      <c r="R238" s="7" t="e">
        <f t="shared" si="17"/>
        <v>#DIV/0!</v>
      </c>
      <c r="S238" t="str">
        <f t="shared" si="18"/>
        <v>film &amp; video</v>
      </c>
      <c r="T238" t="str">
        <f t="shared" si="19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5"/>
        <v>42377.285520833335</v>
      </c>
      <c r="L239" s="11">
        <f t="shared" si="16"/>
        <v>42437.285520833335</v>
      </c>
      <c r="M239" t="b">
        <v>0</v>
      </c>
      <c r="N239">
        <v>1</v>
      </c>
      <c r="O239" t="b">
        <v>0</v>
      </c>
      <c r="P239" t="s">
        <v>8268</v>
      </c>
      <c r="Q239" s="6">
        <f>E239/D239</f>
        <v>3.3333333333333335E-3</v>
      </c>
      <c r="R239" s="7">
        <f t="shared" si="17"/>
        <v>50</v>
      </c>
      <c r="S239" t="str">
        <f t="shared" si="18"/>
        <v>film &amp; video</v>
      </c>
      <c r="T239" t="str">
        <f t="shared" si="19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5"/>
        <v>42713.67083333333</v>
      </c>
      <c r="L240" s="11">
        <f t="shared" si="16"/>
        <v>42734.083333333336</v>
      </c>
      <c r="M240" t="b">
        <v>0</v>
      </c>
      <c r="N240">
        <v>0</v>
      </c>
      <c r="O240" t="b">
        <v>0</v>
      </c>
      <c r="P240" t="s">
        <v>8268</v>
      </c>
      <c r="Q240" s="6">
        <f>E240/D240</f>
        <v>0</v>
      </c>
      <c r="R240" s="7" t="e">
        <f t="shared" si="17"/>
        <v>#DIV/0!</v>
      </c>
      <c r="S240" t="str">
        <f t="shared" si="18"/>
        <v>film &amp; video</v>
      </c>
      <c r="T240" t="str">
        <f t="shared" si="19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5"/>
        <v>42296.81863425926</v>
      </c>
      <c r="L241" s="11">
        <f t="shared" si="16"/>
        <v>42316.208333333336</v>
      </c>
      <c r="M241" t="b">
        <v>0</v>
      </c>
      <c r="N241">
        <v>5</v>
      </c>
      <c r="O241" t="b">
        <v>0</v>
      </c>
      <c r="P241" t="s">
        <v>8268</v>
      </c>
      <c r="Q241" s="6">
        <f>E241/D241</f>
        <v>0.25</v>
      </c>
      <c r="R241" s="7">
        <f t="shared" si="17"/>
        <v>50</v>
      </c>
      <c r="S241" t="str">
        <f t="shared" si="18"/>
        <v>film &amp; video</v>
      </c>
      <c r="T241" t="str">
        <f t="shared" si="19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5"/>
        <v>41354.416793981487</v>
      </c>
      <c r="L242" s="11">
        <f t="shared" si="16"/>
        <v>41399.416793981487</v>
      </c>
      <c r="M242" t="b">
        <v>1</v>
      </c>
      <c r="N242">
        <v>137</v>
      </c>
      <c r="O242" t="b">
        <v>1</v>
      </c>
      <c r="P242" t="s">
        <v>8269</v>
      </c>
      <c r="Q242" s="6">
        <f>E242/D242</f>
        <v>1.0763413333333334</v>
      </c>
      <c r="R242" s="7">
        <f t="shared" si="17"/>
        <v>117.84759124087591</v>
      </c>
      <c r="S242" t="str">
        <f t="shared" si="18"/>
        <v>film &amp; video</v>
      </c>
      <c r="T242" t="str">
        <f t="shared" si="19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5"/>
        <v>41949.4062962963</v>
      </c>
      <c r="L243" s="11">
        <f t="shared" si="16"/>
        <v>41994.4062962963</v>
      </c>
      <c r="M243" t="b">
        <v>1</v>
      </c>
      <c r="N243">
        <v>376</v>
      </c>
      <c r="O243" t="b">
        <v>1</v>
      </c>
      <c r="P243" t="s">
        <v>8269</v>
      </c>
      <c r="Q243" s="6">
        <f>E243/D243</f>
        <v>1.1263736263736264</v>
      </c>
      <c r="R243" s="7">
        <f t="shared" si="17"/>
        <v>109.04255319148936</v>
      </c>
      <c r="S243" t="str">
        <f t="shared" si="18"/>
        <v>film &amp; video</v>
      </c>
      <c r="T243" t="str">
        <f t="shared" si="19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5"/>
        <v>40862.201273148152</v>
      </c>
      <c r="L244" s="11">
        <f t="shared" si="16"/>
        <v>40897.201273148152</v>
      </c>
      <c r="M244" t="b">
        <v>1</v>
      </c>
      <c r="N244">
        <v>202</v>
      </c>
      <c r="O244" t="b">
        <v>1</v>
      </c>
      <c r="P244" t="s">
        <v>8269</v>
      </c>
      <c r="Q244" s="6">
        <f>E244/D244</f>
        <v>1.1346153846153846</v>
      </c>
      <c r="R244" s="7">
        <f t="shared" si="17"/>
        <v>73.019801980198025</v>
      </c>
      <c r="S244" t="str">
        <f t="shared" si="18"/>
        <v>film &amp; video</v>
      </c>
      <c r="T244" t="str">
        <f t="shared" si="19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5"/>
        <v>41661.755833333336</v>
      </c>
      <c r="L245" s="11">
        <f t="shared" si="16"/>
        <v>41691.755833333336</v>
      </c>
      <c r="M245" t="b">
        <v>1</v>
      </c>
      <c r="N245">
        <v>328</v>
      </c>
      <c r="O245" t="b">
        <v>1</v>
      </c>
      <c r="P245" t="s">
        <v>8269</v>
      </c>
      <c r="Q245" s="6">
        <f>E245/D245</f>
        <v>1.0259199999999999</v>
      </c>
      <c r="R245" s="7">
        <f t="shared" si="17"/>
        <v>78.195121951219505</v>
      </c>
      <c r="S245" t="str">
        <f t="shared" si="18"/>
        <v>film &amp; video</v>
      </c>
      <c r="T245" t="str">
        <f t="shared" si="19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5"/>
        <v>40213.03193287037</v>
      </c>
      <c r="L246" s="11">
        <f t="shared" si="16"/>
        <v>40253.004166666666</v>
      </c>
      <c r="M246" t="b">
        <v>1</v>
      </c>
      <c r="N246">
        <v>84</v>
      </c>
      <c r="O246" t="b">
        <v>1</v>
      </c>
      <c r="P246" t="s">
        <v>8269</v>
      </c>
      <c r="Q246" s="6">
        <f>E246/D246</f>
        <v>1.1375714285714287</v>
      </c>
      <c r="R246" s="7">
        <f t="shared" si="17"/>
        <v>47.398809523809526</v>
      </c>
      <c r="S246" t="str">
        <f t="shared" si="18"/>
        <v>film &amp; video</v>
      </c>
      <c r="T246" t="str">
        <f t="shared" si="19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5"/>
        <v>41106.761400462965</v>
      </c>
      <c r="L247" s="11">
        <f t="shared" si="16"/>
        <v>41136.761400462965</v>
      </c>
      <c r="M247" t="b">
        <v>1</v>
      </c>
      <c r="N247">
        <v>96</v>
      </c>
      <c r="O247" t="b">
        <v>1</v>
      </c>
      <c r="P247" t="s">
        <v>8269</v>
      </c>
      <c r="Q247" s="6">
        <f>E247/D247</f>
        <v>1.0371999999999999</v>
      </c>
      <c r="R247" s="7">
        <f t="shared" si="17"/>
        <v>54.020833333333336</v>
      </c>
      <c r="S247" t="str">
        <f t="shared" si="18"/>
        <v>film &amp; video</v>
      </c>
      <c r="T247" t="str">
        <f t="shared" si="19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5"/>
        <v>40480.071817129632</v>
      </c>
      <c r="L248" s="11">
        <f t="shared" si="16"/>
        <v>40530.113483796296</v>
      </c>
      <c r="M248" t="b">
        <v>1</v>
      </c>
      <c r="N248">
        <v>223</v>
      </c>
      <c r="O248" t="b">
        <v>1</v>
      </c>
      <c r="P248" t="s">
        <v>8269</v>
      </c>
      <c r="Q248" s="6">
        <f>E248/D248</f>
        <v>3.0546000000000002</v>
      </c>
      <c r="R248" s="7">
        <f t="shared" si="17"/>
        <v>68.488789237668158</v>
      </c>
      <c r="S248" t="str">
        <f t="shared" si="18"/>
        <v>film &amp; video</v>
      </c>
      <c r="T248" t="str">
        <f t="shared" si="19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5"/>
        <v>40430.312662037039</v>
      </c>
      <c r="L249" s="11">
        <f t="shared" si="16"/>
        <v>40466.86041666667</v>
      </c>
      <c r="M249" t="b">
        <v>1</v>
      </c>
      <c r="N249">
        <v>62</v>
      </c>
      <c r="O249" t="b">
        <v>1</v>
      </c>
      <c r="P249" t="s">
        <v>8269</v>
      </c>
      <c r="Q249" s="6">
        <f>E249/D249</f>
        <v>1.341</v>
      </c>
      <c r="R249" s="7">
        <f t="shared" si="17"/>
        <v>108.14516129032258</v>
      </c>
      <c r="S249" t="str">
        <f t="shared" si="18"/>
        <v>film &amp; video</v>
      </c>
      <c r="T249" t="str">
        <f t="shared" si="19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5"/>
        <v>40870.48274305556</v>
      </c>
      <c r="L250" s="11">
        <f t="shared" si="16"/>
        <v>40915.48274305556</v>
      </c>
      <c r="M250" t="b">
        <v>1</v>
      </c>
      <c r="N250">
        <v>146</v>
      </c>
      <c r="O250" t="b">
        <v>1</v>
      </c>
      <c r="P250" t="s">
        <v>8269</v>
      </c>
      <c r="Q250" s="6">
        <f>E250/D250</f>
        <v>1.0133294117647058</v>
      </c>
      <c r="R250" s="7">
        <f t="shared" si="17"/>
        <v>589.95205479452056</v>
      </c>
      <c r="S250" t="str">
        <f t="shared" si="18"/>
        <v>film &amp; video</v>
      </c>
      <c r="T250" t="str">
        <f t="shared" si="19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5"/>
        <v>40332.63217592593</v>
      </c>
      <c r="L251" s="11">
        <f t="shared" si="16"/>
        <v>40412.444444444445</v>
      </c>
      <c r="M251" t="b">
        <v>1</v>
      </c>
      <c r="N251">
        <v>235</v>
      </c>
      <c r="O251" t="b">
        <v>1</v>
      </c>
      <c r="P251" t="s">
        <v>8269</v>
      </c>
      <c r="Q251" s="6">
        <f>E251/D251</f>
        <v>1.1292</v>
      </c>
      <c r="R251" s="7">
        <f t="shared" si="17"/>
        <v>48.051063829787232</v>
      </c>
      <c r="S251" t="str">
        <f t="shared" si="18"/>
        <v>film &amp; video</v>
      </c>
      <c r="T251" t="str">
        <f t="shared" si="19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5"/>
        <v>41401.274201388893</v>
      </c>
      <c r="L252" s="11">
        <f t="shared" si="16"/>
        <v>41431.274201388893</v>
      </c>
      <c r="M252" t="b">
        <v>1</v>
      </c>
      <c r="N252">
        <v>437</v>
      </c>
      <c r="O252" t="b">
        <v>1</v>
      </c>
      <c r="P252" t="s">
        <v>8269</v>
      </c>
      <c r="Q252" s="6">
        <f>E252/D252</f>
        <v>1.0558333333333334</v>
      </c>
      <c r="R252" s="7">
        <f t="shared" si="17"/>
        <v>72.482837528604122</v>
      </c>
      <c r="S252" t="str">
        <f t="shared" si="18"/>
        <v>film &amp; video</v>
      </c>
      <c r="T252" t="str">
        <f t="shared" si="19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5"/>
        <v>41013.49590277778</v>
      </c>
      <c r="L253" s="11">
        <f t="shared" si="16"/>
        <v>41045.5</v>
      </c>
      <c r="M253" t="b">
        <v>1</v>
      </c>
      <c r="N253">
        <v>77</v>
      </c>
      <c r="O253" t="b">
        <v>1</v>
      </c>
      <c r="P253" t="s">
        <v>8269</v>
      </c>
      <c r="Q253" s="6">
        <f>E253/D253</f>
        <v>1.2557142857142858</v>
      </c>
      <c r="R253" s="7">
        <f t="shared" si="17"/>
        <v>57.077922077922075</v>
      </c>
      <c r="S253" t="str">
        <f t="shared" si="18"/>
        <v>film &amp; video</v>
      </c>
      <c r="T253" t="str">
        <f t="shared" si="19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5"/>
        <v>40266.371041666673</v>
      </c>
      <c r="L254" s="11">
        <f t="shared" si="16"/>
        <v>40329.874305555561</v>
      </c>
      <c r="M254" t="b">
        <v>1</v>
      </c>
      <c r="N254">
        <v>108</v>
      </c>
      <c r="O254" t="b">
        <v>1</v>
      </c>
      <c r="P254" t="s">
        <v>8269</v>
      </c>
      <c r="Q254" s="6">
        <f>E254/D254</f>
        <v>1.8455999999999999</v>
      </c>
      <c r="R254" s="7">
        <f t="shared" si="17"/>
        <v>85.444444444444443</v>
      </c>
      <c r="S254" t="str">
        <f t="shared" si="18"/>
        <v>film &amp; video</v>
      </c>
      <c r="T254" t="str">
        <f t="shared" si="19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5"/>
        <v>40924.359201388892</v>
      </c>
      <c r="L255" s="11">
        <f t="shared" si="16"/>
        <v>40954.359201388892</v>
      </c>
      <c r="M255" t="b">
        <v>1</v>
      </c>
      <c r="N255">
        <v>7</v>
      </c>
      <c r="O255" t="b">
        <v>1</v>
      </c>
      <c r="P255" t="s">
        <v>8269</v>
      </c>
      <c r="Q255" s="6">
        <f>E255/D255</f>
        <v>1.0073333333333334</v>
      </c>
      <c r="R255" s="7">
        <f t="shared" si="17"/>
        <v>215.85714285714286</v>
      </c>
      <c r="S255" t="str">
        <f t="shared" si="18"/>
        <v>film &amp; video</v>
      </c>
      <c r="T255" t="str">
        <f t="shared" si="19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5"/>
        <v>42263.660995370366</v>
      </c>
      <c r="L256" s="11">
        <f t="shared" si="16"/>
        <v>42293.791666666664</v>
      </c>
      <c r="M256" t="b">
        <v>1</v>
      </c>
      <c r="N256">
        <v>314</v>
      </c>
      <c r="O256" t="b">
        <v>1</v>
      </c>
      <c r="P256" t="s">
        <v>8269</v>
      </c>
      <c r="Q256" s="6">
        <f>E256/D256</f>
        <v>1.1694724999999999</v>
      </c>
      <c r="R256" s="7">
        <f t="shared" si="17"/>
        <v>89.38643312101911</v>
      </c>
      <c r="S256" t="str">
        <f t="shared" si="18"/>
        <v>film &amp; video</v>
      </c>
      <c r="T256" t="str">
        <f t="shared" si="19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5"/>
        <v>40588.234745370377</v>
      </c>
      <c r="L257" s="11">
        <f t="shared" si="16"/>
        <v>40618.193078703705</v>
      </c>
      <c r="M257" t="b">
        <v>1</v>
      </c>
      <c r="N257">
        <v>188</v>
      </c>
      <c r="O257" t="b">
        <v>1</v>
      </c>
      <c r="P257" t="s">
        <v>8269</v>
      </c>
      <c r="Q257" s="6">
        <f>E257/D257</f>
        <v>1.0673325</v>
      </c>
      <c r="R257" s="7">
        <f t="shared" si="17"/>
        <v>45.418404255319146</v>
      </c>
      <c r="S257" t="str">
        <f t="shared" si="18"/>
        <v>film &amp; video</v>
      </c>
      <c r="T257" t="str">
        <f t="shared" si="19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si="15"/>
        <v>41319.477627314816</v>
      </c>
      <c r="L258" s="11">
        <f t="shared" si="16"/>
        <v>41349.477627314816</v>
      </c>
      <c r="M258" t="b">
        <v>1</v>
      </c>
      <c r="N258">
        <v>275</v>
      </c>
      <c r="O258" t="b">
        <v>1</v>
      </c>
      <c r="P258" t="s">
        <v>8269</v>
      </c>
      <c r="Q258" s="6">
        <f>E258/D258</f>
        <v>1.391</v>
      </c>
      <c r="R258" s="7">
        <f t="shared" si="17"/>
        <v>65.756363636363631</v>
      </c>
      <c r="S258" t="str">
        <f t="shared" si="18"/>
        <v>film &amp; video</v>
      </c>
      <c r="T258" t="str">
        <f t="shared" si="19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ref="K259:K322" si="20">(((J259/60)/60)/24)+DATE(1970,1,1)+(-7/24)</f>
        <v>42479.335208333338</v>
      </c>
      <c r="L259" s="11">
        <f t="shared" ref="L259:L322" si="21">(((I259/60)/60)/24)+DATE(1970,1,1)+(-7/24)</f>
        <v>42509.335208333338</v>
      </c>
      <c r="M259" t="b">
        <v>1</v>
      </c>
      <c r="N259">
        <v>560</v>
      </c>
      <c r="O259" t="b">
        <v>1</v>
      </c>
      <c r="P259" t="s">
        <v>8269</v>
      </c>
      <c r="Q259" s="6">
        <f>E259/D259</f>
        <v>1.0672648571428571</v>
      </c>
      <c r="R259" s="7">
        <f t="shared" ref="R259:R322" si="22">E259/N259</f>
        <v>66.70405357142856</v>
      </c>
      <c r="S259" t="str">
        <f t="shared" ref="S259:S322" si="23">LEFT(P259,SEARCH("/",P259,1)-1)</f>
        <v>film &amp; video</v>
      </c>
      <c r="T259" t="str">
        <f t="shared" ref="T259:T322" si="24">RIGHT(P259,LEN(P259)-SEARCH("/",P259))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20"/>
        <v>40681.760023148148</v>
      </c>
      <c r="L260" s="11">
        <f t="shared" si="21"/>
        <v>40711.760023148148</v>
      </c>
      <c r="M260" t="b">
        <v>1</v>
      </c>
      <c r="N260">
        <v>688</v>
      </c>
      <c r="O260" t="b">
        <v>1</v>
      </c>
      <c r="P260" t="s">
        <v>8269</v>
      </c>
      <c r="Q260" s="6">
        <f>E260/D260</f>
        <v>1.9114</v>
      </c>
      <c r="R260" s="7">
        <f t="shared" si="22"/>
        <v>83.345930232558146</v>
      </c>
      <c r="S260" t="str">
        <f t="shared" si="23"/>
        <v>film &amp; video</v>
      </c>
      <c r="T260" t="str">
        <f t="shared" si="24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20"/>
        <v>42072.446400462963</v>
      </c>
      <c r="L261" s="11">
        <f t="shared" si="21"/>
        <v>42102.446400462963</v>
      </c>
      <c r="M261" t="b">
        <v>1</v>
      </c>
      <c r="N261">
        <v>942</v>
      </c>
      <c r="O261" t="b">
        <v>1</v>
      </c>
      <c r="P261" t="s">
        <v>8269</v>
      </c>
      <c r="Q261" s="6">
        <f>E261/D261</f>
        <v>1.3193789333333332</v>
      </c>
      <c r="R261" s="7">
        <f t="shared" si="22"/>
        <v>105.04609341825902</v>
      </c>
      <c r="S261" t="str">
        <f t="shared" si="23"/>
        <v>film &amp; video</v>
      </c>
      <c r="T261" t="str">
        <f t="shared" si="24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20"/>
        <v>40330.463877314818</v>
      </c>
      <c r="L262" s="11">
        <f t="shared" si="21"/>
        <v>40376.124305555561</v>
      </c>
      <c r="M262" t="b">
        <v>1</v>
      </c>
      <c r="N262">
        <v>88</v>
      </c>
      <c r="O262" t="b">
        <v>1</v>
      </c>
      <c r="P262" t="s">
        <v>8269</v>
      </c>
      <c r="Q262" s="6">
        <f>E262/D262</f>
        <v>1.0640000000000001</v>
      </c>
      <c r="R262" s="7">
        <f t="shared" si="22"/>
        <v>120.90909090909091</v>
      </c>
      <c r="S262" t="str">
        <f t="shared" si="23"/>
        <v>film &amp; video</v>
      </c>
      <c r="T262" t="str">
        <f t="shared" si="24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20"/>
        <v>41017.5937962963</v>
      </c>
      <c r="L263" s="11">
        <f t="shared" si="21"/>
        <v>41067.329861111117</v>
      </c>
      <c r="M263" t="b">
        <v>1</v>
      </c>
      <c r="N263">
        <v>220</v>
      </c>
      <c r="O263" t="b">
        <v>1</v>
      </c>
      <c r="P263" t="s">
        <v>8269</v>
      </c>
      <c r="Q263" s="6">
        <f>E263/D263</f>
        <v>1.0740000000000001</v>
      </c>
      <c r="R263" s="7">
        <f t="shared" si="22"/>
        <v>97.63636363636364</v>
      </c>
      <c r="S263" t="str">
        <f t="shared" si="23"/>
        <v>film &amp; video</v>
      </c>
      <c r="T263" t="str">
        <f t="shared" si="24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20"/>
        <v>40554.956342592595</v>
      </c>
      <c r="L264" s="11">
        <f t="shared" si="21"/>
        <v>40599.956342592595</v>
      </c>
      <c r="M264" t="b">
        <v>1</v>
      </c>
      <c r="N264">
        <v>145</v>
      </c>
      <c r="O264" t="b">
        <v>1</v>
      </c>
      <c r="P264" t="s">
        <v>8269</v>
      </c>
      <c r="Q264" s="6">
        <f>E264/D264</f>
        <v>2.4</v>
      </c>
      <c r="R264" s="7">
        <f t="shared" si="22"/>
        <v>41.379310344827587</v>
      </c>
      <c r="S264" t="str">
        <f t="shared" si="23"/>
        <v>film &amp; video</v>
      </c>
      <c r="T264" t="str">
        <f t="shared" si="24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20"/>
        <v>41149.663124999999</v>
      </c>
      <c r="L265" s="11">
        <f t="shared" si="21"/>
        <v>41179.663124999999</v>
      </c>
      <c r="M265" t="b">
        <v>1</v>
      </c>
      <c r="N265">
        <v>963</v>
      </c>
      <c r="O265" t="b">
        <v>1</v>
      </c>
      <c r="P265" t="s">
        <v>8269</v>
      </c>
      <c r="Q265" s="6">
        <f>E265/D265</f>
        <v>1.1808107999999999</v>
      </c>
      <c r="R265" s="7">
        <f t="shared" si="22"/>
        <v>30.654485981308412</v>
      </c>
      <c r="S265" t="str">
        <f t="shared" si="23"/>
        <v>film &amp; video</v>
      </c>
      <c r="T265" t="str">
        <f t="shared" si="24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20"/>
        <v>41010.328645833339</v>
      </c>
      <c r="L266" s="11">
        <f t="shared" si="21"/>
        <v>41040.328645833339</v>
      </c>
      <c r="M266" t="b">
        <v>1</v>
      </c>
      <c r="N266">
        <v>91</v>
      </c>
      <c r="O266" t="b">
        <v>1</v>
      </c>
      <c r="P266" t="s">
        <v>8269</v>
      </c>
      <c r="Q266" s="6">
        <f>E266/D266</f>
        <v>1.1819999999999999</v>
      </c>
      <c r="R266" s="7">
        <f t="shared" si="22"/>
        <v>64.945054945054949</v>
      </c>
      <c r="S266" t="str">
        <f t="shared" si="23"/>
        <v>film &amp; video</v>
      </c>
      <c r="T266" t="str">
        <f t="shared" si="24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20"/>
        <v>40266.954050925924</v>
      </c>
      <c r="L267" s="11">
        <f t="shared" si="21"/>
        <v>40308.552777777782</v>
      </c>
      <c r="M267" t="b">
        <v>1</v>
      </c>
      <c r="N267">
        <v>58</v>
      </c>
      <c r="O267" t="b">
        <v>1</v>
      </c>
      <c r="P267" t="s">
        <v>8269</v>
      </c>
      <c r="Q267" s="6">
        <f>E267/D267</f>
        <v>1.111</v>
      </c>
      <c r="R267" s="7">
        <f t="shared" si="22"/>
        <v>95.775862068965523</v>
      </c>
      <c r="S267" t="str">
        <f t="shared" si="23"/>
        <v>film &amp; video</v>
      </c>
      <c r="T267" t="str">
        <f t="shared" si="24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20"/>
        <v>40204.883182870377</v>
      </c>
      <c r="L268" s="11">
        <f t="shared" si="21"/>
        <v>40290.868750000001</v>
      </c>
      <c r="M268" t="b">
        <v>1</v>
      </c>
      <c r="N268">
        <v>36</v>
      </c>
      <c r="O268" t="b">
        <v>1</v>
      </c>
      <c r="P268" t="s">
        <v>8269</v>
      </c>
      <c r="Q268" s="6">
        <f>E268/D268</f>
        <v>1.4550000000000001</v>
      </c>
      <c r="R268" s="7">
        <f t="shared" si="22"/>
        <v>40.416666666666664</v>
      </c>
      <c r="S268" t="str">
        <f t="shared" si="23"/>
        <v>film &amp; video</v>
      </c>
      <c r="T268" t="str">
        <f t="shared" si="24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20"/>
        <v>41785.160868055558</v>
      </c>
      <c r="L269" s="11">
        <f t="shared" si="21"/>
        <v>41815.160868055558</v>
      </c>
      <c r="M269" t="b">
        <v>1</v>
      </c>
      <c r="N269">
        <v>165</v>
      </c>
      <c r="O269" t="b">
        <v>1</v>
      </c>
      <c r="P269" t="s">
        <v>8269</v>
      </c>
      <c r="Q269" s="6">
        <f>E269/D269</f>
        <v>1.3162883248730965</v>
      </c>
      <c r="R269" s="7">
        <f t="shared" si="22"/>
        <v>78.578424242424248</v>
      </c>
      <c r="S269" t="str">
        <f t="shared" si="23"/>
        <v>film &amp; video</v>
      </c>
      <c r="T269" t="str">
        <f t="shared" si="24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20"/>
        <v>40808.860856481486</v>
      </c>
      <c r="L270" s="11">
        <f t="shared" si="21"/>
        <v>40853.90252314815</v>
      </c>
      <c r="M270" t="b">
        <v>1</v>
      </c>
      <c r="N270">
        <v>111</v>
      </c>
      <c r="O270" t="b">
        <v>1</v>
      </c>
      <c r="P270" t="s">
        <v>8269</v>
      </c>
      <c r="Q270" s="6">
        <f>E270/D270</f>
        <v>1.1140000000000001</v>
      </c>
      <c r="R270" s="7">
        <f t="shared" si="22"/>
        <v>50.18018018018018</v>
      </c>
      <c r="S270" t="str">
        <f t="shared" si="23"/>
        <v>film &amp; video</v>
      </c>
      <c r="T270" t="str">
        <f t="shared" si="24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20"/>
        <v>42757.905347222222</v>
      </c>
      <c r="L271" s="11">
        <f t="shared" si="21"/>
        <v>42787.905347222222</v>
      </c>
      <c r="M271" t="b">
        <v>1</v>
      </c>
      <c r="N271">
        <v>1596</v>
      </c>
      <c r="O271" t="b">
        <v>1</v>
      </c>
      <c r="P271" t="s">
        <v>8269</v>
      </c>
      <c r="Q271" s="6">
        <f>E271/D271</f>
        <v>1.4723377</v>
      </c>
      <c r="R271" s="7">
        <f t="shared" si="22"/>
        <v>92.251735588972423</v>
      </c>
      <c r="S271" t="str">
        <f t="shared" si="23"/>
        <v>film &amp; video</v>
      </c>
      <c r="T271" t="str">
        <f t="shared" si="24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20"/>
        <v>40637.574884259258</v>
      </c>
      <c r="L272" s="11">
        <f t="shared" si="21"/>
        <v>40687.875</v>
      </c>
      <c r="M272" t="b">
        <v>1</v>
      </c>
      <c r="N272">
        <v>61</v>
      </c>
      <c r="O272" t="b">
        <v>1</v>
      </c>
      <c r="P272" t="s">
        <v>8269</v>
      </c>
      <c r="Q272" s="6">
        <f>E272/D272</f>
        <v>1.5260869565217392</v>
      </c>
      <c r="R272" s="7">
        <f t="shared" si="22"/>
        <v>57.540983606557376</v>
      </c>
      <c r="S272" t="str">
        <f t="shared" si="23"/>
        <v>film &amp; video</v>
      </c>
      <c r="T272" t="str">
        <f t="shared" si="24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20"/>
        <v>41611.808576388896</v>
      </c>
      <c r="L273" s="11">
        <f t="shared" si="21"/>
        <v>41641.041666666672</v>
      </c>
      <c r="M273" t="b">
        <v>1</v>
      </c>
      <c r="N273">
        <v>287</v>
      </c>
      <c r="O273" t="b">
        <v>1</v>
      </c>
      <c r="P273" t="s">
        <v>8269</v>
      </c>
      <c r="Q273" s="6">
        <f>E273/D273</f>
        <v>1.0468</v>
      </c>
      <c r="R273" s="7">
        <f t="shared" si="22"/>
        <v>109.42160278745645</v>
      </c>
      <c r="S273" t="str">
        <f t="shared" si="23"/>
        <v>film &amp; video</v>
      </c>
      <c r="T273" t="str">
        <f t="shared" si="24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20"/>
        <v>40235.60869212963</v>
      </c>
      <c r="L274" s="11">
        <f t="shared" si="21"/>
        <v>40296.492361111115</v>
      </c>
      <c r="M274" t="b">
        <v>1</v>
      </c>
      <c r="N274">
        <v>65</v>
      </c>
      <c r="O274" t="b">
        <v>1</v>
      </c>
      <c r="P274" t="s">
        <v>8269</v>
      </c>
      <c r="Q274" s="6">
        <f>E274/D274</f>
        <v>1.7743366666666667</v>
      </c>
      <c r="R274" s="7">
        <f t="shared" si="22"/>
        <v>81.892461538461546</v>
      </c>
      <c r="S274" t="str">
        <f t="shared" si="23"/>
        <v>film &amp; video</v>
      </c>
      <c r="T274" t="str">
        <f t="shared" si="24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20"/>
        <v>40697.206782407411</v>
      </c>
      <c r="L275" s="11">
        <f t="shared" si="21"/>
        <v>40727.206782407411</v>
      </c>
      <c r="M275" t="b">
        <v>1</v>
      </c>
      <c r="N275">
        <v>118</v>
      </c>
      <c r="O275" t="b">
        <v>1</v>
      </c>
      <c r="P275" t="s">
        <v>8269</v>
      </c>
      <c r="Q275" s="6">
        <f>E275/D275</f>
        <v>1.077758</v>
      </c>
      <c r="R275" s="7">
        <f t="shared" si="22"/>
        <v>45.667711864406776</v>
      </c>
      <c r="S275" t="str">
        <f t="shared" si="23"/>
        <v>film &amp; video</v>
      </c>
      <c r="T275" t="str">
        <f t="shared" si="24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20"/>
        <v>40969.620706018519</v>
      </c>
      <c r="L276" s="11">
        <f t="shared" si="21"/>
        <v>41003.999305555561</v>
      </c>
      <c r="M276" t="b">
        <v>1</v>
      </c>
      <c r="N276">
        <v>113</v>
      </c>
      <c r="O276" t="b">
        <v>1</v>
      </c>
      <c r="P276" t="s">
        <v>8269</v>
      </c>
      <c r="Q276" s="6">
        <f>E276/D276</f>
        <v>1.56</v>
      </c>
      <c r="R276" s="7">
        <f t="shared" si="22"/>
        <v>55.221238938053098</v>
      </c>
      <c r="S276" t="str">
        <f t="shared" si="23"/>
        <v>film &amp; video</v>
      </c>
      <c r="T276" t="str">
        <f t="shared" si="24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20"/>
        <v>41192.740347222229</v>
      </c>
      <c r="L277" s="11">
        <f t="shared" si="21"/>
        <v>41222.782013888893</v>
      </c>
      <c r="M277" t="b">
        <v>1</v>
      </c>
      <c r="N277">
        <v>332</v>
      </c>
      <c r="O277" t="b">
        <v>1</v>
      </c>
      <c r="P277" t="s">
        <v>8269</v>
      </c>
      <c r="Q277" s="6">
        <f>E277/D277</f>
        <v>1.08395</v>
      </c>
      <c r="R277" s="7">
        <f t="shared" si="22"/>
        <v>65.298192771084331</v>
      </c>
      <c r="S277" t="str">
        <f t="shared" si="23"/>
        <v>film &amp; video</v>
      </c>
      <c r="T277" t="str">
        <f t="shared" si="24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20"/>
        <v>40966.790208333332</v>
      </c>
      <c r="L278" s="11">
        <f t="shared" si="21"/>
        <v>41026.748541666668</v>
      </c>
      <c r="M278" t="b">
        <v>1</v>
      </c>
      <c r="N278">
        <v>62</v>
      </c>
      <c r="O278" t="b">
        <v>1</v>
      </c>
      <c r="P278" t="s">
        <v>8269</v>
      </c>
      <c r="Q278" s="6">
        <f>E278/D278</f>
        <v>1.476</v>
      </c>
      <c r="R278" s="7">
        <f t="shared" si="22"/>
        <v>95.225806451612897</v>
      </c>
      <c r="S278" t="str">
        <f t="shared" si="23"/>
        <v>film &amp; video</v>
      </c>
      <c r="T278" t="str">
        <f t="shared" si="24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20"/>
        <v>42117.599756944452</v>
      </c>
      <c r="L279" s="11">
        <f t="shared" si="21"/>
        <v>42147.599756944452</v>
      </c>
      <c r="M279" t="b">
        <v>1</v>
      </c>
      <c r="N279">
        <v>951</v>
      </c>
      <c r="O279" t="b">
        <v>1</v>
      </c>
      <c r="P279" t="s">
        <v>8269</v>
      </c>
      <c r="Q279" s="6">
        <f>E279/D279</f>
        <v>1.1038153846153846</v>
      </c>
      <c r="R279" s="7">
        <f t="shared" si="22"/>
        <v>75.444794952681391</v>
      </c>
      <c r="S279" t="str">
        <f t="shared" si="23"/>
        <v>film &amp; video</v>
      </c>
      <c r="T279" t="str">
        <f t="shared" si="24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20"/>
        <v>41163.749293981484</v>
      </c>
      <c r="L280" s="11">
        <f t="shared" si="21"/>
        <v>41193.749293981484</v>
      </c>
      <c r="M280" t="b">
        <v>1</v>
      </c>
      <c r="N280">
        <v>415</v>
      </c>
      <c r="O280" t="b">
        <v>1</v>
      </c>
      <c r="P280" t="s">
        <v>8269</v>
      </c>
      <c r="Q280" s="6">
        <f>E280/D280</f>
        <v>1.5034814814814814</v>
      </c>
      <c r="R280" s="7">
        <f t="shared" si="22"/>
        <v>97.816867469879512</v>
      </c>
      <c r="S280" t="str">
        <f t="shared" si="23"/>
        <v>film &amp; video</v>
      </c>
      <c r="T280" t="str">
        <f t="shared" si="24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20"/>
        <v>42758.952500000007</v>
      </c>
      <c r="L281" s="11">
        <f t="shared" si="21"/>
        <v>42792.792361111111</v>
      </c>
      <c r="M281" t="b">
        <v>1</v>
      </c>
      <c r="N281">
        <v>305</v>
      </c>
      <c r="O281" t="b">
        <v>1</v>
      </c>
      <c r="P281" t="s">
        <v>8269</v>
      </c>
      <c r="Q281" s="6">
        <f>E281/D281</f>
        <v>1.5731829411764706</v>
      </c>
      <c r="R281" s="7">
        <f t="shared" si="22"/>
        <v>87.685606557377056</v>
      </c>
      <c r="S281" t="str">
        <f t="shared" si="23"/>
        <v>film &amp; video</v>
      </c>
      <c r="T281" t="str">
        <f t="shared" si="24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20"/>
        <v>41744.299016203702</v>
      </c>
      <c r="L282" s="11">
        <f t="shared" si="21"/>
        <v>41789.299016203702</v>
      </c>
      <c r="M282" t="b">
        <v>1</v>
      </c>
      <c r="N282">
        <v>2139</v>
      </c>
      <c r="O282" t="b">
        <v>1</v>
      </c>
      <c r="P282" t="s">
        <v>8269</v>
      </c>
      <c r="Q282" s="6">
        <f>E282/D282</f>
        <v>1.5614399999999999</v>
      </c>
      <c r="R282" s="7">
        <f t="shared" si="22"/>
        <v>54.748948106591868</v>
      </c>
      <c r="S282" t="str">
        <f t="shared" si="23"/>
        <v>film &amp; video</v>
      </c>
      <c r="T282" t="str">
        <f t="shared" si="24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20"/>
        <v>39949.871678240743</v>
      </c>
      <c r="L283" s="11">
        <f t="shared" si="21"/>
        <v>40035.518055555556</v>
      </c>
      <c r="M283" t="b">
        <v>1</v>
      </c>
      <c r="N283">
        <v>79</v>
      </c>
      <c r="O283" t="b">
        <v>1</v>
      </c>
      <c r="P283" t="s">
        <v>8269</v>
      </c>
      <c r="Q283" s="6">
        <f>E283/D283</f>
        <v>1.2058763636363636</v>
      </c>
      <c r="R283" s="7">
        <f t="shared" si="22"/>
        <v>83.953417721518989</v>
      </c>
      <c r="S283" t="str">
        <f t="shared" si="23"/>
        <v>film &amp; video</v>
      </c>
      <c r="T283" t="str">
        <f t="shared" si="24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20"/>
        <v>40194.628379629634</v>
      </c>
      <c r="L284" s="11">
        <f t="shared" si="21"/>
        <v>40231.625</v>
      </c>
      <c r="M284" t="b">
        <v>1</v>
      </c>
      <c r="N284">
        <v>179</v>
      </c>
      <c r="O284" t="b">
        <v>1</v>
      </c>
      <c r="P284" t="s">
        <v>8269</v>
      </c>
      <c r="Q284" s="6">
        <f>E284/D284</f>
        <v>1.0118888888888888</v>
      </c>
      <c r="R284" s="7">
        <f t="shared" si="22"/>
        <v>254.38547486033519</v>
      </c>
      <c r="S284" t="str">
        <f t="shared" si="23"/>
        <v>film &amp; video</v>
      </c>
      <c r="T284" t="str">
        <f t="shared" si="24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20"/>
        <v>40675.418333333335</v>
      </c>
      <c r="L285" s="11">
        <f t="shared" si="21"/>
        <v>40694.915972222225</v>
      </c>
      <c r="M285" t="b">
        <v>1</v>
      </c>
      <c r="N285">
        <v>202</v>
      </c>
      <c r="O285" t="b">
        <v>1</v>
      </c>
      <c r="P285" t="s">
        <v>8269</v>
      </c>
      <c r="Q285" s="6">
        <f>E285/D285</f>
        <v>1.142725</v>
      </c>
      <c r="R285" s="7">
        <f t="shared" si="22"/>
        <v>101.8269801980198</v>
      </c>
      <c r="S285" t="str">
        <f t="shared" si="23"/>
        <v>film &amp; video</v>
      </c>
      <c r="T285" t="str">
        <f t="shared" si="24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20"/>
        <v>40904.446527777778</v>
      </c>
      <c r="L286" s="11">
        <f t="shared" si="21"/>
        <v>40929.446527777778</v>
      </c>
      <c r="M286" t="b">
        <v>1</v>
      </c>
      <c r="N286">
        <v>760</v>
      </c>
      <c r="O286" t="b">
        <v>1</v>
      </c>
      <c r="P286" t="s">
        <v>8269</v>
      </c>
      <c r="Q286" s="6">
        <f>E286/D286</f>
        <v>1.0462615</v>
      </c>
      <c r="R286" s="7">
        <f t="shared" si="22"/>
        <v>55.066394736842106</v>
      </c>
      <c r="S286" t="str">
        <f t="shared" si="23"/>
        <v>film &amp; video</v>
      </c>
      <c r="T286" t="str">
        <f t="shared" si="24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20"/>
        <v>41506.464444444449</v>
      </c>
      <c r="L287" s="11">
        <f t="shared" si="21"/>
        <v>41536.464444444449</v>
      </c>
      <c r="M287" t="b">
        <v>1</v>
      </c>
      <c r="N287">
        <v>563</v>
      </c>
      <c r="O287" t="b">
        <v>1</v>
      </c>
      <c r="P287" t="s">
        <v>8269</v>
      </c>
      <c r="Q287" s="6">
        <f>E287/D287</f>
        <v>2.2882507142857142</v>
      </c>
      <c r="R287" s="7">
        <f t="shared" si="22"/>
        <v>56.901438721136763</v>
      </c>
      <c r="S287" t="str">
        <f t="shared" si="23"/>
        <v>film &amp; video</v>
      </c>
      <c r="T287" t="str">
        <f t="shared" si="24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20"/>
        <v>41313.524583333332</v>
      </c>
      <c r="L288" s="11">
        <f t="shared" si="21"/>
        <v>41358.482916666668</v>
      </c>
      <c r="M288" t="b">
        <v>1</v>
      </c>
      <c r="N288">
        <v>135</v>
      </c>
      <c r="O288" t="b">
        <v>1</v>
      </c>
      <c r="P288" t="s">
        <v>8269</v>
      </c>
      <c r="Q288" s="6">
        <f>E288/D288</f>
        <v>1.0915333333333332</v>
      </c>
      <c r="R288" s="7">
        <f t="shared" si="22"/>
        <v>121.28148148148148</v>
      </c>
      <c r="S288" t="str">
        <f t="shared" si="23"/>
        <v>film &amp; video</v>
      </c>
      <c r="T288" t="str">
        <f t="shared" si="24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20"/>
        <v>41183.986319444448</v>
      </c>
      <c r="L289" s="11">
        <f t="shared" si="21"/>
        <v>41214.875</v>
      </c>
      <c r="M289" t="b">
        <v>1</v>
      </c>
      <c r="N289">
        <v>290</v>
      </c>
      <c r="O289" t="b">
        <v>1</v>
      </c>
      <c r="P289" t="s">
        <v>8269</v>
      </c>
      <c r="Q289" s="6">
        <f>E289/D289</f>
        <v>1.7629999999999999</v>
      </c>
      <c r="R289" s="7">
        <f t="shared" si="22"/>
        <v>91.189655172413794</v>
      </c>
      <c r="S289" t="str">
        <f t="shared" si="23"/>
        <v>film &amp; video</v>
      </c>
      <c r="T289" t="str">
        <f t="shared" si="24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20"/>
        <v>41050.877233796295</v>
      </c>
      <c r="L290" s="11">
        <f t="shared" si="21"/>
        <v>41085.877233796295</v>
      </c>
      <c r="M290" t="b">
        <v>1</v>
      </c>
      <c r="N290">
        <v>447</v>
      </c>
      <c r="O290" t="b">
        <v>1</v>
      </c>
      <c r="P290" t="s">
        <v>8269</v>
      </c>
      <c r="Q290" s="6">
        <f>E290/D290</f>
        <v>1.0321061999999999</v>
      </c>
      <c r="R290" s="7">
        <f t="shared" si="22"/>
        <v>115.44812080536913</v>
      </c>
      <c r="S290" t="str">
        <f t="shared" si="23"/>
        <v>film &amp; video</v>
      </c>
      <c r="T290" t="str">
        <f t="shared" si="24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20"/>
        <v>41550.16474537037</v>
      </c>
      <c r="L291" s="11">
        <f t="shared" si="21"/>
        <v>41580.16474537037</v>
      </c>
      <c r="M291" t="b">
        <v>1</v>
      </c>
      <c r="N291">
        <v>232</v>
      </c>
      <c r="O291" t="b">
        <v>1</v>
      </c>
      <c r="P291" t="s">
        <v>8269</v>
      </c>
      <c r="Q291" s="6">
        <f>E291/D291</f>
        <v>1.0482</v>
      </c>
      <c r="R291" s="7">
        <f t="shared" si="22"/>
        <v>67.771551724137936</v>
      </c>
      <c r="S291" t="str">
        <f t="shared" si="23"/>
        <v>film &amp; video</v>
      </c>
      <c r="T291" t="str">
        <f t="shared" si="24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20"/>
        <v>40526.077511574076</v>
      </c>
      <c r="L292" s="11">
        <f t="shared" si="21"/>
        <v>40576.040972222225</v>
      </c>
      <c r="M292" t="b">
        <v>1</v>
      </c>
      <c r="N292">
        <v>168</v>
      </c>
      <c r="O292" t="b">
        <v>1</v>
      </c>
      <c r="P292" t="s">
        <v>8269</v>
      </c>
      <c r="Q292" s="6">
        <f>E292/D292</f>
        <v>1.0668444444444445</v>
      </c>
      <c r="R292" s="7">
        <f t="shared" si="22"/>
        <v>28.576190476190476</v>
      </c>
      <c r="S292" t="str">
        <f t="shared" si="23"/>
        <v>film &amp; video</v>
      </c>
      <c r="T292" t="str">
        <f t="shared" si="24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20"/>
        <v>41376.477384259262</v>
      </c>
      <c r="L293" s="11">
        <f t="shared" si="21"/>
        <v>41394.709027777782</v>
      </c>
      <c r="M293" t="b">
        <v>1</v>
      </c>
      <c r="N293">
        <v>128</v>
      </c>
      <c r="O293" t="b">
        <v>1</v>
      </c>
      <c r="P293" t="s">
        <v>8269</v>
      </c>
      <c r="Q293" s="6">
        <f>E293/D293</f>
        <v>1.2001999999999999</v>
      </c>
      <c r="R293" s="7">
        <f t="shared" si="22"/>
        <v>46.8828125</v>
      </c>
      <c r="S293" t="str">
        <f t="shared" si="23"/>
        <v>film &amp; video</v>
      </c>
      <c r="T293" t="str">
        <f t="shared" si="24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20"/>
        <v>40812.511562500003</v>
      </c>
      <c r="L294" s="11">
        <f t="shared" si="21"/>
        <v>40844.874305555561</v>
      </c>
      <c r="M294" t="b">
        <v>1</v>
      </c>
      <c r="N294">
        <v>493</v>
      </c>
      <c r="O294" t="b">
        <v>1</v>
      </c>
      <c r="P294" t="s">
        <v>8269</v>
      </c>
      <c r="Q294" s="6">
        <f>E294/D294</f>
        <v>1.0150693333333334</v>
      </c>
      <c r="R294" s="7">
        <f t="shared" si="22"/>
        <v>154.42231237322514</v>
      </c>
      <c r="S294" t="str">
        <f t="shared" si="23"/>
        <v>film &amp; video</v>
      </c>
      <c r="T294" t="str">
        <f t="shared" si="24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20"/>
        <v>41719.376319444447</v>
      </c>
      <c r="L295" s="11">
        <f t="shared" si="21"/>
        <v>41749.376319444447</v>
      </c>
      <c r="M295" t="b">
        <v>1</v>
      </c>
      <c r="N295">
        <v>131</v>
      </c>
      <c r="O295" t="b">
        <v>1</v>
      </c>
      <c r="P295" t="s">
        <v>8269</v>
      </c>
      <c r="Q295" s="6">
        <f>E295/D295</f>
        <v>1.0138461538461538</v>
      </c>
      <c r="R295" s="7">
        <f t="shared" si="22"/>
        <v>201.22137404580153</v>
      </c>
      <c r="S295" t="str">
        <f t="shared" si="23"/>
        <v>film &amp; video</v>
      </c>
      <c r="T295" t="str">
        <f t="shared" si="24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20"/>
        <v>40342.792754629634</v>
      </c>
      <c r="L296" s="11">
        <f t="shared" si="21"/>
        <v>40378.375</v>
      </c>
      <c r="M296" t="b">
        <v>1</v>
      </c>
      <c r="N296">
        <v>50</v>
      </c>
      <c r="O296" t="b">
        <v>1</v>
      </c>
      <c r="P296" t="s">
        <v>8269</v>
      </c>
      <c r="Q296" s="6">
        <f>E296/D296</f>
        <v>1</v>
      </c>
      <c r="R296" s="7">
        <f t="shared" si="22"/>
        <v>100</v>
      </c>
      <c r="S296" t="str">
        <f t="shared" si="23"/>
        <v>film &amp; video</v>
      </c>
      <c r="T296" t="str">
        <f t="shared" si="24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20"/>
        <v>41518.713067129633</v>
      </c>
      <c r="L297" s="11">
        <f t="shared" si="21"/>
        <v>41578.708333333336</v>
      </c>
      <c r="M297" t="b">
        <v>1</v>
      </c>
      <c r="N297">
        <v>665</v>
      </c>
      <c r="O297" t="b">
        <v>1</v>
      </c>
      <c r="P297" t="s">
        <v>8269</v>
      </c>
      <c r="Q297" s="6">
        <f>E297/D297</f>
        <v>1.3310911999999999</v>
      </c>
      <c r="R297" s="7">
        <f t="shared" si="22"/>
        <v>100.08204511278196</v>
      </c>
      <c r="S297" t="str">
        <f t="shared" si="23"/>
        <v>film &amp; video</v>
      </c>
      <c r="T297" t="str">
        <f t="shared" si="24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20"/>
        <v>41134.183831018519</v>
      </c>
      <c r="L298" s="11">
        <f t="shared" si="21"/>
        <v>41159.183831018519</v>
      </c>
      <c r="M298" t="b">
        <v>1</v>
      </c>
      <c r="N298">
        <v>129</v>
      </c>
      <c r="O298" t="b">
        <v>1</v>
      </c>
      <c r="P298" t="s">
        <v>8269</v>
      </c>
      <c r="Q298" s="6">
        <f>E298/D298</f>
        <v>1.187262</v>
      </c>
      <c r="R298" s="7">
        <f t="shared" si="22"/>
        <v>230.08953488372092</v>
      </c>
      <c r="S298" t="str">
        <f t="shared" si="23"/>
        <v>film &amp; video</v>
      </c>
      <c r="T298" t="str">
        <f t="shared" si="24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20"/>
        <v>42089.436354166675</v>
      </c>
      <c r="L299" s="11">
        <f t="shared" si="21"/>
        <v>42124.874305555561</v>
      </c>
      <c r="M299" t="b">
        <v>1</v>
      </c>
      <c r="N299">
        <v>142</v>
      </c>
      <c r="O299" t="b">
        <v>1</v>
      </c>
      <c r="P299" t="s">
        <v>8269</v>
      </c>
      <c r="Q299" s="6">
        <f>E299/D299</f>
        <v>1.0064</v>
      </c>
      <c r="R299" s="7">
        <f t="shared" si="22"/>
        <v>141.74647887323943</v>
      </c>
      <c r="S299" t="str">
        <f t="shared" si="23"/>
        <v>film &amp; video</v>
      </c>
      <c r="T299" t="str">
        <f t="shared" si="24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20"/>
        <v>41709.171851851854</v>
      </c>
      <c r="L300" s="11">
        <f t="shared" si="21"/>
        <v>41768.583333333336</v>
      </c>
      <c r="M300" t="b">
        <v>1</v>
      </c>
      <c r="N300">
        <v>2436</v>
      </c>
      <c r="O300" t="b">
        <v>1</v>
      </c>
      <c r="P300" t="s">
        <v>8269</v>
      </c>
      <c r="Q300" s="6">
        <f>E300/D300</f>
        <v>1.089324126984127</v>
      </c>
      <c r="R300" s="7">
        <f t="shared" si="22"/>
        <v>56.344351395730705</v>
      </c>
      <c r="S300" t="str">
        <f t="shared" si="23"/>
        <v>film &amp; video</v>
      </c>
      <c r="T300" t="str">
        <f t="shared" si="24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20"/>
        <v>40468.933564814819</v>
      </c>
      <c r="L301" s="11">
        <f t="shared" si="21"/>
        <v>40498.975231481483</v>
      </c>
      <c r="M301" t="b">
        <v>1</v>
      </c>
      <c r="N301">
        <v>244</v>
      </c>
      <c r="O301" t="b">
        <v>1</v>
      </c>
      <c r="P301" t="s">
        <v>8269</v>
      </c>
      <c r="Q301" s="6">
        <f>E301/D301</f>
        <v>1.789525</v>
      </c>
      <c r="R301" s="7">
        <f t="shared" si="22"/>
        <v>73.341188524590166</v>
      </c>
      <c r="S301" t="str">
        <f t="shared" si="23"/>
        <v>film &amp; video</v>
      </c>
      <c r="T301" t="str">
        <f t="shared" si="24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20"/>
        <v>40626.668263888889</v>
      </c>
      <c r="L302" s="11">
        <f t="shared" si="21"/>
        <v>40657.668263888889</v>
      </c>
      <c r="M302" t="b">
        <v>1</v>
      </c>
      <c r="N302">
        <v>298</v>
      </c>
      <c r="O302" t="b">
        <v>1</v>
      </c>
      <c r="P302" t="s">
        <v>8269</v>
      </c>
      <c r="Q302" s="6">
        <f>E302/D302</f>
        <v>1.0172264</v>
      </c>
      <c r="R302" s="7">
        <f t="shared" si="22"/>
        <v>85.337785234899329</v>
      </c>
      <c r="S302" t="str">
        <f t="shared" si="23"/>
        <v>film &amp; video</v>
      </c>
      <c r="T302" t="str">
        <f t="shared" si="24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20"/>
        <v>41312.446006944447</v>
      </c>
      <c r="L303" s="11">
        <f t="shared" si="21"/>
        <v>41352.404340277782</v>
      </c>
      <c r="M303" t="b">
        <v>1</v>
      </c>
      <c r="N303">
        <v>251</v>
      </c>
      <c r="O303" t="b">
        <v>1</v>
      </c>
      <c r="P303" t="s">
        <v>8269</v>
      </c>
      <c r="Q303" s="6">
        <f>E303/D303</f>
        <v>1.1873499999999999</v>
      </c>
      <c r="R303" s="7">
        <f t="shared" si="22"/>
        <v>61.496215139442228</v>
      </c>
      <c r="S303" t="str">
        <f t="shared" si="23"/>
        <v>film &amp; video</v>
      </c>
      <c r="T303" t="str">
        <f t="shared" si="24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20"/>
        <v>40933.565254629633</v>
      </c>
      <c r="L304" s="11">
        <f t="shared" si="21"/>
        <v>40963.565254629633</v>
      </c>
      <c r="M304" t="b">
        <v>1</v>
      </c>
      <c r="N304">
        <v>108</v>
      </c>
      <c r="O304" t="b">
        <v>1</v>
      </c>
      <c r="P304" t="s">
        <v>8269</v>
      </c>
      <c r="Q304" s="6">
        <f>E304/D304</f>
        <v>1.0045999999999999</v>
      </c>
      <c r="R304" s="7">
        <f t="shared" si="22"/>
        <v>93.018518518518519</v>
      </c>
      <c r="S304" t="str">
        <f t="shared" si="23"/>
        <v>film &amp; video</v>
      </c>
      <c r="T304" t="str">
        <f t="shared" si="24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20"/>
        <v>41031.779467592598</v>
      </c>
      <c r="L305" s="11">
        <f t="shared" si="21"/>
        <v>41061.779467592598</v>
      </c>
      <c r="M305" t="b">
        <v>1</v>
      </c>
      <c r="N305">
        <v>82</v>
      </c>
      <c r="O305" t="b">
        <v>1</v>
      </c>
      <c r="P305" t="s">
        <v>8269</v>
      </c>
      <c r="Q305" s="6">
        <f>E305/D305</f>
        <v>1.3746666666666667</v>
      </c>
      <c r="R305" s="7">
        <f t="shared" si="22"/>
        <v>50.292682926829265</v>
      </c>
      <c r="S305" t="str">
        <f t="shared" si="23"/>
        <v>film &amp; video</v>
      </c>
      <c r="T305" t="str">
        <f t="shared" si="24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20"/>
        <v>41113.803206018521</v>
      </c>
      <c r="L306" s="11">
        <f t="shared" si="21"/>
        <v>41152.791666666672</v>
      </c>
      <c r="M306" t="b">
        <v>1</v>
      </c>
      <c r="N306">
        <v>74</v>
      </c>
      <c r="O306" t="b">
        <v>1</v>
      </c>
      <c r="P306" t="s">
        <v>8269</v>
      </c>
      <c r="Q306" s="6">
        <f>E306/D306</f>
        <v>2.3164705882352941</v>
      </c>
      <c r="R306" s="7">
        <f t="shared" si="22"/>
        <v>106.43243243243244</v>
      </c>
      <c r="S306" t="str">
        <f t="shared" si="23"/>
        <v>film &amp; video</v>
      </c>
      <c r="T306" t="str">
        <f t="shared" si="24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20"/>
        <v>40948.338530092595</v>
      </c>
      <c r="L307" s="11">
        <f t="shared" si="21"/>
        <v>40978.338530092595</v>
      </c>
      <c r="M307" t="b">
        <v>1</v>
      </c>
      <c r="N307">
        <v>189</v>
      </c>
      <c r="O307" t="b">
        <v>1</v>
      </c>
      <c r="P307" t="s">
        <v>8269</v>
      </c>
      <c r="Q307" s="6">
        <f>E307/D307</f>
        <v>1.3033333333333332</v>
      </c>
      <c r="R307" s="7">
        <f t="shared" si="22"/>
        <v>51.719576719576722</v>
      </c>
      <c r="S307" t="str">
        <f t="shared" si="23"/>
        <v>film &amp; video</v>
      </c>
      <c r="T307" t="str">
        <f t="shared" si="24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20"/>
        <v>41333.545520833337</v>
      </c>
      <c r="L308" s="11">
        <f t="shared" si="21"/>
        <v>41353.503854166673</v>
      </c>
      <c r="M308" t="b">
        <v>1</v>
      </c>
      <c r="N308">
        <v>80</v>
      </c>
      <c r="O308" t="b">
        <v>1</v>
      </c>
      <c r="P308" t="s">
        <v>8269</v>
      </c>
      <c r="Q308" s="6">
        <f>E308/D308</f>
        <v>2.9289999999999998</v>
      </c>
      <c r="R308" s="7">
        <f t="shared" si="22"/>
        <v>36.612499999999997</v>
      </c>
      <c r="S308" t="str">
        <f t="shared" si="23"/>
        <v>film &amp; video</v>
      </c>
      <c r="T308" t="str">
        <f t="shared" si="24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20"/>
        <v>41282.652789351851</v>
      </c>
      <c r="L309" s="11">
        <f t="shared" si="21"/>
        <v>41312.652789351851</v>
      </c>
      <c r="M309" t="b">
        <v>1</v>
      </c>
      <c r="N309">
        <v>576</v>
      </c>
      <c r="O309" t="b">
        <v>1</v>
      </c>
      <c r="P309" t="s">
        <v>8269</v>
      </c>
      <c r="Q309" s="6">
        <f>E309/D309</f>
        <v>1.1131818181818183</v>
      </c>
      <c r="R309" s="7">
        <f t="shared" si="22"/>
        <v>42.517361111111114</v>
      </c>
      <c r="S309" t="str">
        <f t="shared" si="23"/>
        <v>film &amp; video</v>
      </c>
      <c r="T309" t="str">
        <f t="shared" si="24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20"/>
        <v>40567.40289351852</v>
      </c>
      <c r="L310" s="11">
        <f t="shared" si="21"/>
        <v>40612.40289351852</v>
      </c>
      <c r="M310" t="b">
        <v>1</v>
      </c>
      <c r="N310">
        <v>202</v>
      </c>
      <c r="O310" t="b">
        <v>1</v>
      </c>
      <c r="P310" t="s">
        <v>8269</v>
      </c>
      <c r="Q310" s="6">
        <f>E310/D310</f>
        <v>1.0556666666666668</v>
      </c>
      <c r="R310" s="7">
        <f t="shared" si="22"/>
        <v>62.712871287128714</v>
      </c>
      <c r="S310" t="str">
        <f t="shared" si="23"/>
        <v>film &amp; video</v>
      </c>
      <c r="T310" t="str">
        <f t="shared" si="24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20"/>
        <v>41134.45988425926</v>
      </c>
      <c r="L311" s="11">
        <f t="shared" si="21"/>
        <v>41155.45988425926</v>
      </c>
      <c r="M311" t="b">
        <v>1</v>
      </c>
      <c r="N311">
        <v>238</v>
      </c>
      <c r="O311" t="b">
        <v>1</v>
      </c>
      <c r="P311" t="s">
        <v>8269</v>
      </c>
      <c r="Q311" s="6">
        <f>E311/D311</f>
        <v>1.1894444444444445</v>
      </c>
      <c r="R311" s="7">
        <f t="shared" si="22"/>
        <v>89.957983193277315</v>
      </c>
      <c r="S311" t="str">
        <f t="shared" si="23"/>
        <v>film &amp; video</v>
      </c>
      <c r="T311" t="str">
        <f t="shared" si="24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20"/>
        <v>40820.891469907408</v>
      </c>
      <c r="L312" s="11">
        <f t="shared" si="21"/>
        <v>40835.791666666672</v>
      </c>
      <c r="M312" t="b">
        <v>1</v>
      </c>
      <c r="N312">
        <v>36</v>
      </c>
      <c r="O312" t="b">
        <v>1</v>
      </c>
      <c r="P312" t="s">
        <v>8269</v>
      </c>
      <c r="Q312" s="6">
        <f>E312/D312</f>
        <v>1.04129</v>
      </c>
      <c r="R312" s="7">
        <f t="shared" si="22"/>
        <v>28.924722222222222</v>
      </c>
      <c r="S312" t="str">
        <f t="shared" si="23"/>
        <v>film &amp; video</v>
      </c>
      <c r="T312" t="str">
        <f t="shared" si="24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20"/>
        <v>40867.928148148152</v>
      </c>
      <c r="L313" s="11">
        <f t="shared" si="21"/>
        <v>40909.040972222225</v>
      </c>
      <c r="M313" t="b">
        <v>1</v>
      </c>
      <c r="N313">
        <v>150</v>
      </c>
      <c r="O313" t="b">
        <v>1</v>
      </c>
      <c r="P313" t="s">
        <v>8269</v>
      </c>
      <c r="Q313" s="6">
        <f>E313/D313</f>
        <v>1.0410165</v>
      </c>
      <c r="R313" s="7">
        <f t="shared" si="22"/>
        <v>138.8022</v>
      </c>
      <c r="S313" t="str">
        <f t="shared" si="23"/>
        <v>film &amp; video</v>
      </c>
      <c r="T313" t="str">
        <f t="shared" si="24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20"/>
        <v>41348.586018518523</v>
      </c>
      <c r="L314" s="11">
        <f t="shared" si="21"/>
        <v>41378.586018518523</v>
      </c>
      <c r="M314" t="b">
        <v>1</v>
      </c>
      <c r="N314">
        <v>146</v>
      </c>
      <c r="O314" t="b">
        <v>1</v>
      </c>
      <c r="P314" t="s">
        <v>8269</v>
      </c>
      <c r="Q314" s="6">
        <f>E314/D314</f>
        <v>1.1187499999999999</v>
      </c>
      <c r="R314" s="7">
        <f t="shared" si="22"/>
        <v>61.301369863013697</v>
      </c>
      <c r="S314" t="str">
        <f t="shared" si="23"/>
        <v>film &amp; video</v>
      </c>
      <c r="T314" t="str">
        <f t="shared" si="24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20"/>
        <v>40356.936273148152</v>
      </c>
      <c r="L315" s="11">
        <f t="shared" si="21"/>
        <v>40401.374305555561</v>
      </c>
      <c r="M315" t="b">
        <v>1</v>
      </c>
      <c r="N315">
        <v>222</v>
      </c>
      <c r="O315" t="b">
        <v>1</v>
      </c>
      <c r="P315" t="s">
        <v>8269</v>
      </c>
      <c r="Q315" s="6">
        <f>E315/D315</f>
        <v>1.0473529411764706</v>
      </c>
      <c r="R315" s="7">
        <f t="shared" si="22"/>
        <v>80.202702702702709</v>
      </c>
      <c r="S315" t="str">
        <f t="shared" si="23"/>
        <v>film &amp; video</v>
      </c>
      <c r="T315" t="str">
        <f t="shared" si="24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20"/>
        <v>41304.541527777779</v>
      </c>
      <c r="L316" s="11">
        <f t="shared" si="21"/>
        <v>41334.541527777779</v>
      </c>
      <c r="M316" t="b">
        <v>1</v>
      </c>
      <c r="N316">
        <v>120</v>
      </c>
      <c r="O316" t="b">
        <v>1</v>
      </c>
      <c r="P316" t="s">
        <v>8269</v>
      </c>
      <c r="Q316" s="6">
        <f>E316/D316</f>
        <v>3.8515000000000001</v>
      </c>
      <c r="R316" s="7">
        <f t="shared" si="22"/>
        <v>32.095833333333331</v>
      </c>
      <c r="S316" t="str">
        <f t="shared" si="23"/>
        <v>film &amp; video</v>
      </c>
      <c r="T316" t="str">
        <f t="shared" si="24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20"/>
        <v>41113.480717592596</v>
      </c>
      <c r="L317" s="11">
        <f t="shared" si="21"/>
        <v>41143.480717592596</v>
      </c>
      <c r="M317" t="b">
        <v>1</v>
      </c>
      <c r="N317">
        <v>126</v>
      </c>
      <c r="O317" t="b">
        <v>1</v>
      </c>
      <c r="P317" t="s">
        <v>8269</v>
      </c>
      <c r="Q317" s="6">
        <f>E317/D317</f>
        <v>1.01248</v>
      </c>
      <c r="R317" s="7">
        <f t="shared" si="22"/>
        <v>200.88888888888889</v>
      </c>
      <c r="S317" t="str">
        <f t="shared" si="23"/>
        <v>film &amp; video</v>
      </c>
      <c r="T317" t="str">
        <f t="shared" si="24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20"/>
        <v>41950.631909722222</v>
      </c>
      <c r="L318" s="11">
        <f t="shared" si="21"/>
        <v>41983.915972222225</v>
      </c>
      <c r="M318" t="b">
        <v>1</v>
      </c>
      <c r="N318">
        <v>158</v>
      </c>
      <c r="O318" t="b">
        <v>1</v>
      </c>
      <c r="P318" t="s">
        <v>8269</v>
      </c>
      <c r="Q318" s="6">
        <f>E318/D318</f>
        <v>1.1377333333333333</v>
      </c>
      <c r="R318" s="7">
        <f t="shared" si="22"/>
        <v>108.01265822784811</v>
      </c>
      <c r="S318" t="str">
        <f t="shared" si="23"/>
        <v>film &amp; video</v>
      </c>
      <c r="T318" t="str">
        <f t="shared" si="24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20"/>
        <v>41589.38521990741</v>
      </c>
      <c r="L319" s="11">
        <f t="shared" si="21"/>
        <v>41619.38521990741</v>
      </c>
      <c r="M319" t="b">
        <v>1</v>
      </c>
      <c r="N319">
        <v>316</v>
      </c>
      <c r="O319" t="b">
        <v>1</v>
      </c>
      <c r="P319" t="s">
        <v>8269</v>
      </c>
      <c r="Q319" s="6">
        <f>E319/D319</f>
        <v>1.0080333333333333</v>
      </c>
      <c r="R319" s="7">
        <f t="shared" si="22"/>
        <v>95.699367088607602</v>
      </c>
      <c r="S319" t="str">
        <f t="shared" si="23"/>
        <v>film &amp; video</v>
      </c>
      <c r="T319" t="str">
        <f t="shared" si="24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20"/>
        <v>41329.747118055559</v>
      </c>
      <c r="L320" s="11">
        <f t="shared" si="21"/>
        <v>41359.705451388894</v>
      </c>
      <c r="M320" t="b">
        <v>1</v>
      </c>
      <c r="N320">
        <v>284</v>
      </c>
      <c r="O320" t="b">
        <v>1</v>
      </c>
      <c r="P320" t="s">
        <v>8269</v>
      </c>
      <c r="Q320" s="6">
        <f>E320/D320</f>
        <v>2.8332000000000002</v>
      </c>
      <c r="R320" s="7">
        <f t="shared" si="22"/>
        <v>49.880281690140848</v>
      </c>
      <c r="S320" t="str">
        <f t="shared" si="23"/>
        <v>film &amp; video</v>
      </c>
      <c r="T320" t="str">
        <f t="shared" si="24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20"/>
        <v>40123.546631944446</v>
      </c>
      <c r="L321" s="11">
        <f t="shared" si="21"/>
        <v>40211.040972222225</v>
      </c>
      <c r="M321" t="b">
        <v>1</v>
      </c>
      <c r="N321">
        <v>51</v>
      </c>
      <c r="O321" t="b">
        <v>1</v>
      </c>
      <c r="P321" t="s">
        <v>8269</v>
      </c>
      <c r="Q321" s="6">
        <f>E321/D321</f>
        <v>1.1268</v>
      </c>
      <c r="R321" s="7">
        <f t="shared" si="22"/>
        <v>110.47058823529412</v>
      </c>
      <c r="S321" t="str">
        <f t="shared" si="23"/>
        <v>film &amp; video</v>
      </c>
      <c r="T321" t="str">
        <f t="shared" si="24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si="20"/>
        <v>42331.259641203702</v>
      </c>
      <c r="L322" s="11">
        <f t="shared" si="21"/>
        <v>42360.666666666664</v>
      </c>
      <c r="M322" t="b">
        <v>1</v>
      </c>
      <c r="N322">
        <v>158</v>
      </c>
      <c r="O322" t="b">
        <v>1</v>
      </c>
      <c r="P322" t="s">
        <v>8269</v>
      </c>
      <c r="Q322" s="6">
        <f>E322/D322</f>
        <v>1.0658000000000001</v>
      </c>
      <c r="R322" s="7">
        <f t="shared" si="22"/>
        <v>134.91139240506328</v>
      </c>
      <c r="S322" t="str">
        <f t="shared" si="23"/>
        <v>film &amp; video</v>
      </c>
      <c r="T322" t="str">
        <f t="shared" si="24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ref="K323:K386" si="25">(((J323/60)/60)/24)+DATE(1970,1,1)+(-7/24)</f>
        <v>42647.15493055556</v>
      </c>
      <c r="L323" s="11">
        <f t="shared" ref="L323:L386" si="26">(((I323/60)/60)/24)+DATE(1970,1,1)+(-7/24)</f>
        <v>42682.196597222232</v>
      </c>
      <c r="M323" t="b">
        <v>1</v>
      </c>
      <c r="N323">
        <v>337</v>
      </c>
      <c r="O323" t="b">
        <v>1</v>
      </c>
      <c r="P323" t="s">
        <v>8269</v>
      </c>
      <c r="Q323" s="6">
        <f>E323/D323</f>
        <v>1.0266285714285714</v>
      </c>
      <c r="R323" s="7">
        <f t="shared" ref="R323:R386" si="27">E323/N323</f>
        <v>106.62314540059347</v>
      </c>
      <c r="S323" t="str">
        <f t="shared" ref="S323:S386" si="28">LEFT(P323,SEARCH("/",P323,1)-1)</f>
        <v>film &amp; video</v>
      </c>
      <c r="T323" t="str">
        <f t="shared" ref="T323:T386" si="29">RIGHT(P323,LEN(P323)-SEARCH("/",P323))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25"/>
        <v>42473.278333333335</v>
      </c>
      <c r="L324" s="11">
        <f t="shared" si="26"/>
        <v>42503.278333333335</v>
      </c>
      <c r="M324" t="b">
        <v>1</v>
      </c>
      <c r="N324">
        <v>186</v>
      </c>
      <c r="O324" t="b">
        <v>1</v>
      </c>
      <c r="P324" t="s">
        <v>8269</v>
      </c>
      <c r="Q324" s="6">
        <f>E324/D324</f>
        <v>1.0791200000000001</v>
      </c>
      <c r="R324" s="7">
        <f t="shared" si="27"/>
        <v>145.04301075268816</v>
      </c>
      <c r="S324" t="str">
        <f t="shared" si="28"/>
        <v>film &amp; video</v>
      </c>
      <c r="T324" t="str">
        <f t="shared" si="29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25"/>
        <v>42697.029699074075</v>
      </c>
      <c r="L325" s="11">
        <f t="shared" si="26"/>
        <v>42725.040972222225</v>
      </c>
      <c r="M325" t="b">
        <v>1</v>
      </c>
      <c r="N325">
        <v>58</v>
      </c>
      <c r="O325" t="b">
        <v>1</v>
      </c>
      <c r="P325" t="s">
        <v>8269</v>
      </c>
      <c r="Q325" s="6">
        <f>E325/D325</f>
        <v>1.2307407407407407</v>
      </c>
      <c r="R325" s="7">
        <f t="shared" si="27"/>
        <v>114.58620689655173</v>
      </c>
      <c r="S325" t="str">
        <f t="shared" si="28"/>
        <v>film &amp; video</v>
      </c>
      <c r="T325" t="str">
        <f t="shared" si="29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25"/>
        <v>42184.334583333337</v>
      </c>
      <c r="L326" s="11">
        <f t="shared" si="26"/>
        <v>42217.334583333337</v>
      </c>
      <c r="M326" t="b">
        <v>1</v>
      </c>
      <c r="N326">
        <v>82</v>
      </c>
      <c r="O326" t="b">
        <v>1</v>
      </c>
      <c r="P326" t="s">
        <v>8269</v>
      </c>
      <c r="Q326" s="6">
        <f>E326/D326</f>
        <v>1.016</v>
      </c>
      <c r="R326" s="7">
        <f t="shared" si="27"/>
        <v>105.3170731707317</v>
      </c>
      <c r="S326" t="str">
        <f t="shared" si="28"/>
        <v>film &amp; video</v>
      </c>
      <c r="T326" t="str">
        <f t="shared" si="29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25"/>
        <v>42688.896215277775</v>
      </c>
      <c r="L327" s="11">
        <f t="shared" si="26"/>
        <v>42723.896215277775</v>
      </c>
      <c r="M327" t="b">
        <v>1</v>
      </c>
      <c r="N327">
        <v>736</v>
      </c>
      <c r="O327" t="b">
        <v>1</v>
      </c>
      <c r="P327" t="s">
        <v>8269</v>
      </c>
      <c r="Q327" s="6">
        <f>E327/D327</f>
        <v>1.04396</v>
      </c>
      <c r="R327" s="7">
        <f t="shared" si="27"/>
        <v>70.921195652173907</v>
      </c>
      <c r="S327" t="str">
        <f t="shared" si="28"/>
        <v>film &amp; video</v>
      </c>
      <c r="T327" t="str">
        <f t="shared" si="29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25"/>
        <v>42775.023217592599</v>
      </c>
      <c r="L328" s="11">
        <f t="shared" si="26"/>
        <v>42808.664583333339</v>
      </c>
      <c r="M328" t="b">
        <v>1</v>
      </c>
      <c r="N328">
        <v>1151</v>
      </c>
      <c r="O328" t="b">
        <v>1</v>
      </c>
      <c r="P328" t="s">
        <v>8269</v>
      </c>
      <c r="Q328" s="6">
        <f>E328/D328</f>
        <v>1.1292973333333334</v>
      </c>
      <c r="R328" s="7">
        <f t="shared" si="27"/>
        <v>147.17167680278018</v>
      </c>
      <c r="S328" t="str">
        <f t="shared" si="28"/>
        <v>film &amp; video</v>
      </c>
      <c r="T328" t="str">
        <f t="shared" si="29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25"/>
        <v>42057.94362268519</v>
      </c>
      <c r="L329" s="11">
        <f t="shared" si="26"/>
        <v>42085.041666666664</v>
      </c>
      <c r="M329" t="b">
        <v>1</v>
      </c>
      <c r="N329">
        <v>34</v>
      </c>
      <c r="O329" t="b">
        <v>1</v>
      </c>
      <c r="P329" t="s">
        <v>8269</v>
      </c>
      <c r="Q329" s="6">
        <f>E329/D329</f>
        <v>1.3640000000000001</v>
      </c>
      <c r="R329" s="7">
        <f t="shared" si="27"/>
        <v>160.47058823529412</v>
      </c>
      <c r="S329" t="str">
        <f t="shared" si="28"/>
        <v>film &amp; video</v>
      </c>
      <c r="T329" t="str">
        <f t="shared" si="29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25"/>
        <v>42278.654953703706</v>
      </c>
      <c r="L330" s="11">
        <f t="shared" si="26"/>
        <v>42308.875000000007</v>
      </c>
      <c r="M330" t="b">
        <v>1</v>
      </c>
      <c r="N330">
        <v>498</v>
      </c>
      <c r="O330" t="b">
        <v>1</v>
      </c>
      <c r="P330" t="s">
        <v>8269</v>
      </c>
      <c r="Q330" s="6">
        <f>E330/D330</f>
        <v>1.036144</v>
      </c>
      <c r="R330" s="7">
        <f t="shared" si="27"/>
        <v>156.04578313253012</v>
      </c>
      <c r="S330" t="str">
        <f t="shared" si="28"/>
        <v>film &amp; video</v>
      </c>
      <c r="T330" t="str">
        <f t="shared" si="29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25"/>
        <v>42291.175081018526</v>
      </c>
      <c r="L331" s="11">
        <f t="shared" si="26"/>
        <v>42314.875000000007</v>
      </c>
      <c r="M331" t="b">
        <v>1</v>
      </c>
      <c r="N331">
        <v>167</v>
      </c>
      <c r="O331" t="b">
        <v>1</v>
      </c>
      <c r="P331" t="s">
        <v>8269</v>
      </c>
      <c r="Q331" s="6">
        <f>E331/D331</f>
        <v>1.0549999999999999</v>
      </c>
      <c r="R331" s="7">
        <f t="shared" si="27"/>
        <v>63.17365269461078</v>
      </c>
      <c r="S331" t="str">
        <f t="shared" si="28"/>
        <v>film &amp; video</v>
      </c>
      <c r="T331" t="str">
        <f t="shared" si="29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25"/>
        <v>41379.224108796298</v>
      </c>
      <c r="L332" s="11">
        <f t="shared" si="26"/>
        <v>41410.874305555561</v>
      </c>
      <c r="M332" t="b">
        <v>1</v>
      </c>
      <c r="N332">
        <v>340</v>
      </c>
      <c r="O332" t="b">
        <v>1</v>
      </c>
      <c r="P332" t="s">
        <v>8269</v>
      </c>
      <c r="Q332" s="6">
        <f>E332/D332</f>
        <v>1.0182857142857142</v>
      </c>
      <c r="R332" s="7">
        <f t="shared" si="27"/>
        <v>104.82352941176471</v>
      </c>
      <c r="S332" t="str">
        <f t="shared" si="28"/>
        <v>film &amp; video</v>
      </c>
      <c r="T332" t="str">
        <f t="shared" si="29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25"/>
        <v>42507.28974537037</v>
      </c>
      <c r="L333" s="11">
        <f t="shared" si="26"/>
        <v>42538.28974537037</v>
      </c>
      <c r="M333" t="b">
        <v>1</v>
      </c>
      <c r="N333">
        <v>438</v>
      </c>
      <c r="O333" t="b">
        <v>1</v>
      </c>
      <c r="P333" t="s">
        <v>8269</v>
      </c>
      <c r="Q333" s="6">
        <f>E333/D333</f>
        <v>1.0660499999999999</v>
      </c>
      <c r="R333" s="7">
        <f t="shared" si="27"/>
        <v>97.356164383561648</v>
      </c>
      <c r="S333" t="str">
        <f t="shared" si="28"/>
        <v>film &amp; video</v>
      </c>
      <c r="T333" t="str">
        <f t="shared" si="29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25"/>
        <v>42263.388622685183</v>
      </c>
      <c r="L334" s="11">
        <f t="shared" si="26"/>
        <v>42305.041666666664</v>
      </c>
      <c r="M334" t="b">
        <v>1</v>
      </c>
      <c r="N334">
        <v>555</v>
      </c>
      <c r="O334" t="b">
        <v>1</v>
      </c>
      <c r="P334" t="s">
        <v>8269</v>
      </c>
      <c r="Q334" s="6">
        <f>E334/D334</f>
        <v>1.13015</v>
      </c>
      <c r="R334" s="7">
        <f t="shared" si="27"/>
        <v>203.63063063063063</v>
      </c>
      <c r="S334" t="str">
        <f t="shared" si="28"/>
        <v>film &amp; video</v>
      </c>
      <c r="T334" t="str">
        <f t="shared" si="29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25"/>
        <v>42437.34480324074</v>
      </c>
      <c r="L335" s="11">
        <f t="shared" si="26"/>
        <v>42467.303136574075</v>
      </c>
      <c r="M335" t="b">
        <v>1</v>
      </c>
      <c r="N335">
        <v>266</v>
      </c>
      <c r="O335" t="b">
        <v>1</v>
      </c>
      <c r="P335" t="s">
        <v>8269</v>
      </c>
      <c r="Q335" s="6">
        <f>E335/D335</f>
        <v>1.252275</v>
      </c>
      <c r="R335" s="7">
        <f t="shared" si="27"/>
        <v>188.31203007518798</v>
      </c>
      <c r="S335" t="str">
        <f t="shared" si="28"/>
        <v>film &amp; video</v>
      </c>
      <c r="T335" t="str">
        <f t="shared" si="29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25"/>
        <v>42101.390706018523</v>
      </c>
      <c r="L336" s="11">
        <f t="shared" si="26"/>
        <v>42139.500000000007</v>
      </c>
      <c r="M336" t="b">
        <v>1</v>
      </c>
      <c r="N336">
        <v>69</v>
      </c>
      <c r="O336" t="b">
        <v>1</v>
      </c>
      <c r="P336" t="s">
        <v>8269</v>
      </c>
      <c r="Q336" s="6">
        <f>E336/D336</f>
        <v>1.0119</v>
      </c>
      <c r="R336" s="7">
        <f t="shared" si="27"/>
        <v>146.65217391304347</v>
      </c>
      <c r="S336" t="str">
        <f t="shared" si="28"/>
        <v>film &amp; video</v>
      </c>
      <c r="T336" t="str">
        <f t="shared" si="29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25"/>
        <v>42101.445775462962</v>
      </c>
      <c r="L337" s="11">
        <f t="shared" si="26"/>
        <v>42132.625000000007</v>
      </c>
      <c r="M337" t="b">
        <v>1</v>
      </c>
      <c r="N337">
        <v>80</v>
      </c>
      <c r="O337" t="b">
        <v>1</v>
      </c>
      <c r="P337" t="s">
        <v>8269</v>
      </c>
      <c r="Q337" s="6">
        <f>E337/D337</f>
        <v>1.0276470588235294</v>
      </c>
      <c r="R337" s="7">
        <f t="shared" si="27"/>
        <v>109.1875</v>
      </c>
      <c r="S337" t="str">
        <f t="shared" si="28"/>
        <v>film &amp; video</v>
      </c>
      <c r="T337" t="str">
        <f t="shared" si="29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25"/>
        <v>42291.304606481484</v>
      </c>
      <c r="L338" s="11">
        <f t="shared" si="26"/>
        <v>42321.346273148149</v>
      </c>
      <c r="M338" t="b">
        <v>1</v>
      </c>
      <c r="N338">
        <v>493</v>
      </c>
      <c r="O338" t="b">
        <v>1</v>
      </c>
      <c r="P338" t="s">
        <v>8269</v>
      </c>
      <c r="Q338" s="6">
        <f>E338/D338</f>
        <v>1.1683911999999999</v>
      </c>
      <c r="R338" s="7">
        <f t="shared" si="27"/>
        <v>59.249046653144013</v>
      </c>
      <c r="S338" t="str">
        <f t="shared" si="28"/>
        <v>film &amp; video</v>
      </c>
      <c r="T338" t="str">
        <f t="shared" si="29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25"/>
        <v>42046.836898148154</v>
      </c>
      <c r="L339" s="11">
        <f t="shared" si="26"/>
        <v>42076.795231481483</v>
      </c>
      <c r="M339" t="b">
        <v>1</v>
      </c>
      <c r="N339">
        <v>31</v>
      </c>
      <c r="O339" t="b">
        <v>1</v>
      </c>
      <c r="P339" t="s">
        <v>8269</v>
      </c>
      <c r="Q339" s="6">
        <f>E339/D339</f>
        <v>1.0116833333333335</v>
      </c>
      <c r="R339" s="7">
        <f t="shared" si="27"/>
        <v>97.904838709677421</v>
      </c>
      <c r="S339" t="str">
        <f t="shared" si="28"/>
        <v>film &amp; video</v>
      </c>
      <c r="T339" t="str">
        <f t="shared" si="29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25"/>
        <v>42559.464004629634</v>
      </c>
      <c r="L340" s="11">
        <f t="shared" si="26"/>
        <v>42615.750000000007</v>
      </c>
      <c r="M340" t="b">
        <v>1</v>
      </c>
      <c r="N340">
        <v>236</v>
      </c>
      <c r="O340" t="b">
        <v>1</v>
      </c>
      <c r="P340" t="s">
        <v>8269</v>
      </c>
      <c r="Q340" s="6">
        <f>E340/D340</f>
        <v>1.1013360000000001</v>
      </c>
      <c r="R340" s="7">
        <f t="shared" si="27"/>
        <v>70.000169491525426</v>
      </c>
      <c r="S340" t="str">
        <f t="shared" si="28"/>
        <v>film &amp; video</v>
      </c>
      <c r="T340" t="str">
        <f t="shared" si="29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25"/>
        <v>42093.46837962963</v>
      </c>
      <c r="L341" s="11">
        <f t="shared" si="26"/>
        <v>42123.46837962963</v>
      </c>
      <c r="M341" t="b">
        <v>1</v>
      </c>
      <c r="N341">
        <v>89</v>
      </c>
      <c r="O341" t="b">
        <v>1</v>
      </c>
      <c r="P341" t="s">
        <v>8269</v>
      </c>
      <c r="Q341" s="6">
        <f>E341/D341</f>
        <v>1.0808333333333333</v>
      </c>
      <c r="R341" s="7">
        <f t="shared" si="27"/>
        <v>72.865168539325836</v>
      </c>
      <c r="S341" t="str">
        <f t="shared" si="28"/>
        <v>film &amp; video</v>
      </c>
      <c r="T341" t="str">
        <f t="shared" si="29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25"/>
        <v>42772.37739583334</v>
      </c>
      <c r="L342" s="11">
        <f t="shared" si="26"/>
        <v>42802.583333333336</v>
      </c>
      <c r="M342" t="b">
        <v>1</v>
      </c>
      <c r="N342">
        <v>299</v>
      </c>
      <c r="O342" t="b">
        <v>1</v>
      </c>
      <c r="P342" t="s">
        <v>8269</v>
      </c>
      <c r="Q342" s="6">
        <f>E342/D342</f>
        <v>1.2502285714285715</v>
      </c>
      <c r="R342" s="7">
        <f t="shared" si="27"/>
        <v>146.34782608695653</v>
      </c>
      <c r="S342" t="str">
        <f t="shared" si="28"/>
        <v>film &amp; video</v>
      </c>
      <c r="T342" t="str">
        <f t="shared" si="29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25"/>
        <v>41894.587939814817</v>
      </c>
      <c r="L343" s="11">
        <f t="shared" si="26"/>
        <v>41912.874305555561</v>
      </c>
      <c r="M343" t="b">
        <v>1</v>
      </c>
      <c r="N343">
        <v>55</v>
      </c>
      <c r="O343" t="b">
        <v>1</v>
      </c>
      <c r="P343" t="s">
        <v>8269</v>
      </c>
      <c r="Q343" s="6">
        <f>E343/D343</f>
        <v>1.0671428571428572</v>
      </c>
      <c r="R343" s="7">
        <f t="shared" si="27"/>
        <v>67.909090909090907</v>
      </c>
      <c r="S343" t="str">
        <f t="shared" si="28"/>
        <v>film &amp; video</v>
      </c>
      <c r="T343" t="str">
        <f t="shared" si="29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25"/>
        <v>42459.489178240743</v>
      </c>
      <c r="L344" s="11">
        <f t="shared" si="26"/>
        <v>42489.489178240743</v>
      </c>
      <c r="M344" t="b">
        <v>1</v>
      </c>
      <c r="N344">
        <v>325</v>
      </c>
      <c r="O344" t="b">
        <v>1</v>
      </c>
      <c r="P344" t="s">
        <v>8269</v>
      </c>
      <c r="Q344" s="6">
        <f>E344/D344</f>
        <v>1.0036639999999999</v>
      </c>
      <c r="R344" s="7">
        <f t="shared" si="27"/>
        <v>169.85083076923075</v>
      </c>
      <c r="S344" t="str">
        <f t="shared" si="28"/>
        <v>film &amp; video</v>
      </c>
      <c r="T344" t="str">
        <f t="shared" si="29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25"/>
        <v>41926.446122685185</v>
      </c>
      <c r="L345" s="11">
        <f t="shared" si="26"/>
        <v>41956.833333333336</v>
      </c>
      <c r="M345" t="b">
        <v>1</v>
      </c>
      <c r="N345">
        <v>524</v>
      </c>
      <c r="O345" t="b">
        <v>1</v>
      </c>
      <c r="P345" t="s">
        <v>8269</v>
      </c>
      <c r="Q345" s="6">
        <f>E345/D345</f>
        <v>1.0202863333333334</v>
      </c>
      <c r="R345" s="7">
        <f t="shared" si="27"/>
        <v>58.413339694656486</v>
      </c>
      <c r="S345" t="str">
        <f t="shared" si="28"/>
        <v>film &amp; video</v>
      </c>
      <c r="T345" t="str">
        <f t="shared" si="29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25"/>
        <v>42111.679328703707</v>
      </c>
      <c r="L346" s="11">
        <f t="shared" si="26"/>
        <v>42155.805555555555</v>
      </c>
      <c r="M346" t="b">
        <v>1</v>
      </c>
      <c r="N346">
        <v>285</v>
      </c>
      <c r="O346" t="b">
        <v>1</v>
      </c>
      <c r="P346" t="s">
        <v>8269</v>
      </c>
      <c r="Q346" s="6">
        <f>E346/D346</f>
        <v>1.0208358208955224</v>
      </c>
      <c r="R346" s="7">
        <f t="shared" si="27"/>
        <v>119.99298245614035</v>
      </c>
      <c r="S346" t="str">
        <f t="shared" si="28"/>
        <v>film &amp; video</v>
      </c>
      <c r="T346" t="str">
        <f t="shared" si="29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25"/>
        <v>42114.652662037035</v>
      </c>
      <c r="L347" s="11">
        <f t="shared" si="26"/>
        <v>42144.652662037035</v>
      </c>
      <c r="M347" t="b">
        <v>1</v>
      </c>
      <c r="N347">
        <v>179</v>
      </c>
      <c r="O347" t="b">
        <v>1</v>
      </c>
      <c r="P347" t="s">
        <v>8269</v>
      </c>
      <c r="Q347" s="6">
        <f>E347/D347</f>
        <v>1.2327586206896552</v>
      </c>
      <c r="R347" s="7">
        <f t="shared" si="27"/>
        <v>99.860335195530723</v>
      </c>
      <c r="S347" t="str">
        <f t="shared" si="28"/>
        <v>film &amp; video</v>
      </c>
      <c r="T347" t="str">
        <f t="shared" si="29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25"/>
        <v>42261.208576388897</v>
      </c>
      <c r="L348" s="11">
        <f t="shared" si="26"/>
        <v>42291.208576388897</v>
      </c>
      <c r="M348" t="b">
        <v>1</v>
      </c>
      <c r="N348">
        <v>188</v>
      </c>
      <c r="O348" t="b">
        <v>1</v>
      </c>
      <c r="P348" t="s">
        <v>8269</v>
      </c>
      <c r="Q348" s="6">
        <f>E348/D348</f>
        <v>1.7028880000000002</v>
      </c>
      <c r="R348" s="7">
        <f t="shared" si="27"/>
        <v>90.579148936170213</v>
      </c>
      <c r="S348" t="str">
        <f t="shared" si="28"/>
        <v>film &amp; video</v>
      </c>
      <c r="T348" t="str">
        <f t="shared" si="29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25"/>
        <v>42292.20380787037</v>
      </c>
      <c r="L349" s="11">
        <f t="shared" si="26"/>
        <v>42322.245474537041</v>
      </c>
      <c r="M349" t="b">
        <v>1</v>
      </c>
      <c r="N349">
        <v>379</v>
      </c>
      <c r="O349" t="b">
        <v>1</v>
      </c>
      <c r="P349" t="s">
        <v>8269</v>
      </c>
      <c r="Q349" s="6">
        <f>E349/D349</f>
        <v>1.1159049999999999</v>
      </c>
      <c r="R349" s="7">
        <f t="shared" si="27"/>
        <v>117.77361477572559</v>
      </c>
      <c r="S349" t="str">
        <f t="shared" si="28"/>
        <v>film &amp; video</v>
      </c>
      <c r="T349" t="str">
        <f t="shared" si="29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25"/>
        <v>42207.295324074075</v>
      </c>
      <c r="L350" s="11">
        <f t="shared" si="26"/>
        <v>42237.295324074075</v>
      </c>
      <c r="M350" t="b">
        <v>1</v>
      </c>
      <c r="N350">
        <v>119</v>
      </c>
      <c r="O350" t="b">
        <v>1</v>
      </c>
      <c r="P350" t="s">
        <v>8269</v>
      </c>
      <c r="Q350" s="6">
        <f>E350/D350</f>
        <v>1.03</v>
      </c>
      <c r="R350" s="7">
        <f t="shared" si="27"/>
        <v>86.554621848739501</v>
      </c>
      <c r="S350" t="str">
        <f t="shared" si="28"/>
        <v>film &amp; video</v>
      </c>
      <c r="T350" t="str">
        <f t="shared" si="29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25"/>
        <v>42760.207268518519</v>
      </c>
      <c r="L351" s="11">
        <f t="shared" si="26"/>
        <v>42790.207268518519</v>
      </c>
      <c r="M351" t="b">
        <v>1</v>
      </c>
      <c r="N351">
        <v>167</v>
      </c>
      <c r="O351" t="b">
        <v>1</v>
      </c>
      <c r="P351" t="s">
        <v>8269</v>
      </c>
      <c r="Q351" s="6">
        <f>E351/D351</f>
        <v>1.0663570159857905</v>
      </c>
      <c r="R351" s="7">
        <f t="shared" si="27"/>
        <v>71.899281437125751</v>
      </c>
      <c r="S351" t="str">
        <f t="shared" si="28"/>
        <v>film &amp; video</v>
      </c>
      <c r="T351" t="str">
        <f t="shared" si="29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25"/>
        <v>42585.774409722224</v>
      </c>
      <c r="L352" s="11">
        <f t="shared" si="26"/>
        <v>42623.874305555561</v>
      </c>
      <c r="M352" t="b">
        <v>1</v>
      </c>
      <c r="N352">
        <v>221</v>
      </c>
      <c r="O352" t="b">
        <v>1</v>
      </c>
      <c r="P352" t="s">
        <v>8269</v>
      </c>
      <c r="Q352" s="6">
        <f>E352/D352</f>
        <v>1.1476</v>
      </c>
      <c r="R352" s="7">
        <f t="shared" si="27"/>
        <v>129.81900452488688</v>
      </c>
      <c r="S352" t="str">
        <f t="shared" si="28"/>
        <v>film &amp; video</v>
      </c>
      <c r="T352" t="str">
        <f t="shared" si="29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25"/>
        <v>42427.673078703701</v>
      </c>
      <c r="L353" s="11">
        <f t="shared" si="26"/>
        <v>42467.631412037044</v>
      </c>
      <c r="M353" t="b">
        <v>1</v>
      </c>
      <c r="N353">
        <v>964</v>
      </c>
      <c r="O353" t="b">
        <v>1</v>
      </c>
      <c r="P353" t="s">
        <v>8269</v>
      </c>
      <c r="Q353" s="6">
        <f>E353/D353</f>
        <v>1.2734117647058822</v>
      </c>
      <c r="R353" s="7">
        <f t="shared" si="27"/>
        <v>44.912863070539416</v>
      </c>
      <c r="S353" t="str">
        <f t="shared" si="28"/>
        <v>film &amp; video</v>
      </c>
      <c r="T353" t="str">
        <f t="shared" si="29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25"/>
        <v>41889.875787037039</v>
      </c>
      <c r="L354" s="11">
        <f t="shared" si="26"/>
        <v>41919.875787037039</v>
      </c>
      <c r="M354" t="b">
        <v>1</v>
      </c>
      <c r="N354">
        <v>286</v>
      </c>
      <c r="O354" t="b">
        <v>1</v>
      </c>
      <c r="P354" t="s">
        <v>8269</v>
      </c>
      <c r="Q354" s="6">
        <f>E354/D354</f>
        <v>1.1656</v>
      </c>
      <c r="R354" s="7">
        <f t="shared" si="27"/>
        <v>40.755244755244753</v>
      </c>
      <c r="S354" t="str">
        <f t="shared" si="28"/>
        <v>film &amp; video</v>
      </c>
      <c r="T354" t="str">
        <f t="shared" si="29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25"/>
        <v>42297.500219907415</v>
      </c>
      <c r="L355" s="11">
        <f t="shared" si="26"/>
        <v>42327.541886574072</v>
      </c>
      <c r="M355" t="b">
        <v>1</v>
      </c>
      <c r="N355">
        <v>613</v>
      </c>
      <c r="O355" t="b">
        <v>1</v>
      </c>
      <c r="P355" t="s">
        <v>8269</v>
      </c>
      <c r="Q355" s="6">
        <f>E355/D355</f>
        <v>1.0861819426615318</v>
      </c>
      <c r="R355" s="7">
        <f t="shared" si="27"/>
        <v>103.52394779771615</v>
      </c>
      <c r="S355" t="str">
        <f t="shared" si="28"/>
        <v>film &amp; video</v>
      </c>
      <c r="T355" t="str">
        <f t="shared" si="29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25"/>
        <v>42438.536122685189</v>
      </c>
      <c r="L356" s="11">
        <f t="shared" si="26"/>
        <v>42468.494456018518</v>
      </c>
      <c r="M356" t="b">
        <v>1</v>
      </c>
      <c r="N356">
        <v>29</v>
      </c>
      <c r="O356" t="b">
        <v>1</v>
      </c>
      <c r="P356" t="s">
        <v>8269</v>
      </c>
      <c r="Q356" s="6">
        <f>E356/D356</f>
        <v>1.0394285714285714</v>
      </c>
      <c r="R356" s="7">
        <f t="shared" si="27"/>
        <v>125.44827586206897</v>
      </c>
      <c r="S356" t="str">
        <f t="shared" si="28"/>
        <v>film &amp; video</v>
      </c>
      <c r="T356" t="str">
        <f t="shared" si="29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25"/>
        <v>41943.002245370371</v>
      </c>
      <c r="L357" s="11">
        <f t="shared" si="26"/>
        <v>41974.043912037036</v>
      </c>
      <c r="M357" t="b">
        <v>1</v>
      </c>
      <c r="N357">
        <v>165</v>
      </c>
      <c r="O357" t="b">
        <v>1</v>
      </c>
      <c r="P357" t="s">
        <v>8269</v>
      </c>
      <c r="Q357" s="6">
        <f>E357/D357</f>
        <v>1.1625714285714286</v>
      </c>
      <c r="R357" s="7">
        <f t="shared" si="27"/>
        <v>246.60606060606059</v>
      </c>
      <c r="S357" t="str">
        <f t="shared" si="28"/>
        <v>film &amp; video</v>
      </c>
      <c r="T357" t="str">
        <f t="shared" si="29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25"/>
        <v>42415.511493055557</v>
      </c>
      <c r="L358" s="11">
        <f t="shared" si="26"/>
        <v>42445.469826388893</v>
      </c>
      <c r="M358" t="b">
        <v>1</v>
      </c>
      <c r="N358">
        <v>97</v>
      </c>
      <c r="O358" t="b">
        <v>1</v>
      </c>
      <c r="P358" t="s">
        <v>8269</v>
      </c>
      <c r="Q358" s="6">
        <f>E358/D358</f>
        <v>1.0269239999999999</v>
      </c>
      <c r="R358" s="7">
        <f t="shared" si="27"/>
        <v>79.401340206185566</v>
      </c>
      <c r="S358" t="str">
        <f t="shared" si="28"/>
        <v>film &amp; video</v>
      </c>
      <c r="T358" t="str">
        <f t="shared" si="29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25"/>
        <v>42077.930520833332</v>
      </c>
      <c r="L359" s="11">
        <f t="shared" si="26"/>
        <v>42117.930520833332</v>
      </c>
      <c r="M359" t="b">
        <v>1</v>
      </c>
      <c r="N359">
        <v>303</v>
      </c>
      <c r="O359" t="b">
        <v>1</v>
      </c>
      <c r="P359" t="s">
        <v>8269</v>
      </c>
      <c r="Q359" s="6">
        <f>E359/D359</f>
        <v>1.74</v>
      </c>
      <c r="R359" s="7">
        <f t="shared" si="27"/>
        <v>86.138613861386133</v>
      </c>
      <c r="S359" t="str">
        <f t="shared" si="28"/>
        <v>film &amp; video</v>
      </c>
      <c r="T359" t="str">
        <f t="shared" si="29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25"/>
        <v>42507.568530092591</v>
      </c>
      <c r="L360" s="11">
        <f t="shared" si="26"/>
        <v>42536.333333333336</v>
      </c>
      <c r="M360" t="b">
        <v>1</v>
      </c>
      <c r="N360">
        <v>267</v>
      </c>
      <c r="O360" t="b">
        <v>1</v>
      </c>
      <c r="P360" t="s">
        <v>8269</v>
      </c>
      <c r="Q360" s="6">
        <f>E360/D360</f>
        <v>1.03088</v>
      </c>
      <c r="R360" s="7">
        <f t="shared" si="27"/>
        <v>193.04868913857678</v>
      </c>
      <c r="S360" t="str">
        <f t="shared" si="28"/>
        <v>film &amp; video</v>
      </c>
      <c r="T360" t="str">
        <f t="shared" si="29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25"/>
        <v>41934.778819444444</v>
      </c>
      <c r="L361" s="11">
        <f t="shared" si="26"/>
        <v>41956.925000000003</v>
      </c>
      <c r="M361" t="b">
        <v>1</v>
      </c>
      <c r="N361">
        <v>302</v>
      </c>
      <c r="O361" t="b">
        <v>1</v>
      </c>
      <c r="P361" t="s">
        <v>8269</v>
      </c>
      <c r="Q361" s="6">
        <f>E361/D361</f>
        <v>1.0485537190082646</v>
      </c>
      <c r="R361" s="7">
        <f t="shared" si="27"/>
        <v>84.023178807947019</v>
      </c>
      <c r="S361" t="str">
        <f t="shared" si="28"/>
        <v>film &amp; video</v>
      </c>
      <c r="T361" t="str">
        <f t="shared" si="29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25"/>
        <v>42163.606250000004</v>
      </c>
      <c r="L362" s="11">
        <f t="shared" si="26"/>
        <v>42207.84097222222</v>
      </c>
      <c r="M362" t="b">
        <v>0</v>
      </c>
      <c r="N362">
        <v>87</v>
      </c>
      <c r="O362" t="b">
        <v>1</v>
      </c>
      <c r="P362" t="s">
        <v>8269</v>
      </c>
      <c r="Q362" s="6">
        <f>E362/D362</f>
        <v>1.0137499999999999</v>
      </c>
      <c r="R362" s="7">
        <f t="shared" si="27"/>
        <v>139.82758620689654</v>
      </c>
      <c r="S362" t="str">
        <f t="shared" si="28"/>
        <v>film &amp; video</v>
      </c>
      <c r="T362" t="str">
        <f t="shared" si="29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25"/>
        <v>41935.709560185183</v>
      </c>
      <c r="L363" s="11">
        <f t="shared" si="26"/>
        <v>41965.751226851855</v>
      </c>
      <c r="M363" t="b">
        <v>0</v>
      </c>
      <c r="N363">
        <v>354</v>
      </c>
      <c r="O363" t="b">
        <v>1</v>
      </c>
      <c r="P363" t="s">
        <v>8269</v>
      </c>
      <c r="Q363" s="6">
        <f>E363/D363</f>
        <v>1.1107699999999998</v>
      </c>
      <c r="R363" s="7">
        <f t="shared" si="27"/>
        <v>109.82189265536722</v>
      </c>
      <c r="S363" t="str">
        <f t="shared" si="28"/>
        <v>film &amp; video</v>
      </c>
      <c r="T363" t="str">
        <f t="shared" si="29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25"/>
        <v>41836.91887731482</v>
      </c>
      <c r="L364" s="11">
        <f t="shared" si="26"/>
        <v>41858.708333333336</v>
      </c>
      <c r="M364" t="b">
        <v>0</v>
      </c>
      <c r="N364">
        <v>86</v>
      </c>
      <c r="O364" t="b">
        <v>1</v>
      </c>
      <c r="P364" t="s">
        <v>8269</v>
      </c>
      <c r="Q364" s="6">
        <f>E364/D364</f>
        <v>1.2415933781686497</v>
      </c>
      <c r="R364" s="7">
        <f t="shared" si="27"/>
        <v>139.53488372093022</v>
      </c>
      <c r="S364" t="str">
        <f t="shared" si="28"/>
        <v>film &amp; video</v>
      </c>
      <c r="T364" t="str">
        <f t="shared" si="29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25"/>
        <v>40255.452962962961</v>
      </c>
      <c r="L365" s="11">
        <f t="shared" si="26"/>
        <v>40300.515277777777</v>
      </c>
      <c r="M365" t="b">
        <v>0</v>
      </c>
      <c r="N365">
        <v>26</v>
      </c>
      <c r="O365" t="b">
        <v>1</v>
      </c>
      <c r="P365" t="s">
        <v>8269</v>
      </c>
      <c r="Q365" s="6">
        <f>E365/D365</f>
        <v>1.0133333333333334</v>
      </c>
      <c r="R365" s="7">
        <f t="shared" si="27"/>
        <v>347.84615384615387</v>
      </c>
      <c r="S365" t="str">
        <f t="shared" si="28"/>
        <v>film &amp; video</v>
      </c>
      <c r="T365" t="str">
        <f t="shared" si="29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25"/>
        <v>41780.567962962967</v>
      </c>
      <c r="L366" s="11">
        <f t="shared" si="26"/>
        <v>41810.874305555561</v>
      </c>
      <c r="M366" t="b">
        <v>0</v>
      </c>
      <c r="N366">
        <v>113</v>
      </c>
      <c r="O366" t="b">
        <v>1</v>
      </c>
      <c r="P366" t="s">
        <v>8269</v>
      </c>
      <c r="Q366" s="6">
        <f>E366/D366</f>
        <v>1.1016142857142857</v>
      </c>
      <c r="R366" s="7">
        <f t="shared" si="27"/>
        <v>68.24159292035398</v>
      </c>
      <c r="S366" t="str">
        <f t="shared" si="28"/>
        <v>film &amp; video</v>
      </c>
      <c r="T366" t="str">
        <f t="shared" si="29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25"/>
        <v>41668.314803240741</v>
      </c>
      <c r="L367" s="11">
        <f t="shared" si="26"/>
        <v>41698.314803240741</v>
      </c>
      <c r="M367" t="b">
        <v>0</v>
      </c>
      <c r="N367">
        <v>65</v>
      </c>
      <c r="O367" t="b">
        <v>1</v>
      </c>
      <c r="P367" t="s">
        <v>8269</v>
      </c>
      <c r="Q367" s="6">
        <f>E367/D367</f>
        <v>1.0397333333333334</v>
      </c>
      <c r="R367" s="7">
        <f t="shared" si="27"/>
        <v>239.93846153846152</v>
      </c>
      <c r="S367" t="str">
        <f t="shared" si="28"/>
        <v>film &amp; video</v>
      </c>
      <c r="T367" t="str">
        <f t="shared" si="29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25"/>
        <v>41019.50136574074</v>
      </c>
      <c r="L368" s="11">
        <f t="shared" si="26"/>
        <v>41049.50136574074</v>
      </c>
      <c r="M368" t="b">
        <v>0</v>
      </c>
      <c r="N368">
        <v>134</v>
      </c>
      <c r="O368" t="b">
        <v>1</v>
      </c>
      <c r="P368" t="s">
        <v>8269</v>
      </c>
      <c r="Q368" s="6">
        <f>E368/D368</f>
        <v>1.013157894736842</v>
      </c>
      <c r="R368" s="7">
        <f t="shared" si="27"/>
        <v>287.31343283582089</v>
      </c>
      <c r="S368" t="str">
        <f t="shared" si="28"/>
        <v>film &amp; video</v>
      </c>
      <c r="T368" t="str">
        <f t="shared" si="29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25"/>
        <v>41355.285625000004</v>
      </c>
      <c r="L369" s="11">
        <f t="shared" si="26"/>
        <v>41394.915972222225</v>
      </c>
      <c r="M369" t="b">
        <v>0</v>
      </c>
      <c r="N369">
        <v>119</v>
      </c>
      <c r="O369" t="b">
        <v>1</v>
      </c>
      <c r="P369" t="s">
        <v>8269</v>
      </c>
      <c r="Q369" s="6">
        <f>E369/D369</f>
        <v>1.033501</v>
      </c>
      <c r="R369" s="7">
        <f t="shared" si="27"/>
        <v>86.84882352941176</v>
      </c>
      <c r="S369" t="str">
        <f t="shared" si="28"/>
        <v>film &amp; video</v>
      </c>
      <c r="T369" t="str">
        <f t="shared" si="29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25"/>
        <v>42043.31391203704</v>
      </c>
      <c r="L370" s="11">
        <f t="shared" si="26"/>
        <v>42078.272245370368</v>
      </c>
      <c r="M370" t="b">
        <v>0</v>
      </c>
      <c r="N370">
        <v>159</v>
      </c>
      <c r="O370" t="b">
        <v>1</v>
      </c>
      <c r="P370" t="s">
        <v>8269</v>
      </c>
      <c r="Q370" s="6">
        <f>E370/D370</f>
        <v>1.04112</v>
      </c>
      <c r="R370" s="7">
        <f t="shared" si="27"/>
        <v>81.84905660377359</v>
      </c>
      <c r="S370" t="str">
        <f t="shared" si="28"/>
        <v>film &amp; video</v>
      </c>
      <c r="T370" t="str">
        <f t="shared" si="29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25"/>
        <v>40893.260057870371</v>
      </c>
      <c r="L371" s="11">
        <f t="shared" si="26"/>
        <v>40923.260057870371</v>
      </c>
      <c r="M371" t="b">
        <v>0</v>
      </c>
      <c r="N371">
        <v>167</v>
      </c>
      <c r="O371" t="b">
        <v>1</v>
      </c>
      <c r="P371" t="s">
        <v>8269</v>
      </c>
      <c r="Q371" s="6">
        <f>E371/D371</f>
        <v>1.1015569230769231</v>
      </c>
      <c r="R371" s="7">
        <f t="shared" si="27"/>
        <v>42.874970059880241</v>
      </c>
      <c r="S371" t="str">
        <f t="shared" si="28"/>
        <v>film &amp; video</v>
      </c>
      <c r="T371" t="str">
        <f t="shared" si="29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25"/>
        <v>42711.503472222226</v>
      </c>
      <c r="L372" s="11">
        <f t="shared" si="26"/>
        <v>42741.503472222226</v>
      </c>
      <c r="M372" t="b">
        <v>0</v>
      </c>
      <c r="N372">
        <v>43</v>
      </c>
      <c r="O372" t="b">
        <v>1</v>
      </c>
      <c r="P372" t="s">
        <v>8269</v>
      </c>
      <c r="Q372" s="6">
        <f>E372/D372</f>
        <v>1.2202</v>
      </c>
      <c r="R372" s="7">
        <f t="shared" si="27"/>
        <v>709.41860465116281</v>
      </c>
      <c r="S372" t="str">
        <f t="shared" si="28"/>
        <v>film &amp; video</v>
      </c>
      <c r="T372" t="str">
        <f t="shared" si="29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25"/>
        <v>41261.476145833338</v>
      </c>
      <c r="L373" s="11">
        <f t="shared" si="26"/>
        <v>41306.476145833338</v>
      </c>
      <c r="M373" t="b">
        <v>0</v>
      </c>
      <c r="N373">
        <v>1062</v>
      </c>
      <c r="O373" t="b">
        <v>1</v>
      </c>
      <c r="P373" t="s">
        <v>8269</v>
      </c>
      <c r="Q373" s="6">
        <f>E373/D373</f>
        <v>1.1416866666666667</v>
      </c>
      <c r="R373" s="7">
        <f t="shared" si="27"/>
        <v>161.25517890772127</v>
      </c>
      <c r="S373" t="str">
        <f t="shared" si="28"/>
        <v>film &amp; video</v>
      </c>
      <c r="T373" t="str">
        <f t="shared" si="29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25"/>
        <v>42425.285231481488</v>
      </c>
      <c r="L374" s="11">
        <f t="shared" si="26"/>
        <v>42465.375000000007</v>
      </c>
      <c r="M374" t="b">
        <v>0</v>
      </c>
      <c r="N374">
        <v>9</v>
      </c>
      <c r="O374" t="b">
        <v>1</v>
      </c>
      <c r="P374" t="s">
        <v>8269</v>
      </c>
      <c r="Q374" s="6">
        <f>E374/D374</f>
        <v>1.2533333333333334</v>
      </c>
      <c r="R374" s="7">
        <f t="shared" si="27"/>
        <v>41.777777777777779</v>
      </c>
      <c r="S374" t="str">
        <f t="shared" si="28"/>
        <v>film &amp; video</v>
      </c>
      <c r="T374" t="str">
        <f t="shared" si="29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25"/>
        <v>41078.620347222226</v>
      </c>
      <c r="L375" s="11">
        <f t="shared" si="26"/>
        <v>41108.620347222226</v>
      </c>
      <c r="M375" t="b">
        <v>0</v>
      </c>
      <c r="N375">
        <v>89</v>
      </c>
      <c r="O375" t="b">
        <v>1</v>
      </c>
      <c r="P375" t="s">
        <v>8269</v>
      </c>
      <c r="Q375" s="6">
        <f>E375/D375</f>
        <v>1.0666666666666667</v>
      </c>
      <c r="R375" s="7">
        <f t="shared" si="27"/>
        <v>89.887640449438209</v>
      </c>
      <c r="S375" t="str">
        <f t="shared" si="28"/>
        <v>film &amp; video</v>
      </c>
      <c r="T375" t="str">
        <f t="shared" si="29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25"/>
        <v>40757.597581018519</v>
      </c>
      <c r="L376" s="11">
        <f t="shared" si="26"/>
        <v>40802.597581018519</v>
      </c>
      <c r="M376" t="b">
        <v>0</v>
      </c>
      <c r="N376">
        <v>174</v>
      </c>
      <c r="O376" t="b">
        <v>1</v>
      </c>
      <c r="P376" t="s">
        <v>8269</v>
      </c>
      <c r="Q376" s="6">
        <f>E376/D376</f>
        <v>1.3065</v>
      </c>
      <c r="R376" s="7">
        <f t="shared" si="27"/>
        <v>45.051724137931032</v>
      </c>
      <c r="S376" t="str">
        <f t="shared" si="28"/>
        <v>film &amp; video</v>
      </c>
      <c r="T376" t="str">
        <f t="shared" si="29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25"/>
        <v>41657.693414351852</v>
      </c>
      <c r="L377" s="11">
        <f t="shared" si="26"/>
        <v>41699.429166666669</v>
      </c>
      <c r="M377" t="b">
        <v>0</v>
      </c>
      <c r="N377">
        <v>14</v>
      </c>
      <c r="O377" t="b">
        <v>1</v>
      </c>
      <c r="P377" t="s">
        <v>8269</v>
      </c>
      <c r="Q377" s="6">
        <f>E377/D377</f>
        <v>1.2</v>
      </c>
      <c r="R377" s="7">
        <f t="shared" si="27"/>
        <v>42.857142857142854</v>
      </c>
      <c r="S377" t="str">
        <f t="shared" si="28"/>
        <v>film &amp; video</v>
      </c>
      <c r="T377" t="str">
        <f t="shared" si="29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25"/>
        <v>42576.161064814813</v>
      </c>
      <c r="L378" s="11">
        <f t="shared" si="26"/>
        <v>42607.161064814813</v>
      </c>
      <c r="M378" t="b">
        <v>0</v>
      </c>
      <c r="N378">
        <v>48</v>
      </c>
      <c r="O378" t="b">
        <v>1</v>
      </c>
      <c r="P378" t="s">
        <v>8269</v>
      </c>
      <c r="Q378" s="6">
        <f>E378/D378</f>
        <v>1.0595918367346939</v>
      </c>
      <c r="R378" s="7">
        <f t="shared" si="27"/>
        <v>54.083333333333336</v>
      </c>
      <c r="S378" t="str">
        <f t="shared" si="28"/>
        <v>film &amp; video</v>
      </c>
      <c r="T378" t="str">
        <f t="shared" si="29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25"/>
        <v>42291.959120370368</v>
      </c>
      <c r="L379" s="11">
        <f t="shared" si="26"/>
        <v>42322.000694444447</v>
      </c>
      <c r="M379" t="b">
        <v>0</v>
      </c>
      <c r="N379">
        <v>133</v>
      </c>
      <c r="O379" t="b">
        <v>1</v>
      </c>
      <c r="P379" t="s">
        <v>8269</v>
      </c>
      <c r="Q379" s="6">
        <f>E379/D379</f>
        <v>1.1439999999999999</v>
      </c>
      <c r="R379" s="7">
        <f t="shared" si="27"/>
        <v>103.21804511278195</v>
      </c>
      <c r="S379" t="str">
        <f t="shared" si="28"/>
        <v>film &amp; video</v>
      </c>
      <c r="T379" t="str">
        <f t="shared" si="29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25"/>
        <v>42370.280185185191</v>
      </c>
      <c r="L380" s="11">
        <f t="shared" si="26"/>
        <v>42394.702777777777</v>
      </c>
      <c r="M380" t="b">
        <v>0</v>
      </c>
      <c r="N380">
        <v>83</v>
      </c>
      <c r="O380" t="b">
        <v>1</v>
      </c>
      <c r="P380" t="s">
        <v>8269</v>
      </c>
      <c r="Q380" s="6">
        <f>E380/D380</f>
        <v>1.1176666666666666</v>
      </c>
      <c r="R380" s="7">
        <f t="shared" si="27"/>
        <v>40.397590361445786</v>
      </c>
      <c r="S380" t="str">
        <f t="shared" si="28"/>
        <v>film &amp; video</v>
      </c>
      <c r="T380" t="str">
        <f t="shared" si="29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25"/>
        <v>40987.396666666667</v>
      </c>
      <c r="L381" s="11">
        <f t="shared" si="26"/>
        <v>41032.396666666667</v>
      </c>
      <c r="M381" t="b">
        <v>0</v>
      </c>
      <c r="N381">
        <v>149</v>
      </c>
      <c r="O381" t="b">
        <v>1</v>
      </c>
      <c r="P381" t="s">
        <v>8269</v>
      </c>
      <c r="Q381" s="6">
        <f>E381/D381</f>
        <v>1.1608000000000001</v>
      </c>
      <c r="R381" s="7">
        <f t="shared" si="27"/>
        <v>116.85906040268456</v>
      </c>
      <c r="S381" t="str">
        <f t="shared" si="28"/>
        <v>film &amp; video</v>
      </c>
      <c r="T381" t="str">
        <f t="shared" si="29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25"/>
        <v>42367.428148148152</v>
      </c>
      <c r="L382" s="11">
        <f t="shared" si="26"/>
        <v>42392.428148148152</v>
      </c>
      <c r="M382" t="b">
        <v>0</v>
      </c>
      <c r="N382">
        <v>49</v>
      </c>
      <c r="O382" t="b">
        <v>1</v>
      </c>
      <c r="P382" t="s">
        <v>8269</v>
      </c>
      <c r="Q382" s="6">
        <f>E382/D382</f>
        <v>1.415</v>
      </c>
      <c r="R382" s="7">
        <f t="shared" si="27"/>
        <v>115.51020408163265</v>
      </c>
      <c r="S382" t="str">
        <f t="shared" si="28"/>
        <v>film &amp; video</v>
      </c>
      <c r="T382" t="str">
        <f t="shared" si="29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25"/>
        <v>41085.406446759262</v>
      </c>
      <c r="L383" s="11">
        <f t="shared" si="26"/>
        <v>41119.916666666672</v>
      </c>
      <c r="M383" t="b">
        <v>0</v>
      </c>
      <c r="N383">
        <v>251</v>
      </c>
      <c r="O383" t="b">
        <v>1</v>
      </c>
      <c r="P383" t="s">
        <v>8269</v>
      </c>
      <c r="Q383" s="6">
        <f>E383/D383</f>
        <v>1.0472999999999999</v>
      </c>
      <c r="R383" s="7">
        <f t="shared" si="27"/>
        <v>104.31274900398407</v>
      </c>
      <c r="S383" t="str">
        <f t="shared" si="28"/>
        <v>film &amp; video</v>
      </c>
      <c r="T383" t="str">
        <f t="shared" si="29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25"/>
        <v>41144.41782407408</v>
      </c>
      <c r="L384" s="11">
        <f t="shared" si="26"/>
        <v>41158.41782407408</v>
      </c>
      <c r="M384" t="b">
        <v>0</v>
      </c>
      <c r="N384">
        <v>22</v>
      </c>
      <c r="O384" t="b">
        <v>1</v>
      </c>
      <c r="P384" t="s">
        <v>8269</v>
      </c>
      <c r="Q384" s="6">
        <f>E384/D384</f>
        <v>2.5583333333333331</v>
      </c>
      <c r="R384" s="7">
        <f t="shared" si="27"/>
        <v>69.772727272727266</v>
      </c>
      <c r="S384" t="str">
        <f t="shared" si="28"/>
        <v>film &amp; video</v>
      </c>
      <c r="T384" t="str">
        <f t="shared" si="29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25"/>
        <v>41754.825914351852</v>
      </c>
      <c r="L385" s="11">
        <f t="shared" si="26"/>
        <v>41777.825914351852</v>
      </c>
      <c r="M385" t="b">
        <v>0</v>
      </c>
      <c r="N385">
        <v>48</v>
      </c>
      <c r="O385" t="b">
        <v>1</v>
      </c>
      <c r="P385" t="s">
        <v>8269</v>
      </c>
      <c r="Q385" s="6">
        <f>E385/D385</f>
        <v>2.0670670670670672</v>
      </c>
      <c r="R385" s="7">
        <f t="shared" si="27"/>
        <v>43.020833333333336</v>
      </c>
      <c r="S385" t="str">
        <f t="shared" si="28"/>
        <v>film &amp; video</v>
      </c>
      <c r="T385" t="str">
        <f t="shared" si="29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si="25"/>
        <v>41980.490127314821</v>
      </c>
      <c r="L386" s="11">
        <f t="shared" si="26"/>
        <v>42010.490127314821</v>
      </c>
      <c r="M386" t="b">
        <v>0</v>
      </c>
      <c r="N386">
        <v>383</v>
      </c>
      <c r="O386" t="b">
        <v>1</v>
      </c>
      <c r="P386" t="s">
        <v>8269</v>
      </c>
      <c r="Q386" s="6">
        <f>E386/D386</f>
        <v>1.1210500000000001</v>
      </c>
      <c r="R386" s="7">
        <f t="shared" si="27"/>
        <v>58.540469973890339</v>
      </c>
      <c r="S386" t="str">
        <f t="shared" si="28"/>
        <v>film &amp; video</v>
      </c>
      <c r="T386" t="str">
        <f t="shared" si="29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ref="K387:K450" si="30">(((J387/60)/60)/24)+DATE(1970,1,1)+(-7/24)</f>
        <v>41934.29283564815</v>
      </c>
      <c r="L387" s="11">
        <f t="shared" ref="L387:L450" si="31">(((I387/60)/60)/24)+DATE(1970,1,1)+(-7/24)</f>
        <v>41964.334502314821</v>
      </c>
      <c r="M387" t="b">
        <v>0</v>
      </c>
      <c r="N387">
        <v>237</v>
      </c>
      <c r="O387" t="b">
        <v>1</v>
      </c>
      <c r="P387" t="s">
        <v>8269</v>
      </c>
      <c r="Q387" s="6">
        <f>E387/D387</f>
        <v>1.05982</v>
      </c>
      <c r="R387" s="7">
        <f t="shared" ref="R387:R450" si="32">E387/N387</f>
        <v>111.79535864978902</v>
      </c>
      <c r="S387" t="str">
        <f t="shared" ref="S387:S450" si="33">LEFT(P387,SEARCH("/",P387,1)-1)</f>
        <v>film &amp; video</v>
      </c>
      <c r="T387" t="str">
        <f t="shared" ref="T387:T450" si="34">RIGHT(P387,LEN(P387)-SEARCH("/",P387))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30"/>
        <v>42211.659618055557</v>
      </c>
      <c r="L388" s="11">
        <f t="shared" si="31"/>
        <v>42226.659618055557</v>
      </c>
      <c r="M388" t="b">
        <v>0</v>
      </c>
      <c r="N388">
        <v>13</v>
      </c>
      <c r="O388" t="b">
        <v>1</v>
      </c>
      <c r="P388" t="s">
        <v>8269</v>
      </c>
      <c r="Q388" s="6">
        <f>E388/D388</f>
        <v>1.0016666666666667</v>
      </c>
      <c r="R388" s="7">
        <f t="shared" si="32"/>
        <v>46.230769230769234</v>
      </c>
      <c r="S388" t="str">
        <f t="shared" si="33"/>
        <v>film &amp; video</v>
      </c>
      <c r="T388" t="str">
        <f t="shared" si="34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30"/>
        <v>42200.384930555556</v>
      </c>
      <c r="L389" s="11">
        <f t="shared" si="31"/>
        <v>42230.958333333336</v>
      </c>
      <c r="M389" t="b">
        <v>0</v>
      </c>
      <c r="N389">
        <v>562</v>
      </c>
      <c r="O389" t="b">
        <v>1</v>
      </c>
      <c r="P389" t="s">
        <v>8269</v>
      </c>
      <c r="Q389" s="6">
        <f>E389/D389</f>
        <v>2.1398947368421051</v>
      </c>
      <c r="R389" s="7">
        <f t="shared" si="32"/>
        <v>144.69039145907473</v>
      </c>
      <c r="S389" t="str">
        <f t="shared" si="33"/>
        <v>film &amp; video</v>
      </c>
      <c r="T389" t="str">
        <f t="shared" si="34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30"/>
        <v>42548.784490740749</v>
      </c>
      <c r="L390" s="11">
        <f t="shared" si="31"/>
        <v>42578.784490740749</v>
      </c>
      <c r="M390" t="b">
        <v>0</v>
      </c>
      <c r="N390">
        <v>71</v>
      </c>
      <c r="O390" t="b">
        <v>1</v>
      </c>
      <c r="P390" t="s">
        <v>8269</v>
      </c>
      <c r="Q390" s="6">
        <f>E390/D390</f>
        <v>1.2616000000000001</v>
      </c>
      <c r="R390" s="7">
        <f t="shared" si="32"/>
        <v>88.845070422535215</v>
      </c>
      <c r="S390" t="str">
        <f t="shared" si="33"/>
        <v>film &amp; video</v>
      </c>
      <c r="T390" t="str">
        <f t="shared" si="34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30"/>
        <v>41673.771412037036</v>
      </c>
      <c r="L391" s="11">
        <f t="shared" si="31"/>
        <v>41705.665972222225</v>
      </c>
      <c r="M391" t="b">
        <v>0</v>
      </c>
      <c r="N391">
        <v>1510</v>
      </c>
      <c r="O391" t="b">
        <v>1</v>
      </c>
      <c r="P391" t="s">
        <v>8269</v>
      </c>
      <c r="Q391" s="6">
        <f>E391/D391</f>
        <v>1.8153547058823529</v>
      </c>
      <c r="R391" s="7">
        <f t="shared" si="32"/>
        <v>81.75107284768211</v>
      </c>
      <c r="S391" t="str">
        <f t="shared" si="33"/>
        <v>film &amp; video</v>
      </c>
      <c r="T391" t="str">
        <f t="shared" si="34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30"/>
        <v>42111.745046296295</v>
      </c>
      <c r="L392" s="11">
        <f t="shared" si="31"/>
        <v>42131.745046296295</v>
      </c>
      <c r="M392" t="b">
        <v>0</v>
      </c>
      <c r="N392">
        <v>14</v>
      </c>
      <c r="O392" t="b">
        <v>1</v>
      </c>
      <c r="P392" t="s">
        <v>8269</v>
      </c>
      <c r="Q392" s="6">
        <f>E392/D392</f>
        <v>1</v>
      </c>
      <c r="R392" s="7">
        <f t="shared" si="32"/>
        <v>71.428571428571431</v>
      </c>
      <c r="S392" t="str">
        <f t="shared" si="33"/>
        <v>film &amp; video</v>
      </c>
      <c r="T392" t="str">
        <f t="shared" si="34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30"/>
        <v>40864.750590277785</v>
      </c>
      <c r="L393" s="11">
        <f t="shared" si="31"/>
        <v>40894.749305555561</v>
      </c>
      <c r="M393" t="b">
        <v>0</v>
      </c>
      <c r="N393">
        <v>193</v>
      </c>
      <c r="O393" t="b">
        <v>1</v>
      </c>
      <c r="P393" t="s">
        <v>8269</v>
      </c>
      <c r="Q393" s="6">
        <f>E393/D393</f>
        <v>1.0061</v>
      </c>
      <c r="R393" s="7">
        <f t="shared" si="32"/>
        <v>104.25906735751295</v>
      </c>
      <c r="S393" t="str">
        <f t="shared" si="33"/>
        <v>film &amp; video</v>
      </c>
      <c r="T393" t="str">
        <f t="shared" si="34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30"/>
        <v>40763.42559027778</v>
      </c>
      <c r="L394" s="11">
        <f t="shared" si="31"/>
        <v>40793.833333333336</v>
      </c>
      <c r="M394" t="b">
        <v>0</v>
      </c>
      <c r="N394">
        <v>206</v>
      </c>
      <c r="O394" t="b">
        <v>1</v>
      </c>
      <c r="P394" t="s">
        <v>8269</v>
      </c>
      <c r="Q394" s="6">
        <f>E394/D394</f>
        <v>1.009027027027027</v>
      </c>
      <c r="R394" s="7">
        <f t="shared" si="32"/>
        <v>90.616504854368927</v>
      </c>
      <c r="S394" t="str">
        <f t="shared" si="33"/>
        <v>film &amp; video</v>
      </c>
      <c r="T394" t="str">
        <f t="shared" si="34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30"/>
        <v>41526.417268518519</v>
      </c>
      <c r="L395" s="11">
        <f t="shared" si="31"/>
        <v>41557.417268518519</v>
      </c>
      <c r="M395" t="b">
        <v>0</v>
      </c>
      <c r="N395">
        <v>351</v>
      </c>
      <c r="O395" t="b">
        <v>1</v>
      </c>
      <c r="P395" t="s">
        <v>8269</v>
      </c>
      <c r="Q395" s="6">
        <f>E395/D395</f>
        <v>1.10446</v>
      </c>
      <c r="R395" s="7">
        <f t="shared" si="32"/>
        <v>157.33048433048432</v>
      </c>
      <c r="S395" t="str">
        <f t="shared" si="33"/>
        <v>film &amp; video</v>
      </c>
      <c r="T395" t="str">
        <f t="shared" si="34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30"/>
        <v>42417.526412037041</v>
      </c>
      <c r="L396" s="11">
        <f t="shared" si="31"/>
        <v>42477.484745370377</v>
      </c>
      <c r="M396" t="b">
        <v>0</v>
      </c>
      <c r="N396">
        <v>50</v>
      </c>
      <c r="O396" t="b">
        <v>1</v>
      </c>
      <c r="P396" t="s">
        <v>8269</v>
      </c>
      <c r="Q396" s="6">
        <f>E396/D396</f>
        <v>1.118936170212766</v>
      </c>
      <c r="R396" s="7">
        <f t="shared" si="32"/>
        <v>105.18</v>
      </c>
      <c r="S396" t="str">
        <f t="shared" si="33"/>
        <v>film &amp; video</v>
      </c>
      <c r="T396" t="str">
        <f t="shared" si="34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30"/>
        <v>40990.617592592593</v>
      </c>
      <c r="L397" s="11">
        <f t="shared" si="31"/>
        <v>41026.605555555558</v>
      </c>
      <c r="M397" t="b">
        <v>0</v>
      </c>
      <c r="N397">
        <v>184</v>
      </c>
      <c r="O397" t="b">
        <v>1</v>
      </c>
      <c r="P397" t="s">
        <v>8269</v>
      </c>
      <c r="Q397" s="6">
        <f>E397/D397</f>
        <v>1.0804450000000001</v>
      </c>
      <c r="R397" s="7">
        <f t="shared" si="32"/>
        <v>58.719836956521746</v>
      </c>
      <c r="S397" t="str">
        <f t="shared" si="33"/>
        <v>film &amp; video</v>
      </c>
      <c r="T397" t="str">
        <f t="shared" si="34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30"/>
        <v>41082.273217592592</v>
      </c>
      <c r="L398" s="11">
        <f t="shared" si="31"/>
        <v>41097.273217592592</v>
      </c>
      <c r="M398" t="b">
        <v>0</v>
      </c>
      <c r="N398">
        <v>196</v>
      </c>
      <c r="O398" t="b">
        <v>1</v>
      </c>
      <c r="P398" t="s">
        <v>8269</v>
      </c>
      <c r="Q398" s="6">
        <f>E398/D398</f>
        <v>1.0666666666666667</v>
      </c>
      <c r="R398" s="7">
        <f t="shared" si="32"/>
        <v>81.632653061224488</v>
      </c>
      <c r="S398" t="str">
        <f t="shared" si="33"/>
        <v>film &amp; video</v>
      </c>
      <c r="T398" t="str">
        <f t="shared" si="34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30"/>
        <v>40379.484768518523</v>
      </c>
      <c r="L399" s="11">
        <f t="shared" si="31"/>
        <v>40421.863888888889</v>
      </c>
      <c r="M399" t="b">
        <v>0</v>
      </c>
      <c r="N399">
        <v>229</v>
      </c>
      <c r="O399" t="b">
        <v>1</v>
      </c>
      <c r="P399" t="s">
        <v>8269</v>
      </c>
      <c r="Q399" s="6">
        <f>E399/D399</f>
        <v>1.0390027322404372</v>
      </c>
      <c r="R399" s="7">
        <f t="shared" si="32"/>
        <v>56.460043668122275</v>
      </c>
      <c r="S399" t="str">
        <f t="shared" si="33"/>
        <v>film &amp; video</v>
      </c>
      <c r="T399" t="str">
        <f t="shared" si="34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30"/>
        <v>42078.501458333332</v>
      </c>
      <c r="L400" s="11">
        <f t="shared" si="31"/>
        <v>42123.501458333332</v>
      </c>
      <c r="M400" t="b">
        <v>0</v>
      </c>
      <c r="N400">
        <v>67</v>
      </c>
      <c r="O400" t="b">
        <v>1</v>
      </c>
      <c r="P400" t="s">
        <v>8269</v>
      </c>
      <c r="Q400" s="6">
        <f>E400/D400</f>
        <v>1.2516</v>
      </c>
      <c r="R400" s="7">
        <f t="shared" si="32"/>
        <v>140.1044776119403</v>
      </c>
      <c r="S400" t="str">
        <f t="shared" si="33"/>
        <v>film &amp; video</v>
      </c>
      <c r="T400" t="str">
        <f t="shared" si="34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30"/>
        <v>42687.584108796298</v>
      </c>
      <c r="L401" s="11">
        <f t="shared" si="31"/>
        <v>42718.208333333336</v>
      </c>
      <c r="M401" t="b">
        <v>0</v>
      </c>
      <c r="N401">
        <v>95</v>
      </c>
      <c r="O401" t="b">
        <v>1</v>
      </c>
      <c r="P401" t="s">
        <v>8269</v>
      </c>
      <c r="Q401" s="6">
        <f>E401/D401</f>
        <v>1.0680499999999999</v>
      </c>
      <c r="R401" s="7">
        <f t="shared" si="32"/>
        <v>224.85263157894738</v>
      </c>
      <c r="S401" t="str">
        <f t="shared" si="33"/>
        <v>film &amp; video</v>
      </c>
      <c r="T401" t="str">
        <f t="shared" si="34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30"/>
        <v>41745.344293981485</v>
      </c>
      <c r="L402" s="11">
        <f t="shared" si="31"/>
        <v>41775.854166666672</v>
      </c>
      <c r="M402" t="b">
        <v>0</v>
      </c>
      <c r="N402">
        <v>62</v>
      </c>
      <c r="O402" t="b">
        <v>1</v>
      </c>
      <c r="P402" t="s">
        <v>8269</v>
      </c>
      <c r="Q402" s="6">
        <f>E402/D402</f>
        <v>1.1230249999999999</v>
      </c>
      <c r="R402" s="7">
        <f t="shared" si="32"/>
        <v>181.13306451612902</v>
      </c>
      <c r="S402" t="str">
        <f t="shared" si="33"/>
        <v>film &amp; video</v>
      </c>
      <c r="T402" t="str">
        <f t="shared" si="34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30"/>
        <v>40732.550578703704</v>
      </c>
      <c r="L403" s="11">
        <f t="shared" si="31"/>
        <v>40762.550578703704</v>
      </c>
      <c r="M403" t="b">
        <v>0</v>
      </c>
      <c r="N403">
        <v>73</v>
      </c>
      <c r="O403" t="b">
        <v>1</v>
      </c>
      <c r="P403" t="s">
        <v>8269</v>
      </c>
      <c r="Q403" s="6">
        <f>E403/D403</f>
        <v>1.0381199999999999</v>
      </c>
      <c r="R403" s="7">
        <f t="shared" si="32"/>
        <v>711.04109589041093</v>
      </c>
      <c r="S403" t="str">
        <f t="shared" si="33"/>
        <v>film &amp; video</v>
      </c>
      <c r="T403" t="str">
        <f t="shared" si="34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30"/>
        <v>42292.247881944444</v>
      </c>
      <c r="L404" s="11">
        <f t="shared" si="31"/>
        <v>42313.289548611116</v>
      </c>
      <c r="M404" t="b">
        <v>0</v>
      </c>
      <c r="N404">
        <v>43</v>
      </c>
      <c r="O404" t="b">
        <v>1</v>
      </c>
      <c r="P404" t="s">
        <v>8269</v>
      </c>
      <c r="Q404" s="6">
        <f>E404/D404</f>
        <v>1.4165000000000001</v>
      </c>
      <c r="R404" s="7">
        <f t="shared" si="32"/>
        <v>65.883720930232556</v>
      </c>
      <c r="S404" t="str">
        <f t="shared" si="33"/>
        <v>film &amp; video</v>
      </c>
      <c r="T404" t="str">
        <f t="shared" si="34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30"/>
        <v>40718.018993055557</v>
      </c>
      <c r="L405" s="11">
        <f t="shared" si="31"/>
        <v>40765.005555555559</v>
      </c>
      <c r="M405" t="b">
        <v>0</v>
      </c>
      <c r="N405">
        <v>70</v>
      </c>
      <c r="O405" t="b">
        <v>1</v>
      </c>
      <c r="P405" t="s">
        <v>8269</v>
      </c>
      <c r="Q405" s="6">
        <f>E405/D405</f>
        <v>1.0526</v>
      </c>
      <c r="R405" s="7">
        <f t="shared" si="32"/>
        <v>75.185714285714283</v>
      </c>
      <c r="S405" t="str">
        <f t="shared" si="33"/>
        <v>film &amp; video</v>
      </c>
      <c r="T405" t="str">
        <f t="shared" si="34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30"/>
        <v>41646.336365740746</v>
      </c>
      <c r="L406" s="11">
        <f t="shared" si="31"/>
        <v>41675.669444444444</v>
      </c>
      <c r="M406" t="b">
        <v>0</v>
      </c>
      <c r="N406">
        <v>271</v>
      </c>
      <c r="O406" t="b">
        <v>1</v>
      </c>
      <c r="P406" t="s">
        <v>8269</v>
      </c>
      <c r="Q406" s="6">
        <f>E406/D406</f>
        <v>1.0309142857142857</v>
      </c>
      <c r="R406" s="7">
        <f t="shared" si="32"/>
        <v>133.14391143911439</v>
      </c>
      <c r="S406" t="str">
        <f t="shared" si="33"/>
        <v>film &amp; video</v>
      </c>
      <c r="T406" t="str">
        <f t="shared" si="34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30"/>
        <v>41673.793275462966</v>
      </c>
      <c r="L407" s="11">
        <f t="shared" si="31"/>
        <v>41703.793275462966</v>
      </c>
      <c r="M407" t="b">
        <v>0</v>
      </c>
      <c r="N407">
        <v>55</v>
      </c>
      <c r="O407" t="b">
        <v>1</v>
      </c>
      <c r="P407" t="s">
        <v>8269</v>
      </c>
      <c r="Q407" s="6">
        <f>E407/D407</f>
        <v>1.0765957446808512</v>
      </c>
      <c r="R407" s="7">
        <f t="shared" si="32"/>
        <v>55.2</v>
      </c>
      <c r="S407" t="str">
        <f t="shared" si="33"/>
        <v>film &amp; video</v>
      </c>
      <c r="T407" t="str">
        <f t="shared" si="34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30"/>
        <v>40637.870798611111</v>
      </c>
      <c r="L408" s="11">
        <f t="shared" si="31"/>
        <v>40671.957638888889</v>
      </c>
      <c r="M408" t="b">
        <v>0</v>
      </c>
      <c r="N408">
        <v>35</v>
      </c>
      <c r="O408" t="b">
        <v>1</v>
      </c>
      <c r="P408" t="s">
        <v>8269</v>
      </c>
      <c r="Q408" s="6">
        <f>E408/D408</f>
        <v>1.0770464285714285</v>
      </c>
      <c r="R408" s="7">
        <f t="shared" si="32"/>
        <v>86.163714285714292</v>
      </c>
      <c r="S408" t="str">
        <f t="shared" si="33"/>
        <v>film &amp; video</v>
      </c>
      <c r="T408" t="str">
        <f t="shared" si="34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30"/>
        <v>40806.579282407409</v>
      </c>
      <c r="L409" s="11">
        <f t="shared" si="31"/>
        <v>40866.62094907408</v>
      </c>
      <c r="M409" t="b">
        <v>0</v>
      </c>
      <c r="N409">
        <v>22</v>
      </c>
      <c r="O409" t="b">
        <v>1</v>
      </c>
      <c r="P409" t="s">
        <v>8269</v>
      </c>
      <c r="Q409" s="6">
        <f>E409/D409</f>
        <v>1.0155000000000001</v>
      </c>
      <c r="R409" s="7">
        <f t="shared" si="32"/>
        <v>92.318181818181813</v>
      </c>
      <c r="S409" t="str">
        <f t="shared" si="33"/>
        <v>film &amp; video</v>
      </c>
      <c r="T409" t="str">
        <f t="shared" si="34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30"/>
        <v>41543.444328703707</v>
      </c>
      <c r="L410" s="11">
        <f t="shared" si="31"/>
        <v>41583.485995370371</v>
      </c>
      <c r="M410" t="b">
        <v>0</v>
      </c>
      <c r="N410">
        <v>38</v>
      </c>
      <c r="O410" t="b">
        <v>1</v>
      </c>
      <c r="P410" t="s">
        <v>8269</v>
      </c>
      <c r="Q410" s="6">
        <f>E410/D410</f>
        <v>1.0143766666666667</v>
      </c>
      <c r="R410" s="7">
        <f t="shared" si="32"/>
        <v>160.16473684210527</v>
      </c>
      <c r="S410" t="str">
        <f t="shared" si="33"/>
        <v>film &amp; video</v>
      </c>
      <c r="T410" t="str">
        <f t="shared" si="34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30"/>
        <v>42543.571111111109</v>
      </c>
      <c r="L411" s="11">
        <f t="shared" si="31"/>
        <v>42573.571111111109</v>
      </c>
      <c r="M411" t="b">
        <v>0</v>
      </c>
      <c r="N411">
        <v>15</v>
      </c>
      <c r="O411" t="b">
        <v>1</v>
      </c>
      <c r="P411" t="s">
        <v>8269</v>
      </c>
      <c r="Q411" s="6">
        <f>E411/D411</f>
        <v>1.3680000000000001</v>
      </c>
      <c r="R411" s="7">
        <f t="shared" si="32"/>
        <v>45.6</v>
      </c>
      <c r="S411" t="str">
        <f t="shared" si="33"/>
        <v>film &amp; video</v>
      </c>
      <c r="T411" t="str">
        <f t="shared" si="34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30"/>
        <v>42113.689780092602</v>
      </c>
      <c r="L412" s="11">
        <f t="shared" si="31"/>
        <v>42173.689780092602</v>
      </c>
      <c r="M412" t="b">
        <v>0</v>
      </c>
      <c r="N412">
        <v>7</v>
      </c>
      <c r="O412" t="b">
        <v>1</v>
      </c>
      <c r="P412" t="s">
        <v>8269</v>
      </c>
      <c r="Q412" s="6">
        <f>E412/D412</f>
        <v>1.2829999999999999</v>
      </c>
      <c r="R412" s="7">
        <f t="shared" si="32"/>
        <v>183.28571428571428</v>
      </c>
      <c r="S412" t="str">
        <f t="shared" si="33"/>
        <v>film &amp; video</v>
      </c>
      <c r="T412" t="str">
        <f t="shared" si="34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30"/>
        <v>41597.884305555555</v>
      </c>
      <c r="L413" s="11">
        <f t="shared" si="31"/>
        <v>41629.916666666672</v>
      </c>
      <c r="M413" t="b">
        <v>0</v>
      </c>
      <c r="N413">
        <v>241</v>
      </c>
      <c r="O413" t="b">
        <v>1</v>
      </c>
      <c r="P413" t="s">
        <v>8269</v>
      </c>
      <c r="Q413" s="6">
        <f>E413/D413</f>
        <v>1.0105</v>
      </c>
      <c r="R413" s="7">
        <f t="shared" si="32"/>
        <v>125.78838174273859</v>
      </c>
      <c r="S413" t="str">
        <f t="shared" si="33"/>
        <v>film &amp; video</v>
      </c>
      <c r="T413" t="str">
        <f t="shared" si="34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30"/>
        <v>41099.45113425926</v>
      </c>
      <c r="L414" s="11">
        <f t="shared" si="31"/>
        <v>41115.45113425926</v>
      </c>
      <c r="M414" t="b">
        <v>0</v>
      </c>
      <c r="N414">
        <v>55</v>
      </c>
      <c r="O414" t="b">
        <v>1</v>
      </c>
      <c r="P414" t="s">
        <v>8269</v>
      </c>
      <c r="Q414" s="6">
        <f>E414/D414</f>
        <v>1.2684</v>
      </c>
      <c r="R414" s="7">
        <f t="shared" si="32"/>
        <v>57.654545454545456</v>
      </c>
      <c r="S414" t="str">
        <f t="shared" si="33"/>
        <v>film &amp; video</v>
      </c>
      <c r="T414" t="str">
        <f t="shared" si="34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30"/>
        <v>41079.585775462961</v>
      </c>
      <c r="L415" s="11">
        <f t="shared" si="31"/>
        <v>41109.585775462961</v>
      </c>
      <c r="M415" t="b">
        <v>0</v>
      </c>
      <c r="N415">
        <v>171</v>
      </c>
      <c r="O415" t="b">
        <v>1</v>
      </c>
      <c r="P415" t="s">
        <v>8269</v>
      </c>
      <c r="Q415" s="6">
        <f>E415/D415</f>
        <v>1.0508593749999999</v>
      </c>
      <c r="R415" s="7">
        <f t="shared" si="32"/>
        <v>78.660818713450297</v>
      </c>
      <c r="S415" t="str">
        <f t="shared" si="33"/>
        <v>film &amp; video</v>
      </c>
      <c r="T415" t="str">
        <f t="shared" si="34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30"/>
        <v>41528.771585648152</v>
      </c>
      <c r="L416" s="11">
        <f t="shared" si="31"/>
        <v>41558.771585648152</v>
      </c>
      <c r="M416" t="b">
        <v>0</v>
      </c>
      <c r="N416">
        <v>208</v>
      </c>
      <c r="O416" t="b">
        <v>1</v>
      </c>
      <c r="P416" t="s">
        <v>8269</v>
      </c>
      <c r="Q416" s="6">
        <f>E416/D416</f>
        <v>1.0285405405405406</v>
      </c>
      <c r="R416" s="7">
        <f t="shared" si="32"/>
        <v>91.480769230769226</v>
      </c>
      <c r="S416" t="str">
        <f t="shared" si="33"/>
        <v>film &amp; video</v>
      </c>
      <c r="T416" t="str">
        <f t="shared" si="34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30"/>
        <v>41904.560208333336</v>
      </c>
      <c r="L417" s="11">
        <f t="shared" si="31"/>
        <v>41929.208333333336</v>
      </c>
      <c r="M417" t="b">
        <v>0</v>
      </c>
      <c r="N417">
        <v>21</v>
      </c>
      <c r="O417" t="b">
        <v>1</v>
      </c>
      <c r="P417" t="s">
        <v>8269</v>
      </c>
      <c r="Q417" s="6">
        <f>E417/D417</f>
        <v>1.0214714285714286</v>
      </c>
      <c r="R417" s="7">
        <f t="shared" si="32"/>
        <v>68.09809523809524</v>
      </c>
      <c r="S417" t="str">
        <f t="shared" si="33"/>
        <v>film &amp; video</v>
      </c>
      <c r="T417" t="str">
        <f t="shared" si="34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30"/>
        <v>41648.104525462964</v>
      </c>
      <c r="L418" s="11">
        <f t="shared" si="31"/>
        <v>41678.104525462964</v>
      </c>
      <c r="M418" t="b">
        <v>0</v>
      </c>
      <c r="N418">
        <v>25</v>
      </c>
      <c r="O418" t="b">
        <v>1</v>
      </c>
      <c r="P418" t="s">
        <v>8269</v>
      </c>
      <c r="Q418" s="6">
        <f>E418/D418</f>
        <v>1.2021700000000002</v>
      </c>
      <c r="R418" s="7">
        <f t="shared" si="32"/>
        <v>48.086800000000004</v>
      </c>
      <c r="S418" t="str">
        <f t="shared" si="33"/>
        <v>film &amp; video</v>
      </c>
      <c r="T418" t="str">
        <f t="shared" si="34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30"/>
        <v>41360.678935185191</v>
      </c>
      <c r="L419" s="11">
        <f t="shared" si="31"/>
        <v>41371.897916666669</v>
      </c>
      <c r="M419" t="b">
        <v>0</v>
      </c>
      <c r="N419">
        <v>52</v>
      </c>
      <c r="O419" t="b">
        <v>1</v>
      </c>
      <c r="P419" t="s">
        <v>8269</v>
      </c>
      <c r="Q419" s="6">
        <f>E419/D419</f>
        <v>1.0024761904761905</v>
      </c>
      <c r="R419" s="7">
        <f t="shared" si="32"/>
        <v>202.42307692307693</v>
      </c>
      <c r="S419" t="str">
        <f t="shared" si="33"/>
        <v>film &amp; video</v>
      </c>
      <c r="T419" t="str">
        <f t="shared" si="34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30"/>
        <v>42177.990706018521</v>
      </c>
      <c r="L420" s="11">
        <f t="shared" si="31"/>
        <v>42207.990706018521</v>
      </c>
      <c r="M420" t="b">
        <v>0</v>
      </c>
      <c r="N420">
        <v>104</v>
      </c>
      <c r="O420" t="b">
        <v>1</v>
      </c>
      <c r="P420" t="s">
        <v>8269</v>
      </c>
      <c r="Q420" s="6">
        <f>E420/D420</f>
        <v>1.0063392857142857</v>
      </c>
      <c r="R420" s="7">
        <f t="shared" si="32"/>
        <v>216.75</v>
      </c>
      <c r="S420" t="str">
        <f t="shared" si="33"/>
        <v>film &amp; video</v>
      </c>
      <c r="T420" t="str">
        <f t="shared" si="34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30"/>
        <v>41394.550775462965</v>
      </c>
      <c r="L421" s="11">
        <f t="shared" si="31"/>
        <v>41454.550775462965</v>
      </c>
      <c r="M421" t="b">
        <v>0</v>
      </c>
      <c r="N421">
        <v>73</v>
      </c>
      <c r="O421" t="b">
        <v>1</v>
      </c>
      <c r="P421" t="s">
        <v>8269</v>
      </c>
      <c r="Q421" s="6">
        <f>E421/D421</f>
        <v>1.004375</v>
      </c>
      <c r="R421" s="7">
        <f t="shared" si="32"/>
        <v>110.06849315068493</v>
      </c>
      <c r="S421" t="str">
        <f t="shared" si="33"/>
        <v>film &amp; video</v>
      </c>
      <c r="T421" t="str">
        <f t="shared" si="34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30"/>
        <v>41681.944803240745</v>
      </c>
      <c r="L422" s="11">
        <f t="shared" si="31"/>
        <v>41711.903136574074</v>
      </c>
      <c r="M422" t="b">
        <v>0</v>
      </c>
      <c r="N422">
        <v>3</v>
      </c>
      <c r="O422" t="b">
        <v>0</v>
      </c>
      <c r="P422" t="s">
        <v>8270</v>
      </c>
      <c r="Q422" s="6">
        <f>E422/D422</f>
        <v>4.3939393939393936E-3</v>
      </c>
      <c r="R422" s="7">
        <f t="shared" si="32"/>
        <v>4.833333333333333</v>
      </c>
      <c r="S422" t="str">
        <f t="shared" si="33"/>
        <v>film &amp; video</v>
      </c>
      <c r="T422" t="str">
        <f t="shared" si="34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30"/>
        <v>42177.19972222222</v>
      </c>
      <c r="L423" s="11">
        <f t="shared" si="31"/>
        <v>42237.19972222222</v>
      </c>
      <c r="M423" t="b">
        <v>0</v>
      </c>
      <c r="N423">
        <v>6</v>
      </c>
      <c r="O423" t="b">
        <v>0</v>
      </c>
      <c r="P423" t="s">
        <v>8270</v>
      </c>
      <c r="Q423" s="6">
        <f>E423/D423</f>
        <v>2.0066666666666667E-2</v>
      </c>
      <c r="R423" s="7">
        <f t="shared" si="32"/>
        <v>50.166666666666664</v>
      </c>
      <c r="S423" t="str">
        <f t="shared" si="33"/>
        <v>film &amp; video</v>
      </c>
      <c r="T423" t="str">
        <f t="shared" si="34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30"/>
        <v>41862.968715277777</v>
      </c>
      <c r="L424" s="11">
        <f t="shared" si="31"/>
        <v>41892.968715277777</v>
      </c>
      <c r="M424" t="b">
        <v>0</v>
      </c>
      <c r="N424">
        <v>12</v>
      </c>
      <c r="O424" t="b">
        <v>0</v>
      </c>
      <c r="P424" t="s">
        <v>8270</v>
      </c>
      <c r="Q424" s="6">
        <f>E424/D424</f>
        <v>1.0749999999999999E-2</v>
      </c>
      <c r="R424" s="7">
        <f t="shared" si="32"/>
        <v>35.833333333333336</v>
      </c>
      <c r="S424" t="str">
        <f t="shared" si="33"/>
        <v>film &amp; video</v>
      </c>
      <c r="T424" t="str">
        <f t="shared" si="34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30"/>
        <v>41400.634606481486</v>
      </c>
      <c r="L425" s="11">
        <f t="shared" si="31"/>
        <v>41430.634606481486</v>
      </c>
      <c r="M425" t="b">
        <v>0</v>
      </c>
      <c r="N425">
        <v>13</v>
      </c>
      <c r="O425" t="b">
        <v>0</v>
      </c>
      <c r="P425" t="s">
        <v>8270</v>
      </c>
      <c r="Q425" s="6">
        <f>E425/D425</f>
        <v>7.6499999999999997E-3</v>
      </c>
      <c r="R425" s="7">
        <f t="shared" si="32"/>
        <v>11.76923076923077</v>
      </c>
      <c r="S425" t="str">
        <f t="shared" si="33"/>
        <v>film &amp; video</v>
      </c>
      <c r="T425" t="str">
        <f t="shared" si="34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30"/>
        <v>40934.084479166668</v>
      </c>
      <c r="L426" s="11">
        <f t="shared" si="31"/>
        <v>40994.042812500003</v>
      </c>
      <c r="M426" t="b">
        <v>0</v>
      </c>
      <c r="N426">
        <v>5</v>
      </c>
      <c r="O426" t="b">
        <v>0</v>
      </c>
      <c r="P426" t="s">
        <v>8270</v>
      </c>
      <c r="Q426" s="6">
        <f>E426/D426</f>
        <v>6.7966666666666675E-2</v>
      </c>
      <c r="R426" s="7">
        <f t="shared" si="32"/>
        <v>40.78</v>
      </c>
      <c r="S426" t="str">
        <f t="shared" si="33"/>
        <v>film &amp; video</v>
      </c>
      <c r="T426" t="str">
        <f t="shared" si="34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30"/>
        <v>42275.569490740738</v>
      </c>
      <c r="L427" s="11">
        <f t="shared" si="31"/>
        <v>42335.611157407409</v>
      </c>
      <c r="M427" t="b">
        <v>0</v>
      </c>
      <c r="N427">
        <v>2</v>
      </c>
      <c r="O427" t="b">
        <v>0</v>
      </c>
      <c r="P427" t="s">
        <v>8270</v>
      </c>
      <c r="Q427" s="6">
        <f>E427/D427</f>
        <v>1.2E-4</v>
      </c>
      <c r="R427" s="7">
        <f t="shared" si="32"/>
        <v>3</v>
      </c>
      <c r="S427" t="str">
        <f t="shared" si="33"/>
        <v>film &amp; video</v>
      </c>
      <c r="T427" t="str">
        <f t="shared" si="34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30"/>
        <v>42400.420300925929</v>
      </c>
      <c r="L428" s="11">
        <f t="shared" si="31"/>
        <v>42430.420300925929</v>
      </c>
      <c r="M428" t="b">
        <v>0</v>
      </c>
      <c r="N428">
        <v>8</v>
      </c>
      <c r="O428" t="b">
        <v>0</v>
      </c>
      <c r="P428" t="s">
        <v>8270</v>
      </c>
      <c r="Q428" s="6">
        <f>E428/D428</f>
        <v>1.3299999999999999E-2</v>
      </c>
      <c r="R428" s="7">
        <f t="shared" si="32"/>
        <v>16.625</v>
      </c>
      <c r="S428" t="str">
        <f t="shared" si="33"/>
        <v>film &amp; video</v>
      </c>
      <c r="T428" t="str">
        <f t="shared" si="34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30"/>
        <v>42285.617361111108</v>
      </c>
      <c r="L429" s="11">
        <f t="shared" si="31"/>
        <v>42299.499305555561</v>
      </c>
      <c r="M429" t="b">
        <v>0</v>
      </c>
      <c r="N429">
        <v>0</v>
      </c>
      <c r="O429" t="b">
        <v>0</v>
      </c>
      <c r="P429" t="s">
        <v>8270</v>
      </c>
      <c r="Q429" s="6">
        <f>E429/D429</f>
        <v>0</v>
      </c>
      <c r="R429" s="7" t="e">
        <f t="shared" si="32"/>
        <v>#DIV/0!</v>
      </c>
      <c r="S429" t="str">
        <f t="shared" si="33"/>
        <v>film &amp; video</v>
      </c>
      <c r="T429" t="str">
        <f t="shared" si="34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30"/>
        <v>41778.475057870375</v>
      </c>
      <c r="L430" s="11">
        <f t="shared" si="31"/>
        <v>41806.625</v>
      </c>
      <c r="M430" t="b">
        <v>0</v>
      </c>
      <c r="N430">
        <v>13</v>
      </c>
      <c r="O430" t="b">
        <v>0</v>
      </c>
      <c r="P430" t="s">
        <v>8270</v>
      </c>
      <c r="Q430" s="6">
        <f>E430/D430</f>
        <v>5.6333333333333332E-2</v>
      </c>
      <c r="R430" s="7">
        <f t="shared" si="32"/>
        <v>52</v>
      </c>
      <c r="S430" t="str">
        <f t="shared" si="33"/>
        <v>film &amp; video</v>
      </c>
      <c r="T430" t="str">
        <f t="shared" si="34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30"/>
        <v>40070.609745370377</v>
      </c>
      <c r="L431" s="11">
        <f t="shared" si="31"/>
        <v>40143.915972222225</v>
      </c>
      <c r="M431" t="b">
        <v>0</v>
      </c>
      <c r="N431">
        <v>0</v>
      </c>
      <c r="O431" t="b">
        <v>0</v>
      </c>
      <c r="P431" t="s">
        <v>8270</v>
      </c>
      <c r="Q431" s="6">
        <f>E431/D431</f>
        <v>0</v>
      </c>
      <c r="R431" s="7" t="e">
        <f t="shared" si="32"/>
        <v>#DIV/0!</v>
      </c>
      <c r="S431" t="str">
        <f t="shared" si="33"/>
        <v>film &amp; video</v>
      </c>
      <c r="T431" t="str">
        <f t="shared" si="34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30"/>
        <v>41512.81559027778</v>
      </c>
      <c r="L432" s="11">
        <f t="shared" si="31"/>
        <v>41527.81559027778</v>
      </c>
      <c r="M432" t="b">
        <v>0</v>
      </c>
      <c r="N432">
        <v>5</v>
      </c>
      <c r="O432" t="b">
        <v>0</v>
      </c>
      <c r="P432" t="s">
        <v>8270</v>
      </c>
      <c r="Q432" s="6">
        <f>E432/D432</f>
        <v>2.4E-2</v>
      </c>
      <c r="R432" s="7">
        <f t="shared" si="32"/>
        <v>4.8</v>
      </c>
      <c r="S432" t="str">
        <f t="shared" si="33"/>
        <v>film &amp; video</v>
      </c>
      <c r="T432" t="str">
        <f t="shared" si="34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30"/>
        <v>42526.579664351848</v>
      </c>
      <c r="L433" s="11">
        <f t="shared" si="31"/>
        <v>42556.579664351848</v>
      </c>
      <c r="M433" t="b">
        <v>0</v>
      </c>
      <c r="N433">
        <v>8</v>
      </c>
      <c r="O433" t="b">
        <v>0</v>
      </c>
      <c r="P433" t="s">
        <v>8270</v>
      </c>
      <c r="Q433" s="6">
        <f>E433/D433</f>
        <v>0.13833333333333334</v>
      </c>
      <c r="R433" s="7">
        <f t="shared" si="32"/>
        <v>51.875</v>
      </c>
      <c r="S433" t="str">
        <f t="shared" si="33"/>
        <v>film &amp; video</v>
      </c>
      <c r="T433" t="str">
        <f t="shared" si="34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30"/>
        <v>42238.434965277782</v>
      </c>
      <c r="L434" s="11">
        <f t="shared" si="31"/>
        <v>42298.434965277782</v>
      </c>
      <c r="M434" t="b">
        <v>0</v>
      </c>
      <c r="N434">
        <v>8</v>
      </c>
      <c r="O434" t="b">
        <v>0</v>
      </c>
      <c r="P434" t="s">
        <v>8270</v>
      </c>
      <c r="Q434" s="6">
        <f>E434/D434</f>
        <v>9.5000000000000001E-2</v>
      </c>
      <c r="R434" s="7">
        <f t="shared" si="32"/>
        <v>71.25</v>
      </c>
      <c r="S434" t="str">
        <f t="shared" si="33"/>
        <v>film &amp; video</v>
      </c>
      <c r="T434" t="str">
        <f t="shared" si="34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30"/>
        <v>42228.338217592602</v>
      </c>
      <c r="L435" s="11">
        <f t="shared" si="31"/>
        <v>42288.338217592602</v>
      </c>
      <c r="M435" t="b">
        <v>0</v>
      </c>
      <c r="N435">
        <v>0</v>
      </c>
      <c r="O435" t="b">
        <v>0</v>
      </c>
      <c r="P435" t="s">
        <v>8270</v>
      </c>
      <c r="Q435" s="6">
        <f>E435/D435</f>
        <v>0</v>
      </c>
      <c r="R435" s="7" t="e">
        <f t="shared" si="32"/>
        <v>#DIV/0!</v>
      </c>
      <c r="S435" t="str">
        <f t="shared" si="33"/>
        <v>film &amp; video</v>
      </c>
      <c r="T435" t="str">
        <f t="shared" si="34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30"/>
        <v>41576.542847222227</v>
      </c>
      <c r="L436" s="11">
        <f t="shared" si="31"/>
        <v>41609.584513888891</v>
      </c>
      <c r="M436" t="b">
        <v>0</v>
      </c>
      <c r="N436">
        <v>2</v>
      </c>
      <c r="O436" t="b">
        <v>0</v>
      </c>
      <c r="P436" t="s">
        <v>8270</v>
      </c>
      <c r="Q436" s="6">
        <f>E436/D436</f>
        <v>0.05</v>
      </c>
      <c r="R436" s="7">
        <f t="shared" si="32"/>
        <v>62.5</v>
      </c>
      <c r="S436" t="str">
        <f t="shared" si="33"/>
        <v>film &amp; video</v>
      </c>
      <c r="T436" t="str">
        <f t="shared" si="34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30"/>
        <v>41500.455787037041</v>
      </c>
      <c r="L437" s="11">
        <f t="shared" si="31"/>
        <v>41530.455787037041</v>
      </c>
      <c r="M437" t="b">
        <v>0</v>
      </c>
      <c r="N437">
        <v>3</v>
      </c>
      <c r="O437" t="b">
        <v>0</v>
      </c>
      <c r="P437" t="s">
        <v>8270</v>
      </c>
      <c r="Q437" s="6">
        <f>E437/D437</f>
        <v>2.7272727272727273E-5</v>
      </c>
      <c r="R437" s="7">
        <f t="shared" si="32"/>
        <v>1</v>
      </c>
      <c r="S437" t="str">
        <f t="shared" si="33"/>
        <v>film &amp; video</v>
      </c>
      <c r="T437" t="str">
        <f t="shared" si="34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30"/>
        <v>41456.070752314816</v>
      </c>
      <c r="L438" s="11">
        <f t="shared" si="31"/>
        <v>41486.070752314816</v>
      </c>
      <c r="M438" t="b">
        <v>0</v>
      </c>
      <c r="N438">
        <v>0</v>
      </c>
      <c r="O438" t="b">
        <v>0</v>
      </c>
      <c r="P438" t="s">
        <v>8270</v>
      </c>
      <c r="Q438" s="6">
        <f>E438/D438</f>
        <v>0</v>
      </c>
      <c r="R438" s="7" t="e">
        <f t="shared" si="32"/>
        <v>#DIV/0!</v>
      </c>
      <c r="S438" t="str">
        <f t="shared" si="33"/>
        <v>film &amp; video</v>
      </c>
      <c r="T438" t="str">
        <f t="shared" si="34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30"/>
        <v>42591.026921296296</v>
      </c>
      <c r="L439" s="11">
        <f t="shared" si="31"/>
        <v>42651.026921296296</v>
      </c>
      <c r="M439" t="b">
        <v>0</v>
      </c>
      <c r="N439">
        <v>0</v>
      </c>
      <c r="O439" t="b">
        <v>0</v>
      </c>
      <c r="P439" t="s">
        <v>8270</v>
      </c>
      <c r="Q439" s="6">
        <f>E439/D439</f>
        <v>0</v>
      </c>
      <c r="R439" s="7" t="e">
        <f t="shared" si="32"/>
        <v>#DIV/0!</v>
      </c>
      <c r="S439" t="str">
        <f t="shared" si="33"/>
        <v>film &amp; video</v>
      </c>
      <c r="T439" t="str">
        <f t="shared" si="34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30"/>
        <v>42295.9694212963</v>
      </c>
      <c r="L440" s="11">
        <f t="shared" si="31"/>
        <v>42326.011087962965</v>
      </c>
      <c r="M440" t="b">
        <v>0</v>
      </c>
      <c r="N440">
        <v>11</v>
      </c>
      <c r="O440" t="b">
        <v>0</v>
      </c>
      <c r="P440" t="s">
        <v>8270</v>
      </c>
      <c r="Q440" s="6">
        <f>E440/D440</f>
        <v>9.3799999999999994E-2</v>
      </c>
      <c r="R440" s="7">
        <f t="shared" si="32"/>
        <v>170.54545454545453</v>
      </c>
      <c r="S440" t="str">
        <f t="shared" si="33"/>
        <v>film &amp; video</v>
      </c>
      <c r="T440" t="str">
        <f t="shared" si="34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30"/>
        <v>41919.47011574074</v>
      </c>
      <c r="L441" s="11">
        <f t="shared" si="31"/>
        <v>41929.47011574074</v>
      </c>
      <c r="M441" t="b">
        <v>0</v>
      </c>
      <c r="N441">
        <v>0</v>
      </c>
      <c r="O441" t="b">
        <v>0</v>
      </c>
      <c r="P441" t="s">
        <v>8270</v>
      </c>
      <c r="Q441" s="6">
        <f>E441/D441</f>
        <v>0</v>
      </c>
      <c r="R441" s="7" t="e">
        <f t="shared" si="32"/>
        <v>#DIV/0!</v>
      </c>
      <c r="S441" t="str">
        <f t="shared" si="33"/>
        <v>film &amp; video</v>
      </c>
      <c r="T441" t="str">
        <f t="shared" si="34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30"/>
        <v>42423.69390046296</v>
      </c>
      <c r="L442" s="11">
        <f t="shared" si="31"/>
        <v>42453.652233796303</v>
      </c>
      <c r="M442" t="b">
        <v>0</v>
      </c>
      <c r="N442">
        <v>1</v>
      </c>
      <c r="O442" t="b">
        <v>0</v>
      </c>
      <c r="P442" t="s">
        <v>8270</v>
      </c>
      <c r="Q442" s="6">
        <f>E442/D442</f>
        <v>1E-3</v>
      </c>
      <c r="R442" s="7">
        <f t="shared" si="32"/>
        <v>5</v>
      </c>
      <c r="S442" t="str">
        <f t="shared" si="33"/>
        <v>film &amp; video</v>
      </c>
      <c r="T442" t="str">
        <f t="shared" si="34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30"/>
        <v>41550.502268518518</v>
      </c>
      <c r="L443" s="11">
        <f t="shared" si="31"/>
        <v>41580.502268518518</v>
      </c>
      <c r="M443" t="b">
        <v>0</v>
      </c>
      <c r="N443">
        <v>0</v>
      </c>
      <c r="O443" t="b">
        <v>0</v>
      </c>
      <c r="P443" t="s">
        <v>8270</v>
      </c>
      <c r="Q443" s="6">
        <f>E443/D443</f>
        <v>0</v>
      </c>
      <c r="R443" s="7" t="e">
        <f t="shared" si="32"/>
        <v>#DIV/0!</v>
      </c>
      <c r="S443" t="str">
        <f t="shared" si="33"/>
        <v>film &amp; video</v>
      </c>
      <c r="T443" t="str">
        <f t="shared" si="34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30"/>
        <v>42024.597025462965</v>
      </c>
      <c r="L444" s="11">
        <f t="shared" si="31"/>
        <v>42054.597025462965</v>
      </c>
      <c r="M444" t="b">
        <v>0</v>
      </c>
      <c r="N444">
        <v>17</v>
      </c>
      <c r="O444" t="b">
        <v>0</v>
      </c>
      <c r="P444" t="s">
        <v>8270</v>
      </c>
      <c r="Q444" s="6">
        <f>E444/D444</f>
        <v>0.39358823529411763</v>
      </c>
      <c r="R444" s="7">
        <f t="shared" si="32"/>
        <v>393.58823529411762</v>
      </c>
      <c r="S444" t="str">
        <f t="shared" si="33"/>
        <v>film &amp; video</v>
      </c>
      <c r="T444" t="str">
        <f t="shared" si="34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30"/>
        <v>41649.723391203705</v>
      </c>
      <c r="L445" s="11">
        <f t="shared" si="31"/>
        <v>41679.723391203705</v>
      </c>
      <c r="M445" t="b">
        <v>0</v>
      </c>
      <c r="N445">
        <v>2</v>
      </c>
      <c r="O445" t="b">
        <v>0</v>
      </c>
      <c r="P445" t="s">
        <v>8270</v>
      </c>
      <c r="Q445" s="6">
        <f>E445/D445</f>
        <v>1E-3</v>
      </c>
      <c r="R445" s="7">
        <f t="shared" si="32"/>
        <v>5</v>
      </c>
      <c r="S445" t="str">
        <f t="shared" si="33"/>
        <v>film &amp; video</v>
      </c>
      <c r="T445" t="str">
        <f t="shared" si="34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30"/>
        <v>40894.615289351852</v>
      </c>
      <c r="L446" s="11">
        <f t="shared" si="31"/>
        <v>40954.615289351852</v>
      </c>
      <c r="M446" t="b">
        <v>0</v>
      </c>
      <c r="N446">
        <v>1</v>
      </c>
      <c r="O446" t="b">
        <v>0</v>
      </c>
      <c r="P446" t="s">
        <v>8270</v>
      </c>
      <c r="Q446" s="6">
        <f>E446/D446</f>
        <v>0.05</v>
      </c>
      <c r="R446" s="7">
        <f t="shared" si="32"/>
        <v>50</v>
      </c>
      <c r="S446" t="str">
        <f t="shared" si="33"/>
        <v>film &amp; video</v>
      </c>
      <c r="T446" t="str">
        <f t="shared" si="34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30"/>
        <v>42130.043692129628</v>
      </c>
      <c r="L447" s="11">
        <f t="shared" si="31"/>
        <v>42145.043692129628</v>
      </c>
      <c r="M447" t="b">
        <v>0</v>
      </c>
      <c r="N447">
        <v>2</v>
      </c>
      <c r="O447" t="b">
        <v>0</v>
      </c>
      <c r="P447" t="s">
        <v>8270</v>
      </c>
      <c r="Q447" s="6">
        <f>E447/D447</f>
        <v>3.3333333333333335E-5</v>
      </c>
      <c r="R447" s="7">
        <f t="shared" si="32"/>
        <v>1</v>
      </c>
      <c r="S447" t="str">
        <f t="shared" si="33"/>
        <v>film &amp; video</v>
      </c>
      <c r="T447" t="str">
        <f t="shared" si="34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30"/>
        <v>42036.791898148149</v>
      </c>
      <c r="L448" s="11">
        <f t="shared" si="31"/>
        <v>42066.791898148149</v>
      </c>
      <c r="M448" t="b">
        <v>0</v>
      </c>
      <c r="N448">
        <v>16</v>
      </c>
      <c r="O448" t="b">
        <v>0</v>
      </c>
      <c r="P448" t="s">
        <v>8270</v>
      </c>
      <c r="Q448" s="6">
        <f>E448/D448</f>
        <v>7.2952380952380949E-2</v>
      </c>
      <c r="R448" s="7">
        <f t="shared" si="32"/>
        <v>47.875</v>
      </c>
      <c r="S448" t="str">
        <f t="shared" si="33"/>
        <v>film &amp; video</v>
      </c>
      <c r="T448" t="str">
        <f t="shared" si="34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30"/>
        <v>41331.263460648152</v>
      </c>
      <c r="L449" s="11">
        <f t="shared" si="31"/>
        <v>41356.22179398148</v>
      </c>
      <c r="M449" t="b">
        <v>0</v>
      </c>
      <c r="N449">
        <v>1</v>
      </c>
      <c r="O449" t="b">
        <v>0</v>
      </c>
      <c r="P449" t="s">
        <v>8270</v>
      </c>
      <c r="Q449" s="6">
        <f>E449/D449</f>
        <v>1.6666666666666666E-4</v>
      </c>
      <c r="R449" s="7">
        <f t="shared" si="32"/>
        <v>5</v>
      </c>
      <c r="S449" t="str">
        <f t="shared" si="33"/>
        <v>film &amp; video</v>
      </c>
      <c r="T449" t="str">
        <f t="shared" si="34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si="30"/>
        <v>41753.466377314813</v>
      </c>
      <c r="L450" s="11">
        <f t="shared" si="31"/>
        <v>41773.466377314813</v>
      </c>
      <c r="M450" t="b">
        <v>0</v>
      </c>
      <c r="N450">
        <v>4</v>
      </c>
      <c r="O450" t="b">
        <v>0</v>
      </c>
      <c r="P450" t="s">
        <v>8270</v>
      </c>
      <c r="Q450" s="6">
        <f>E450/D450</f>
        <v>3.2804E-2</v>
      </c>
      <c r="R450" s="7">
        <f t="shared" si="32"/>
        <v>20.502500000000001</v>
      </c>
      <c r="S450" t="str">
        <f t="shared" si="33"/>
        <v>film &amp; video</v>
      </c>
      <c r="T450" t="str">
        <f t="shared" si="34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ref="K451:K514" si="35">(((J451/60)/60)/24)+DATE(1970,1,1)+(-7/24)</f>
        <v>41534.276446759264</v>
      </c>
      <c r="L451" s="11">
        <f t="shared" ref="L451:L514" si="36">(((I451/60)/60)/24)+DATE(1970,1,1)+(-7/24)</f>
        <v>41564.276446759264</v>
      </c>
      <c r="M451" t="b">
        <v>0</v>
      </c>
      <c r="N451">
        <v>5</v>
      </c>
      <c r="O451" t="b">
        <v>0</v>
      </c>
      <c r="P451" t="s">
        <v>8270</v>
      </c>
      <c r="Q451" s="6">
        <f>E451/D451</f>
        <v>2.2499999999999999E-2</v>
      </c>
      <c r="R451" s="7">
        <f t="shared" ref="R451:R514" si="37">E451/N451</f>
        <v>9</v>
      </c>
      <c r="S451" t="str">
        <f t="shared" ref="S451:S514" si="38">LEFT(P451,SEARCH("/",P451,1)-1)</f>
        <v>film &amp; video</v>
      </c>
      <c r="T451" t="str">
        <f t="shared" ref="T451:T514" si="39">RIGHT(P451,LEN(P451)-SEARCH("/",P451))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35"/>
        <v>41654.655092592591</v>
      </c>
      <c r="L452" s="11">
        <f t="shared" si="36"/>
        <v>41684.655092592591</v>
      </c>
      <c r="M452" t="b">
        <v>0</v>
      </c>
      <c r="N452">
        <v>7</v>
      </c>
      <c r="O452" t="b">
        <v>0</v>
      </c>
      <c r="P452" t="s">
        <v>8270</v>
      </c>
      <c r="Q452" s="6">
        <f>E452/D452</f>
        <v>7.92E-3</v>
      </c>
      <c r="R452" s="7">
        <f t="shared" si="37"/>
        <v>56.571428571428569</v>
      </c>
      <c r="S452" t="str">
        <f t="shared" si="38"/>
        <v>film &amp; video</v>
      </c>
      <c r="T452" t="str">
        <f t="shared" si="39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35"/>
        <v>41634.423506944448</v>
      </c>
      <c r="L453" s="11">
        <f t="shared" si="36"/>
        <v>41664.423506944448</v>
      </c>
      <c r="M453" t="b">
        <v>0</v>
      </c>
      <c r="N453">
        <v>0</v>
      </c>
      <c r="O453" t="b">
        <v>0</v>
      </c>
      <c r="P453" t="s">
        <v>8270</v>
      </c>
      <c r="Q453" s="6">
        <f>E453/D453</f>
        <v>0</v>
      </c>
      <c r="R453" s="7" t="e">
        <f t="shared" si="37"/>
        <v>#DIV/0!</v>
      </c>
      <c r="S453" t="str">
        <f t="shared" si="38"/>
        <v>film &amp; video</v>
      </c>
      <c r="T453" t="str">
        <f t="shared" si="39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35"/>
        <v>42107.412210648145</v>
      </c>
      <c r="L454" s="11">
        <f t="shared" si="36"/>
        <v>42137.412210648145</v>
      </c>
      <c r="M454" t="b">
        <v>0</v>
      </c>
      <c r="N454">
        <v>12</v>
      </c>
      <c r="O454" t="b">
        <v>0</v>
      </c>
      <c r="P454" t="s">
        <v>8270</v>
      </c>
      <c r="Q454" s="6">
        <f>E454/D454</f>
        <v>0.64</v>
      </c>
      <c r="R454" s="7">
        <f t="shared" si="37"/>
        <v>40</v>
      </c>
      <c r="S454" t="str">
        <f t="shared" si="38"/>
        <v>film &amp; video</v>
      </c>
      <c r="T454" t="str">
        <f t="shared" si="39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35"/>
        <v>42038.533321759263</v>
      </c>
      <c r="L455" s="11">
        <f t="shared" si="36"/>
        <v>42054.533321759263</v>
      </c>
      <c r="M455" t="b">
        <v>0</v>
      </c>
      <c r="N455">
        <v>2</v>
      </c>
      <c r="O455" t="b">
        <v>0</v>
      </c>
      <c r="P455" t="s">
        <v>8270</v>
      </c>
      <c r="Q455" s="6">
        <f>E455/D455</f>
        <v>2.740447957839262E-4</v>
      </c>
      <c r="R455" s="7">
        <f t="shared" si="37"/>
        <v>13</v>
      </c>
      <c r="S455" t="str">
        <f t="shared" si="38"/>
        <v>film &amp; video</v>
      </c>
      <c r="T455" t="str">
        <f t="shared" si="39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35"/>
        <v>41938.42559027778</v>
      </c>
      <c r="L456" s="11">
        <f t="shared" si="36"/>
        <v>41969.259722222225</v>
      </c>
      <c r="M456" t="b">
        <v>0</v>
      </c>
      <c r="N456">
        <v>5</v>
      </c>
      <c r="O456" t="b">
        <v>0</v>
      </c>
      <c r="P456" t="s">
        <v>8270</v>
      </c>
      <c r="Q456" s="6">
        <f>E456/D456</f>
        <v>8.2000000000000007E-3</v>
      </c>
      <c r="R456" s="7">
        <f t="shared" si="37"/>
        <v>16.399999999999999</v>
      </c>
      <c r="S456" t="str">
        <f t="shared" si="38"/>
        <v>film &amp; video</v>
      </c>
      <c r="T456" t="str">
        <f t="shared" si="39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35"/>
        <v>40970.710902777777</v>
      </c>
      <c r="L457" s="11">
        <f t="shared" si="36"/>
        <v>41015.729861111111</v>
      </c>
      <c r="M457" t="b">
        <v>0</v>
      </c>
      <c r="N457">
        <v>2</v>
      </c>
      <c r="O457" t="b">
        <v>0</v>
      </c>
      <c r="P457" t="s">
        <v>8270</v>
      </c>
      <c r="Q457" s="6">
        <f>E457/D457</f>
        <v>6.9230769230769226E-4</v>
      </c>
      <c r="R457" s="7">
        <f t="shared" si="37"/>
        <v>22.5</v>
      </c>
      <c r="S457" t="str">
        <f t="shared" si="38"/>
        <v>film &amp; video</v>
      </c>
      <c r="T457" t="str">
        <f t="shared" si="39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35"/>
        <v>41547.402789351851</v>
      </c>
      <c r="L458" s="11">
        <f t="shared" si="36"/>
        <v>41568.874305555561</v>
      </c>
      <c r="M458" t="b">
        <v>0</v>
      </c>
      <c r="N458">
        <v>3</v>
      </c>
      <c r="O458" t="b">
        <v>0</v>
      </c>
      <c r="P458" t="s">
        <v>8270</v>
      </c>
      <c r="Q458" s="6">
        <f>E458/D458</f>
        <v>6.8631863186318634E-3</v>
      </c>
      <c r="R458" s="7">
        <f t="shared" si="37"/>
        <v>20.333333333333332</v>
      </c>
      <c r="S458" t="str">
        <f t="shared" si="38"/>
        <v>film &amp; video</v>
      </c>
      <c r="T458" t="str">
        <f t="shared" si="39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35"/>
        <v>41837.475833333338</v>
      </c>
      <c r="L459" s="11">
        <f t="shared" si="36"/>
        <v>41867.475833333338</v>
      </c>
      <c r="M459" t="b">
        <v>0</v>
      </c>
      <c r="N459">
        <v>0</v>
      </c>
      <c r="O459" t="b">
        <v>0</v>
      </c>
      <c r="P459" t="s">
        <v>8270</v>
      </c>
      <c r="Q459" s="6">
        <f>E459/D459</f>
        <v>0</v>
      </c>
      <c r="R459" s="7" t="e">
        <f t="shared" si="37"/>
        <v>#DIV/0!</v>
      </c>
      <c r="S459" t="str">
        <f t="shared" si="38"/>
        <v>film &amp; video</v>
      </c>
      <c r="T459" t="str">
        <f t="shared" si="39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35"/>
        <v>41378.408101851855</v>
      </c>
      <c r="L460" s="11">
        <f t="shared" si="36"/>
        <v>41408.408101851855</v>
      </c>
      <c r="M460" t="b">
        <v>0</v>
      </c>
      <c r="N460">
        <v>49</v>
      </c>
      <c r="O460" t="b">
        <v>0</v>
      </c>
      <c r="P460" t="s">
        <v>8270</v>
      </c>
      <c r="Q460" s="6">
        <f>E460/D460</f>
        <v>8.2100000000000006E-2</v>
      </c>
      <c r="R460" s="7">
        <f t="shared" si="37"/>
        <v>16.755102040816325</v>
      </c>
      <c r="S460" t="str">
        <f t="shared" si="38"/>
        <v>film &amp; video</v>
      </c>
      <c r="T460" t="str">
        <f t="shared" si="39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35"/>
        <v>40800.348692129635</v>
      </c>
      <c r="L461" s="11">
        <f t="shared" si="36"/>
        <v>40860.3903587963</v>
      </c>
      <c r="M461" t="b">
        <v>0</v>
      </c>
      <c r="N461">
        <v>1</v>
      </c>
      <c r="O461" t="b">
        <v>0</v>
      </c>
      <c r="P461" t="s">
        <v>8270</v>
      </c>
      <c r="Q461" s="6">
        <f>E461/D461</f>
        <v>6.4102564102564103E-4</v>
      </c>
      <c r="R461" s="7">
        <f t="shared" si="37"/>
        <v>25</v>
      </c>
      <c r="S461" t="str">
        <f t="shared" si="38"/>
        <v>film &amp; video</v>
      </c>
      <c r="T461" t="str">
        <f t="shared" si="39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35"/>
        <v>41759.250868055555</v>
      </c>
      <c r="L462" s="11">
        <f t="shared" si="36"/>
        <v>41790.875</v>
      </c>
      <c r="M462" t="b">
        <v>0</v>
      </c>
      <c r="N462">
        <v>2</v>
      </c>
      <c r="O462" t="b">
        <v>0</v>
      </c>
      <c r="P462" t="s">
        <v>8270</v>
      </c>
      <c r="Q462" s="6">
        <f>E462/D462</f>
        <v>2.9411764705882353E-3</v>
      </c>
      <c r="R462" s="7">
        <f t="shared" si="37"/>
        <v>12.5</v>
      </c>
      <c r="S462" t="str">
        <f t="shared" si="38"/>
        <v>film &amp; video</v>
      </c>
      <c r="T462" t="str">
        <f t="shared" si="39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35"/>
        <v>41407.555173611116</v>
      </c>
      <c r="L463" s="11">
        <f t="shared" si="36"/>
        <v>41427.555173611116</v>
      </c>
      <c r="M463" t="b">
        <v>0</v>
      </c>
      <c r="N463">
        <v>0</v>
      </c>
      <c r="O463" t="b">
        <v>0</v>
      </c>
      <c r="P463" t="s">
        <v>8270</v>
      </c>
      <c r="Q463" s="6">
        <f>E463/D463</f>
        <v>0</v>
      </c>
      <c r="R463" s="7" t="e">
        <f t="shared" si="37"/>
        <v>#DIV/0!</v>
      </c>
      <c r="S463" t="str">
        <f t="shared" si="38"/>
        <v>film &amp; video</v>
      </c>
      <c r="T463" t="str">
        <f t="shared" si="39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35"/>
        <v>40704.834965277783</v>
      </c>
      <c r="L464" s="11">
        <f t="shared" si="36"/>
        <v>40764.834965277783</v>
      </c>
      <c r="M464" t="b">
        <v>0</v>
      </c>
      <c r="N464">
        <v>0</v>
      </c>
      <c r="O464" t="b">
        <v>0</v>
      </c>
      <c r="P464" t="s">
        <v>8270</v>
      </c>
      <c r="Q464" s="6">
        <f>E464/D464</f>
        <v>0</v>
      </c>
      <c r="R464" s="7" t="e">
        <f t="shared" si="37"/>
        <v>#DIV/0!</v>
      </c>
      <c r="S464" t="str">
        <f t="shared" si="38"/>
        <v>film &amp; video</v>
      </c>
      <c r="T464" t="str">
        <f t="shared" si="39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35"/>
        <v>40750.418437500004</v>
      </c>
      <c r="L465" s="11">
        <f t="shared" si="36"/>
        <v>40810.418437500004</v>
      </c>
      <c r="M465" t="b">
        <v>0</v>
      </c>
      <c r="N465">
        <v>11</v>
      </c>
      <c r="O465" t="b">
        <v>0</v>
      </c>
      <c r="P465" t="s">
        <v>8270</v>
      </c>
      <c r="Q465" s="6">
        <f>E465/D465</f>
        <v>2.2727272727272728E-2</v>
      </c>
      <c r="R465" s="7">
        <f t="shared" si="37"/>
        <v>113.63636363636364</v>
      </c>
      <c r="S465" t="str">
        <f t="shared" si="38"/>
        <v>film &amp; video</v>
      </c>
      <c r="T465" t="str">
        <f t="shared" si="39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35"/>
        <v>42488.557118055563</v>
      </c>
      <c r="L466" s="11">
        <f t="shared" si="36"/>
        <v>42508.557118055563</v>
      </c>
      <c r="M466" t="b">
        <v>0</v>
      </c>
      <c r="N466">
        <v>1</v>
      </c>
      <c r="O466" t="b">
        <v>0</v>
      </c>
      <c r="P466" t="s">
        <v>8270</v>
      </c>
      <c r="Q466" s="6">
        <f>E466/D466</f>
        <v>9.9009900990099011E-4</v>
      </c>
      <c r="R466" s="7">
        <f t="shared" si="37"/>
        <v>1</v>
      </c>
      <c r="S466" t="str">
        <f t="shared" si="38"/>
        <v>film &amp; video</v>
      </c>
      <c r="T466" t="str">
        <f t="shared" si="39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35"/>
        <v>41800.828402777777</v>
      </c>
      <c r="L467" s="11">
        <f t="shared" si="36"/>
        <v>41816.828402777777</v>
      </c>
      <c r="M467" t="b">
        <v>0</v>
      </c>
      <c r="N467">
        <v>8</v>
      </c>
      <c r="O467" t="b">
        <v>0</v>
      </c>
      <c r="P467" t="s">
        <v>8270</v>
      </c>
      <c r="Q467" s="6">
        <f>E467/D467</f>
        <v>0.26953125</v>
      </c>
      <c r="R467" s="7">
        <f t="shared" si="37"/>
        <v>17.25</v>
      </c>
      <c r="S467" t="str">
        <f t="shared" si="38"/>
        <v>film &amp; video</v>
      </c>
      <c r="T467" t="str">
        <f t="shared" si="39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35"/>
        <v>41129.65120370371</v>
      </c>
      <c r="L468" s="11">
        <f t="shared" si="36"/>
        <v>41159.65120370371</v>
      </c>
      <c r="M468" t="b">
        <v>0</v>
      </c>
      <c r="N468">
        <v>5</v>
      </c>
      <c r="O468" t="b">
        <v>0</v>
      </c>
      <c r="P468" t="s">
        <v>8270</v>
      </c>
      <c r="Q468" s="6">
        <f>E468/D468</f>
        <v>7.6E-3</v>
      </c>
      <c r="R468" s="7">
        <f t="shared" si="37"/>
        <v>15.2</v>
      </c>
      <c r="S468" t="str">
        <f t="shared" si="38"/>
        <v>film &amp; video</v>
      </c>
      <c r="T468" t="str">
        <f t="shared" si="39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35"/>
        <v>41135.388125000005</v>
      </c>
      <c r="L469" s="11">
        <f t="shared" si="36"/>
        <v>41180.388125000005</v>
      </c>
      <c r="M469" t="b">
        <v>0</v>
      </c>
      <c r="N469">
        <v>39</v>
      </c>
      <c r="O469" t="b">
        <v>0</v>
      </c>
      <c r="P469" t="s">
        <v>8270</v>
      </c>
      <c r="Q469" s="6">
        <f>E469/D469</f>
        <v>0.21575</v>
      </c>
      <c r="R469" s="7">
        <f t="shared" si="37"/>
        <v>110.64102564102564</v>
      </c>
      <c r="S469" t="str">
        <f t="shared" si="38"/>
        <v>film &amp; video</v>
      </c>
      <c r="T469" t="str">
        <f t="shared" si="39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35"/>
        <v>41040.875960648147</v>
      </c>
      <c r="L470" s="11">
        <f t="shared" si="36"/>
        <v>41100.868807870371</v>
      </c>
      <c r="M470" t="b">
        <v>0</v>
      </c>
      <c r="N470">
        <v>0</v>
      </c>
      <c r="O470" t="b">
        <v>0</v>
      </c>
      <c r="P470" t="s">
        <v>8270</v>
      </c>
      <c r="Q470" s="6">
        <f>E470/D470</f>
        <v>0</v>
      </c>
      <c r="R470" s="7" t="e">
        <f t="shared" si="37"/>
        <v>#DIV/0!</v>
      </c>
      <c r="S470" t="str">
        <f t="shared" si="38"/>
        <v>film &amp; video</v>
      </c>
      <c r="T470" t="str">
        <f t="shared" si="39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35"/>
        <v>41827.698194444449</v>
      </c>
      <c r="L471" s="11">
        <f t="shared" si="36"/>
        <v>41887.698194444449</v>
      </c>
      <c r="M471" t="b">
        <v>0</v>
      </c>
      <c r="N471">
        <v>0</v>
      </c>
      <c r="O471" t="b">
        <v>0</v>
      </c>
      <c r="P471" t="s">
        <v>8270</v>
      </c>
      <c r="Q471" s="6">
        <f>E471/D471</f>
        <v>0</v>
      </c>
      <c r="R471" s="7" t="e">
        <f t="shared" si="37"/>
        <v>#DIV/0!</v>
      </c>
      <c r="S471" t="str">
        <f t="shared" si="38"/>
        <v>film &amp; video</v>
      </c>
      <c r="T471" t="str">
        <f t="shared" si="39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35"/>
        <v>41604.876030092593</v>
      </c>
      <c r="L472" s="11">
        <f t="shared" si="36"/>
        <v>41654.875</v>
      </c>
      <c r="M472" t="b">
        <v>0</v>
      </c>
      <c r="N472">
        <v>2</v>
      </c>
      <c r="O472" t="b">
        <v>0</v>
      </c>
      <c r="P472" t="s">
        <v>8270</v>
      </c>
      <c r="Q472" s="6">
        <f>E472/D472</f>
        <v>1.0200000000000001E-2</v>
      </c>
      <c r="R472" s="7">
        <f t="shared" si="37"/>
        <v>25.5</v>
      </c>
      <c r="S472" t="str">
        <f t="shared" si="38"/>
        <v>film &amp; video</v>
      </c>
      <c r="T472" t="str">
        <f t="shared" si="39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35"/>
        <v>41703.430312500001</v>
      </c>
      <c r="L473" s="11">
        <f t="shared" si="36"/>
        <v>41748.388645833336</v>
      </c>
      <c r="M473" t="b">
        <v>0</v>
      </c>
      <c r="N473">
        <v>170</v>
      </c>
      <c r="O473" t="b">
        <v>0</v>
      </c>
      <c r="P473" t="s">
        <v>8270</v>
      </c>
      <c r="Q473" s="6">
        <f>E473/D473</f>
        <v>0.11892727272727273</v>
      </c>
      <c r="R473" s="7">
        <f t="shared" si="37"/>
        <v>38.476470588235294</v>
      </c>
      <c r="S473" t="str">
        <f t="shared" si="38"/>
        <v>film &amp; video</v>
      </c>
      <c r="T473" t="str">
        <f t="shared" si="39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35"/>
        <v>41844.630995370375</v>
      </c>
      <c r="L474" s="11">
        <f t="shared" si="36"/>
        <v>41874.630995370375</v>
      </c>
      <c r="M474" t="b">
        <v>0</v>
      </c>
      <c r="N474">
        <v>5</v>
      </c>
      <c r="O474" t="b">
        <v>0</v>
      </c>
      <c r="P474" t="s">
        <v>8270</v>
      </c>
      <c r="Q474" s="6">
        <f>E474/D474</f>
        <v>0.17624999999999999</v>
      </c>
      <c r="R474" s="7">
        <f t="shared" si="37"/>
        <v>28.2</v>
      </c>
      <c r="S474" t="str">
        <f t="shared" si="38"/>
        <v>film &amp; video</v>
      </c>
      <c r="T474" t="str">
        <f t="shared" si="39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35"/>
        <v>41869.406469907408</v>
      </c>
      <c r="L475" s="11">
        <f t="shared" si="36"/>
        <v>41899.406469907408</v>
      </c>
      <c r="M475" t="b">
        <v>0</v>
      </c>
      <c r="N475">
        <v>14</v>
      </c>
      <c r="O475" t="b">
        <v>0</v>
      </c>
      <c r="P475" t="s">
        <v>8270</v>
      </c>
      <c r="Q475" s="6">
        <f>E475/D475</f>
        <v>2.87E-2</v>
      </c>
      <c r="R475" s="7">
        <f t="shared" si="37"/>
        <v>61.5</v>
      </c>
      <c r="S475" t="str">
        <f t="shared" si="38"/>
        <v>film &amp; video</v>
      </c>
      <c r="T475" t="str">
        <f t="shared" si="39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35"/>
        <v>42753.03737268519</v>
      </c>
      <c r="L476" s="11">
        <f t="shared" si="36"/>
        <v>42783.03737268519</v>
      </c>
      <c r="M476" t="b">
        <v>0</v>
      </c>
      <c r="N476">
        <v>1</v>
      </c>
      <c r="O476" t="b">
        <v>0</v>
      </c>
      <c r="P476" t="s">
        <v>8270</v>
      </c>
      <c r="Q476" s="6">
        <f>E476/D476</f>
        <v>3.0303030303030303E-4</v>
      </c>
      <c r="R476" s="7">
        <f t="shared" si="37"/>
        <v>1</v>
      </c>
      <c r="S476" t="str">
        <f t="shared" si="38"/>
        <v>film &amp; video</v>
      </c>
      <c r="T476" t="str">
        <f t="shared" si="39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35"/>
        <v>42099.794479166674</v>
      </c>
      <c r="L477" s="11">
        <f t="shared" si="36"/>
        <v>42129.794479166674</v>
      </c>
      <c r="M477" t="b">
        <v>0</v>
      </c>
      <c r="N477">
        <v>0</v>
      </c>
      <c r="O477" t="b">
        <v>0</v>
      </c>
      <c r="P477" t="s">
        <v>8270</v>
      </c>
      <c r="Q477" s="6">
        <f>E477/D477</f>
        <v>0</v>
      </c>
      <c r="R477" s="7" t="e">
        <f t="shared" si="37"/>
        <v>#DIV/0!</v>
      </c>
      <c r="S477" t="str">
        <f t="shared" si="38"/>
        <v>film &amp; video</v>
      </c>
      <c r="T477" t="str">
        <f t="shared" si="39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35"/>
        <v>41757.683344907411</v>
      </c>
      <c r="L478" s="11">
        <f t="shared" si="36"/>
        <v>41792.874305555561</v>
      </c>
      <c r="M478" t="b">
        <v>0</v>
      </c>
      <c r="N478">
        <v>124</v>
      </c>
      <c r="O478" t="b">
        <v>0</v>
      </c>
      <c r="P478" t="s">
        <v>8270</v>
      </c>
      <c r="Q478" s="6">
        <f>E478/D478</f>
        <v>2.2302681818181819E-2</v>
      </c>
      <c r="R478" s="7">
        <f t="shared" si="37"/>
        <v>39.569274193548388</v>
      </c>
      <c r="S478" t="str">
        <f t="shared" si="38"/>
        <v>film &amp; video</v>
      </c>
      <c r="T478" t="str">
        <f t="shared" si="39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35"/>
        <v>40987.543217592596</v>
      </c>
      <c r="L479" s="11">
        <f t="shared" si="36"/>
        <v>41047.543217592596</v>
      </c>
      <c r="M479" t="b">
        <v>0</v>
      </c>
      <c r="N479">
        <v>0</v>
      </c>
      <c r="O479" t="b">
        <v>0</v>
      </c>
      <c r="P479" t="s">
        <v>8270</v>
      </c>
      <c r="Q479" s="6">
        <f>E479/D479</f>
        <v>0</v>
      </c>
      <c r="R479" s="7" t="e">
        <f t="shared" si="37"/>
        <v>#DIV/0!</v>
      </c>
      <c r="S479" t="str">
        <f t="shared" si="38"/>
        <v>film &amp; video</v>
      </c>
      <c r="T479" t="str">
        <f t="shared" si="39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35"/>
        <v>42065.619317129633</v>
      </c>
      <c r="L480" s="11">
        <f t="shared" si="36"/>
        <v>42095.577650462968</v>
      </c>
      <c r="M480" t="b">
        <v>0</v>
      </c>
      <c r="N480">
        <v>0</v>
      </c>
      <c r="O480" t="b">
        <v>0</v>
      </c>
      <c r="P480" t="s">
        <v>8270</v>
      </c>
      <c r="Q480" s="6">
        <f>E480/D480</f>
        <v>0</v>
      </c>
      <c r="R480" s="7" t="e">
        <f t="shared" si="37"/>
        <v>#DIV/0!</v>
      </c>
      <c r="S480" t="str">
        <f t="shared" si="38"/>
        <v>film &amp; video</v>
      </c>
      <c r="T480" t="str">
        <f t="shared" si="39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35"/>
        <v>41904.116145833337</v>
      </c>
      <c r="L481" s="11">
        <f t="shared" si="36"/>
        <v>41964.157812500001</v>
      </c>
      <c r="M481" t="b">
        <v>0</v>
      </c>
      <c r="N481">
        <v>55</v>
      </c>
      <c r="O481" t="b">
        <v>0</v>
      </c>
      <c r="P481" t="s">
        <v>8270</v>
      </c>
      <c r="Q481" s="6">
        <f>E481/D481</f>
        <v>0.3256</v>
      </c>
      <c r="R481" s="7">
        <f t="shared" si="37"/>
        <v>88.8</v>
      </c>
      <c r="S481" t="str">
        <f t="shared" si="38"/>
        <v>film &amp; video</v>
      </c>
      <c r="T481" t="str">
        <f t="shared" si="39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35"/>
        <v>41465.208506944444</v>
      </c>
      <c r="L482" s="11">
        <f t="shared" si="36"/>
        <v>41495.208506944444</v>
      </c>
      <c r="M482" t="b">
        <v>0</v>
      </c>
      <c r="N482">
        <v>140</v>
      </c>
      <c r="O482" t="b">
        <v>0</v>
      </c>
      <c r="P482" t="s">
        <v>8270</v>
      </c>
      <c r="Q482" s="6">
        <f>E482/D482</f>
        <v>0.19409999999999999</v>
      </c>
      <c r="R482" s="7">
        <f t="shared" si="37"/>
        <v>55.457142857142856</v>
      </c>
      <c r="S482" t="str">
        <f t="shared" si="38"/>
        <v>film &amp; video</v>
      </c>
      <c r="T482" t="str">
        <f t="shared" si="39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35"/>
        <v>41162.380659722221</v>
      </c>
      <c r="L483" s="11">
        <f t="shared" si="36"/>
        <v>41192.380659722221</v>
      </c>
      <c r="M483" t="b">
        <v>0</v>
      </c>
      <c r="N483">
        <v>21</v>
      </c>
      <c r="O483" t="b">
        <v>0</v>
      </c>
      <c r="P483" t="s">
        <v>8270</v>
      </c>
      <c r="Q483" s="6">
        <f>E483/D483</f>
        <v>6.0999999999999999E-2</v>
      </c>
      <c r="R483" s="7">
        <f t="shared" si="37"/>
        <v>87.142857142857139</v>
      </c>
      <c r="S483" t="str">
        <f t="shared" si="38"/>
        <v>film &amp; video</v>
      </c>
      <c r="T483" t="str">
        <f t="shared" si="39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35"/>
        <v>42447.605208333342</v>
      </c>
      <c r="L484" s="11">
        <f t="shared" si="36"/>
        <v>42474.31527777778</v>
      </c>
      <c r="M484" t="b">
        <v>0</v>
      </c>
      <c r="N484">
        <v>1</v>
      </c>
      <c r="O484" t="b">
        <v>0</v>
      </c>
      <c r="P484" t="s">
        <v>8270</v>
      </c>
      <c r="Q484" s="6">
        <f>E484/D484</f>
        <v>1E-3</v>
      </c>
      <c r="R484" s="7">
        <f t="shared" si="37"/>
        <v>10</v>
      </c>
      <c r="S484" t="str">
        <f t="shared" si="38"/>
        <v>film &amp; video</v>
      </c>
      <c r="T484" t="str">
        <f t="shared" si="39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35"/>
        <v>41242.90592592593</v>
      </c>
      <c r="L485" s="11">
        <f t="shared" si="36"/>
        <v>41302.90592592593</v>
      </c>
      <c r="M485" t="b">
        <v>0</v>
      </c>
      <c r="N485">
        <v>147</v>
      </c>
      <c r="O485" t="b">
        <v>0</v>
      </c>
      <c r="P485" t="s">
        <v>8270</v>
      </c>
      <c r="Q485" s="6">
        <f>E485/D485</f>
        <v>0.502</v>
      </c>
      <c r="R485" s="7">
        <f t="shared" si="37"/>
        <v>51.224489795918366</v>
      </c>
      <c r="S485" t="str">
        <f t="shared" si="38"/>
        <v>film &amp; video</v>
      </c>
      <c r="T485" t="str">
        <f t="shared" si="39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35"/>
        <v>42272.647824074076</v>
      </c>
      <c r="L486" s="11">
        <f t="shared" si="36"/>
        <v>42313.689490740748</v>
      </c>
      <c r="M486" t="b">
        <v>0</v>
      </c>
      <c r="N486">
        <v>11</v>
      </c>
      <c r="O486" t="b">
        <v>0</v>
      </c>
      <c r="P486" t="s">
        <v>8270</v>
      </c>
      <c r="Q486" s="6">
        <f>E486/D486</f>
        <v>1.8625E-3</v>
      </c>
      <c r="R486" s="7">
        <f t="shared" si="37"/>
        <v>13.545454545454545</v>
      </c>
      <c r="S486" t="str">
        <f t="shared" si="38"/>
        <v>film &amp; video</v>
      </c>
      <c r="T486" t="str">
        <f t="shared" si="39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35"/>
        <v>41381.214108796295</v>
      </c>
      <c r="L487" s="11">
        <f t="shared" si="36"/>
        <v>41411.214108796295</v>
      </c>
      <c r="M487" t="b">
        <v>0</v>
      </c>
      <c r="N487">
        <v>125</v>
      </c>
      <c r="O487" t="b">
        <v>0</v>
      </c>
      <c r="P487" t="s">
        <v>8270</v>
      </c>
      <c r="Q487" s="6">
        <f>E487/D487</f>
        <v>0.21906971229845085</v>
      </c>
      <c r="R487" s="7">
        <f t="shared" si="37"/>
        <v>66.520080000000007</v>
      </c>
      <c r="S487" t="str">
        <f t="shared" si="38"/>
        <v>film &amp; video</v>
      </c>
      <c r="T487" t="str">
        <f t="shared" si="39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35"/>
        <v>41761.650914351856</v>
      </c>
      <c r="L488" s="11">
        <f t="shared" si="36"/>
        <v>41791.650914351856</v>
      </c>
      <c r="M488" t="b">
        <v>0</v>
      </c>
      <c r="N488">
        <v>1</v>
      </c>
      <c r="O488" t="b">
        <v>0</v>
      </c>
      <c r="P488" t="s">
        <v>8270</v>
      </c>
      <c r="Q488" s="6">
        <f>E488/D488</f>
        <v>9.0909090909090904E-5</v>
      </c>
      <c r="R488" s="7">
        <f t="shared" si="37"/>
        <v>50</v>
      </c>
      <c r="S488" t="str">
        <f t="shared" si="38"/>
        <v>film &amp; video</v>
      </c>
      <c r="T488" t="str">
        <f t="shared" si="39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35"/>
        <v>42669.303171296298</v>
      </c>
      <c r="L489" s="11">
        <f t="shared" si="36"/>
        <v>42729.344837962963</v>
      </c>
      <c r="M489" t="b">
        <v>0</v>
      </c>
      <c r="N489">
        <v>0</v>
      </c>
      <c r="O489" t="b">
        <v>0</v>
      </c>
      <c r="P489" t="s">
        <v>8270</v>
      </c>
      <c r="Q489" s="6">
        <f>E489/D489</f>
        <v>0</v>
      </c>
      <c r="R489" s="7" t="e">
        <f t="shared" si="37"/>
        <v>#DIV/0!</v>
      </c>
      <c r="S489" t="str">
        <f t="shared" si="38"/>
        <v>film &amp; video</v>
      </c>
      <c r="T489" t="str">
        <f t="shared" si="39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35"/>
        <v>42713.762731481482</v>
      </c>
      <c r="L490" s="11">
        <f t="shared" si="36"/>
        <v>42743.762731481482</v>
      </c>
      <c r="M490" t="b">
        <v>0</v>
      </c>
      <c r="N490">
        <v>0</v>
      </c>
      <c r="O490" t="b">
        <v>0</v>
      </c>
      <c r="P490" t="s">
        <v>8270</v>
      </c>
      <c r="Q490" s="6">
        <f>E490/D490</f>
        <v>0</v>
      </c>
      <c r="R490" s="7" t="e">
        <f t="shared" si="37"/>
        <v>#DIV/0!</v>
      </c>
      <c r="S490" t="str">
        <f t="shared" si="38"/>
        <v>film &amp; video</v>
      </c>
      <c r="T490" t="str">
        <f t="shared" si="39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35"/>
        <v>40882.19</v>
      </c>
      <c r="L491" s="11">
        <f t="shared" si="36"/>
        <v>40913.189583333333</v>
      </c>
      <c r="M491" t="b">
        <v>0</v>
      </c>
      <c r="N491">
        <v>3</v>
      </c>
      <c r="O491" t="b">
        <v>0</v>
      </c>
      <c r="P491" t="s">
        <v>8270</v>
      </c>
      <c r="Q491" s="6">
        <f>E491/D491</f>
        <v>2.8667813379201833E-3</v>
      </c>
      <c r="R491" s="7">
        <f t="shared" si="37"/>
        <v>71.666666666666671</v>
      </c>
      <c r="S491" t="str">
        <f t="shared" si="38"/>
        <v>film &amp; video</v>
      </c>
      <c r="T491" t="str">
        <f t="shared" si="39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35"/>
        <v>41113.676909722228</v>
      </c>
      <c r="L492" s="11">
        <f t="shared" si="36"/>
        <v>41143.676909722228</v>
      </c>
      <c r="M492" t="b">
        <v>0</v>
      </c>
      <c r="N492">
        <v>0</v>
      </c>
      <c r="O492" t="b">
        <v>0</v>
      </c>
      <c r="P492" t="s">
        <v>8270</v>
      </c>
      <c r="Q492" s="6">
        <f>E492/D492</f>
        <v>0</v>
      </c>
      <c r="R492" s="7" t="e">
        <f t="shared" si="37"/>
        <v>#DIV/0!</v>
      </c>
      <c r="S492" t="str">
        <f t="shared" si="38"/>
        <v>film &amp; video</v>
      </c>
      <c r="T492" t="str">
        <f t="shared" si="39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35"/>
        <v>42366.690960648157</v>
      </c>
      <c r="L493" s="11">
        <f t="shared" si="36"/>
        <v>42396.690960648157</v>
      </c>
      <c r="M493" t="b">
        <v>0</v>
      </c>
      <c r="N493">
        <v>0</v>
      </c>
      <c r="O493" t="b">
        <v>0</v>
      </c>
      <c r="P493" t="s">
        <v>8270</v>
      </c>
      <c r="Q493" s="6">
        <f>E493/D493</f>
        <v>0</v>
      </c>
      <c r="R493" s="7" t="e">
        <f t="shared" si="37"/>
        <v>#DIV/0!</v>
      </c>
      <c r="S493" t="str">
        <f t="shared" si="38"/>
        <v>film &amp; video</v>
      </c>
      <c r="T493" t="str">
        <f t="shared" si="39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35"/>
        <v>42595.743402777785</v>
      </c>
      <c r="L494" s="11">
        <f t="shared" si="36"/>
        <v>42655.743402777785</v>
      </c>
      <c r="M494" t="b">
        <v>0</v>
      </c>
      <c r="N494">
        <v>0</v>
      </c>
      <c r="O494" t="b">
        <v>0</v>
      </c>
      <c r="P494" t="s">
        <v>8270</v>
      </c>
      <c r="Q494" s="6">
        <f>E494/D494</f>
        <v>0</v>
      </c>
      <c r="R494" s="7" t="e">
        <f t="shared" si="37"/>
        <v>#DIV/0!</v>
      </c>
      <c r="S494" t="str">
        <f t="shared" si="38"/>
        <v>film &amp; video</v>
      </c>
      <c r="T494" t="str">
        <f t="shared" si="39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35"/>
        <v>42114.434467592589</v>
      </c>
      <c r="L495" s="11">
        <f t="shared" si="36"/>
        <v>42144.434467592589</v>
      </c>
      <c r="M495" t="b">
        <v>0</v>
      </c>
      <c r="N495">
        <v>0</v>
      </c>
      <c r="O495" t="b">
        <v>0</v>
      </c>
      <c r="P495" t="s">
        <v>8270</v>
      </c>
      <c r="Q495" s="6">
        <f>E495/D495</f>
        <v>0</v>
      </c>
      <c r="R495" s="7" t="e">
        <f t="shared" si="37"/>
        <v>#DIV/0!</v>
      </c>
      <c r="S495" t="str">
        <f t="shared" si="38"/>
        <v>film &amp; video</v>
      </c>
      <c r="T495" t="str">
        <f t="shared" si="39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35"/>
        <v>41799.538946759261</v>
      </c>
      <c r="L496" s="11">
        <f t="shared" si="36"/>
        <v>41822.833333333336</v>
      </c>
      <c r="M496" t="b">
        <v>0</v>
      </c>
      <c r="N496">
        <v>3</v>
      </c>
      <c r="O496" t="b">
        <v>0</v>
      </c>
      <c r="P496" t="s">
        <v>8270</v>
      </c>
      <c r="Q496" s="6">
        <f>E496/D496</f>
        <v>1.5499999999999999E-3</v>
      </c>
      <c r="R496" s="7">
        <f t="shared" si="37"/>
        <v>10.333333333333334</v>
      </c>
      <c r="S496" t="str">
        <f t="shared" si="38"/>
        <v>film &amp; video</v>
      </c>
      <c r="T496" t="str">
        <f t="shared" si="39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35"/>
        <v>42171.535937500004</v>
      </c>
      <c r="L497" s="11">
        <f t="shared" si="36"/>
        <v>42201.535937500004</v>
      </c>
      <c r="M497" t="b">
        <v>0</v>
      </c>
      <c r="N497">
        <v>0</v>
      </c>
      <c r="O497" t="b">
        <v>0</v>
      </c>
      <c r="P497" t="s">
        <v>8270</v>
      </c>
      <c r="Q497" s="6">
        <f>E497/D497</f>
        <v>0</v>
      </c>
      <c r="R497" s="7" t="e">
        <f t="shared" si="37"/>
        <v>#DIV/0!</v>
      </c>
      <c r="S497" t="str">
        <f t="shared" si="38"/>
        <v>film &amp; video</v>
      </c>
      <c r="T497" t="str">
        <f t="shared" si="39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35"/>
        <v>41620.639745370376</v>
      </c>
      <c r="L498" s="11">
        <f t="shared" si="36"/>
        <v>41680.639745370376</v>
      </c>
      <c r="M498" t="b">
        <v>0</v>
      </c>
      <c r="N498">
        <v>1</v>
      </c>
      <c r="O498" t="b">
        <v>0</v>
      </c>
      <c r="P498" t="s">
        <v>8270</v>
      </c>
      <c r="Q498" s="6">
        <f>E498/D498</f>
        <v>1.6666666666666667E-5</v>
      </c>
      <c r="R498" s="7">
        <f t="shared" si="37"/>
        <v>1</v>
      </c>
      <c r="S498" t="str">
        <f t="shared" si="38"/>
        <v>film &amp; video</v>
      </c>
      <c r="T498" t="str">
        <f t="shared" si="39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35"/>
        <v>41944.746122685188</v>
      </c>
      <c r="L499" s="11">
        <f t="shared" si="36"/>
        <v>41997.916666666664</v>
      </c>
      <c r="M499" t="b">
        <v>0</v>
      </c>
      <c r="N499">
        <v>3</v>
      </c>
      <c r="O499" t="b">
        <v>0</v>
      </c>
      <c r="P499" t="s">
        <v>8270</v>
      </c>
      <c r="Q499" s="6">
        <f>E499/D499</f>
        <v>6.6964285714285711E-3</v>
      </c>
      <c r="R499" s="7">
        <f t="shared" si="37"/>
        <v>10</v>
      </c>
      <c r="S499" t="str">
        <f t="shared" si="38"/>
        <v>film &amp; video</v>
      </c>
      <c r="T499" t="str">
        <f t="shared" si="39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35"/>
        <v>40858.47047453704</v>
      </c>
      <c r="L500" s="11">
        <f t="shared" si="36"/>
        <v>40900.47047453704</v>
      </c>
      <c r="M500" t="b">
        <v>0</v>
      </c>
      <c r="N500">
        <v>22</v>
      </c>
      <c r="O500" t="b">
        <v>0</v>
      </c>
      <c r="P500" t="s">
        <v>8270</v>
      </c>
      <c r="Q500" s="6">
        <f>E500/D500</f>
        <v>4.5985132395404561E-2</v>
      </c>
      <c r="R500" s="7">
        <f t="shared" si="37"/>
        <v>136.09090909090909</v>
      </c>
      <c r="S500" t="str">
        <f t="shared" si="38"/>
        <v>film &amp; video</v>
      </c>
      <c r="T500" t="str">
        <f t="shared" si="39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35"/>
        <v>40043.603796296295</v>
      </c>
      <c r="L501" s="11">
        <f t="shared" si="36"/>
        <v>40098.582638888889</v>
      </c>
      <c r="M501" t="b">
        <v>0</v>
      </c>
      <c r="N501">
        <v>26</v>
      </c>
      <c r="O501" t="b">
        <v>0</v>
      </c>
      <c r="P501" t="s">
        <v>8270</v>
      </c>
      <c r="Q501" s="6">
        <f>E501/D501</f>
        <v>9.5500000000000002E-2</v>
      </c>
      <c r="R501" s="7">
        <f t="shared" si="37"/>
        <v>73.461538461538467</v>
      </c>
      <c r="S501" t="str">
        <f t="shared" si="38"/>
        <v>film &amp; video</v>
      </c>
      <c r="T501" t="str">
        <f t="shared" si="39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35"/>
        <v>40247.594340277785</v>
      </c>
      <c r="L502" s="11">
        <f t="shared" si="36"/>
        <v>40306.636111111111</v>
      </c>
      <c r="M502" t="b">
        <v>0</v>
      </c>
      <c r="N502">
        <v>4</v>
      </c>
      <c r="O502" t="b">
        <v>0</v>
      </c>
      <c r="P502" t="s">
        <v>8270</v>
      </c>
      <c r="Q502" s="6">
        <f>E502/D502</f>
        <v>3.307692307692308E-2</v>
      </c>
      <c r="R502" s="7">
        <f t="shared" si="37"/>
        <v>53.75</v>
      </c>
      <c r="S502" t="str">
        <f t="shared" si="38"/>
        <v>film &amp; video</v>
      </c>
      <c r="T502" t="str">
        <f t="shared" si="39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35"/>
        <v>40702.942719907413</v>
      </c>
      <c r="L503" s="11">
        <f t="shared" si="36"/>
        <v>40732.942719907413</v>
      </c>
      <c r="M503" t="b">
        <v>0</v>
      </c>
      <c r="N503">
        <v>0</v>
      </c>
      <c r="O503" t="b">
        <v>0</v>
      </c>
      <c r="P503" t="s">
        <v>8270</v>
      </c>
      <c r="Q503" s="6">
        <f>E503/D503</f>
        <v>0</v>
      </c>
      <c r="R503" s="7" t="e">
        <f t="shared" si="37"/>
        <v>#DIV/0!</v>
      </c>
      <c r="S503" t="str">
        <f t="shared" si="38"/>
        <v>film &amp; video</v>
      </c>
      <c r="T503" t="str">
        <f t="shared" si="39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35"/>
        <v>40956.261863425927</v>
      </c>
      <c r="L504" s="11">
        <f t="shared" si="36"/>
        <v>40986.220196759263</v>
      </c>
      <c r="M504" t="b">
        <v>0</v>
      </c>
      <c r="N504">
        <v>4</v>
      </c>
      <c r="O504" t="b">
        <v>0</v>
      </c>
      <c r="P504" t="s">
        <v>8270</v>
      </c>
      <c r="Q504" s="6">
        <f>E504/D504</f>
        <v>1.15E-2</v>
      </c>
      <c r="R504" s="7">
        <f t="shared" si="37"/>
        <v>57.5</v>
      </c>
      <c r="S504" t="str">
        <f t="shared" si="38"/>
        <v>film &amp; video</v>
      </c>
      <c r="T504" t="str">
        <f t="shared" si="39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35"/>
        <v>41991.234988425924</v>
      </c>
      <c r="L505" s="11">
        <f t="shared" si="36"/>
        <v>42021.234988425924</v>
      </c>
      <c r="M505" t="b">
        <v>0</v>
      </c>
      <c r="N505">
        <v>9</v>
      </c>
      <c r="O505" t="b">
        <v>0</v>
      </c>
      <c r="P505" t="s">
        <v>8270</v>
      </c>
      <c r="Q505" s="6">
        <f>E505/D505</f>
        <v>1.7538461538461537E-2</v>
      </c>
      <c r="R505" s="7">
        <f t="shared" si="37"/>
        <v>12.666666666666666</v>
      </c>
      <c r="S505" t="str">
        <f t="shared" si="38"/>
        <v>film &amp; video</v>
      </c>
      <c r="T505" t="str">
        <f t="shared" si="39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35"/>
        <v>40949.691979166666</v>
      </c>
      <c r="L506" s="11">
        <f t="shared" si="36"/>
        <v>41009.650312500002</v>
      </c>
      <c r="M506" t="b">
        <v>0</v>
      </c>
      <c r="N506">
        <v>5</v>
      </c>
      <c r="O506" t="b">
        <v>0</v>
      </c>
      <c r="P506" t="s">
        <v>8270</v>
      </c>
      <c r="Q506" s="6">
        <f>E506/D506</f>
        <v>1.3673469387755101E-2</v>
      </c>
      <c r="R506" s="7">
        <f t="shared" si="37"/>
        <v>67</v>
      </c>
      <c r="S506" t="str">
        <f t="shared" si="38"/>
        <v>film &amp; video</v>
      </c>
      <c r="T506" t="str">
        <f t="shared" si="39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35"/>
        <v>42317.806550925925</v>
      </c>
      <c r="L507" s="11">
        <f t="shared" si="36"/>
        <v>42362.806550925925</v>
      </c>
      <c r="M507" t="b">
        <v>0</v>
      </c>
      <c r="N507">
        <v>14</v>
      </c>
      <c r="O507" t="b">
        <v>0</v>
      </c>
      <c r="P507" t="s">
        <v>8270</v>
      </c>
      <c r="Q507" s="6">
        <f>E507/D507</f>
        <v>4.3333333333333331E-3</v>
      </c>
      <c r="R507" s="7">
        <f t="shared" si="37"/>
        <v>3.7142857142857144</v>
      </c>
      <c r="S507" t="str">
        <f t="shared" si="38"/>
        <v>film &amp; video</v>
      </c>
      <c r="T507" t="str">
        <f t="shared" si="39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35"/>
        <v>41466.260648148149</v>
      </c>
      <c r="L508" s="11">
        <f t="shared" si="36"/>
        <v>41496.260648148149</v>
      </c>
      <c r="M508" t="b">
        <v>0</v>
      </c>
      <c r="N508">
        <v>1</v>
      </c>
      <c r="O508" t="b">
        <v>0</v>
      </c>
      <c r="P508" t="s">
        <v>8270</v>
      </c>
      <c r="Q508" s="6">
        <f>E508/D508</f>
        <v>1.25E-3</v>
      </c>
      <c r="R508" s="7">
        <f t="shared" si="37"/>
        <v>250</v>
      </c>
      <c r="S508" t="str">
        <f t="shared" si="38"/>
        <v>film &amp; video</v>
      </c>
      <c r="T508" t="str">
        <f t="shared" si="39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35"/>
        <v>41156.667326388888</v>
      </c>
      <c r="L509" s="11">
        <f t="shared" si="36"/>
        <v>41201.667326388888</v>
      </c>
      <c r="M509" t="b">
        <v>0</v>
      </c>
      <c r="N509">
        <v>10</v>
      </c>
      <c r="O509" t="b">
        <v>0</v>
      </c>
      <c r="P509" t="s">
        <v>8270</v>
      </c>
      <c r="Q509" s="6">
        <f>E509/D509</f>
        <v>3.2000000000000001E-2</v>
      </c>
      <c r="R509" s="7">
        <f t="shared" si="37"/>
        <v>64</v>
      </c>
      <c r="S509" t="str">
        <f t="shared" si="38"/>
        <v>film &amp; video</v>
      </c>
      <c r="T509" t="str">
        <f t="shared" si="39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35"/>
        <v>40994.732650462967</v>
      </c>
      <c r="L510" s="11">
        <f t="shared" si="36"/>
        <v>41054.301388888889</v>
      </c>
      <c r="M510" t="b">
        <v>0</v>
      </c>
      <c r="N510">
        <v>3</v>
      </c>
      <c r="O510" t="b">
        <v>0</v>
      </c>
      <c r="P510" t="s">
        <v>8270</v>
      </c>
      <c r="Q510" s="6">
        <f>E510/D510</f>
        <v>8.0000000000000002E-3</v>
      </c>
      <c r="R510" s="7">
        <f t="shared" si="37"/>
        <v>133.33333333333334</v>
      </c>
      <c r="S510" t="str">
        <f t="shared" si="38"/>
        <v>film &amp; video</v>
      </c>
      <c r="T510" t="str">
        <f t="shared" si="39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35"/>
        <v>42153.339930555558</v>
      </c>
      <c r="L511" s="11">
        <f t="shared" si="36"/>
        <v>42183.339930555558</v>
      </c>
      <c r="M511" t="b">
        <v>0</v>
      </c>
      <c r="N511">
        <v>1</v>
      </c>
      <c r="O511" t="b">
        <v>0</v>
      </c>
      <c r="P511" t="s">
        <v>8270</v>
      </c>
      <c r="Q511" s="6">
        <f>E511/D511</f>
        <v>2E-3</v>
      </c>
      <c r="R511" s="7">
        <f t="shared" si="37"/>
        <v>10</v>
      </c>
      <c r="S511" t="str">
        <f t="shared" si="38"/>
        <v>film &amp; video</v>
      </c>
      <c r="T511" t="str">
        <f t="shared" si="39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35"/>
        <v>42399.884710648148</v>
      </c>
      <c r="L512" s="11">
        <f t="shared" si="36"/>
        <v>42429.884710648148</v>
      </c>
      <c r="M512" t="b">
        <v>0</v>
      </c>
      <c r="N512">
        <v>0</v>
      </c>
      <c r="O512" t="b">
        <v>0</v>
      </c>
      <c r="P512" t="s">
        <v>8270</v>
      </c>
      <c r="Q512" s="6">
        <f>E512/D512</f>
        <v>0</v>
      </c>
      <c r="R512" s="7" t="e">
        <f t="shared" si="37"/>
        <v>#DIV/0!</v>
      </c>
      <c r="S512" t="str">
        <f t="shared" si="38"/>
        <v>film &amp; video</v>
      </c>
      <c r="T512" t="str">
        <f t="shared" si="39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35"/>
        <v>41340.011365740742</v>
      </c>
      <c r="L513" s="11">
        <f t="shared" si="36"/>
        <v>41369.969699074078</v>
      </c>
      <c r="M513" t="b">
        <v>0</v>
      </c>
      <c r="N513">
        <v>5</v>
      </c>
      <c r="O513" t="b">
        <v>0</v>
      </c>
      <c r="P513" t="s">
        <v>8270</v>
      </c>
      <c r="Q513" s="6">
        <f>E513/D513</f>
        <v>0.03</v>
      </c>
      <c r="R513" s="7">
        <f t="shared" si="37"/>
        <v>30</v>
      </c>
      <c r="S513" t="str">
        <f t="shared" si="38"/>
        <v>film &amp; video</v>
      </c>
      <c r="T513" t="str">
        <f t="shared" si="39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si="35"/>
        <v>42649.450543981489</v>
      </c>
      <c r="L514" s="11">
        <f t="shared" si="36"/>
        <v>42694.492210648146</v>
      </c>
      <c r="M514" t="b">
        <v>0</v>
      </c>
      <c r="N514">
        <v>2</v>
      </c>
      <c r="O514" t="b">
        <v>0</v>
      </c>
      <c r="P514" t="s">
        <v>8270</v>
      </c>
      <c r="Q514" s="6">
        <f>E514/D514</f>
        <v>1.3749999999999999E-3</v>
      </c>
      <c r="R514" s="7">
        <f t="shared" si="37"/>
        <v>5.5</v>
      </c>
      <c r="S514" t="str">
        <f t="shared" si="38"/>
        <v>film &amp; video</v>
      </c>
      <c r="T514" t="str">
        <f t="shared" si="39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ref="K515:K578" si="40">(((J515/60)/60)/24)+DATE(1970,1,1)+(-7/24)</f>
        <v>42552.362326388895</v>
      </c>
      <c r="L515" s="11">
        <f t="shared" ref="L515:L578" si="41">(((I515/60)/60)/24)+DATE(1970,1,1)+(-7/24)</f>
        <v>42597.000000000007</v>
      </c>
      <c r="M515" t="b">
        <v>0</v>
      </c>
      <c r="N515">
        <v>68</v>
      </c>
      <c r="O515" t="b">
        <v>0</v>
      </c>
      <c r="P515" t="s">
        <v>8270</v>
      </c>
      <c r="Q515" s="6">
        <f>E515/D515</f>
        <v>0.13924</v>
      </c>
      <c r="R515" s="7">
        <f t="shared" ref="R515:R578" si="42">E515/N515</f>
        <v>102.38235294117646</v>
      </c>
      <c r="S515" t="str">
        <f t="shared" ref="S515:S578" si="43">LEFT(P515,SEARCH("/",P515,1)-1)</f>
        <v>film &amp; video</v>
      </c>
      <c r="T515" t="str">
        <f t="shared" ref="T515:T578" si="44">RIGHT(P515,LEN(P515)-SEARCH("/",P515))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40"/>
        <v>41830.32230324074</v>
      </c>
      <c r="L516" s="11">
        <f t="shared" si="41"/>
        <v>41860.32230324074</v>
      </c>
      <c r="M516" t="b">
        <v>0</v>
      </c>
      <c r="N516">
        <v>3</v>
      </c>
      <c r="O516" t="b">
        <v>0</v>
      </c>
      <c r="P516" t="s">
        <v>8270</v>
      </c>
      <c r="Q516" s="6">
        <f>E516/D516</f>
        <v>3.3333333333333333E-2</v>
      </c>
      <c r="R516" s="7">
        <f t="shared" si="42"/>
        <v>16.666666666666668</v>
      </c>
      <c r="S516" t="str">
        <f t="shared" si="43"/>
        <v>film &amp; video</v>
      </c>
      <c r="T516" t="str">
        <f t="shared" si="44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40"/>
        <v>42327.19908564815</v>
      </c>
      <c r="L517" s="11">
        <f t="shared" si="41"/>
        <v>42367.19908564815</v>
      </c>
      <c r="M517" t="b">
        <v>0</v>
      </c>
      <c r="N517">
        <v>34</v>
      </c>
      <c r="O517" t="b">
        <v>0</v>
      </c>
      <c r="P517" t="s">
        <v>8270</v>
      </c>
      <c r="Q517" s="6">
        <f>E517/D517</f>
        <v>0.25413402061855672</v>
      </c>
      <c r="R517" s="7">
        <f t="shared" si="42"/>
        <v>725.02941176470586</v>
      </c>
      <c r="S517" t="str">
        <f t="shared" si="43"/>
        <v>film &amp; video</v>
      </c>
      <c r="T517" t="str">
        <f t="shared" si="44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40"/>
        <v>42091.487037037041</v>
      </c>
      <c r="L518" s="11">
        <f t="shared" si="41"/>
        <v>42151.487037037041</v>
      </c>
      <c r="M518" t="b">
        <v>0</v>
      </c>
      <c r="N518">
        <v>0</v>
      </c>
      <c r="O518" t="b">
        <v>0</v>
      </c>
      <c r="P518" t="s">
        <v>8270</v>
      </c>
      <c r="Q518" s="6">
        <f>E518/D518</f>
        <v>0</v>
      </c>
      <c r="R518" s="7" t="e">
        <f t="shared" si="42"/>
        <v>#DIV/0!</v>
      </c>
      <c r="S518" t="str">
        <f t="shared" si="43"/>
        <v>film &amp; video</v>
      </c>
      <c r="T518" t="str">
        <f t="shared" si="44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40"/>
        <v>42738.323622685188</v>
      </c>
      <c r="L519" s="11">
        <f t="shared" si="41"/>
        <v>42768.323622685188</v>
      </c>
      <c r="M519" t="b">
        <v>0</v>
      </c>
      <c r="N519">
        <v>3</v>
      </c>
      <c r="O519" t="b">
        <v>0</v>
      </c>
      <c r="P519" t="s">
        <v>8270</v>
      </c>
      <c r="Q519" s="6">
        <f>E519/D519</f>
        <v>1.3666666666666667E-2</v>
      </c>
      <c r="R519" s="7">
        <f t="shared" si="42"/>
        <v>68.333333333333329</v>
      </c>
      <c r="S519" t="str">
        <f t="shared" si="43"/>
        <v>film &amp; video</v>
      </c>
      <c r="T519" t="str">
        <f t="shared" si="44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40"/>
        <v>42223.32435185185</v>
      </c>
      <c r="L520" s="11">
        <f t="shared" si="41"/>
        <v>42253.323611111111</v>
      </c>
      <c r="M520" t="b">
        <v>0</v>
      </c>
      <c r="N520">
        <v>0</v>
      </c>
      <c r="O520" t="b">
        <v>0</v>
      </c>
      <c r="P520" t="s">
        <v>8270</v>
      </c>
      <c r="Q520" s="6">
        <f>E520/D520</f>
        <v>0</v>
      </c>
      <c r="R520" s="7" t="e">
        <f t="shared" si="42"/>
        <v>#DIV/0!</v>
      </c>
      <c r="S520" t="str">
        <f t="shared" si="43"/>
        <v>film &amp; video</v>
      </c>
      <c r="T520" t="str">
        <f t="shared" si="44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40"/>
        <v>41218.099780092598</v>
      </c>
      <c r="L521" s="11">
        <f t="shared" si="41"/>
        <v>41248.099780092598</v>
      </c>
      <c r="M521" t="b">
        <v>0</v>
      </c>
      <c r="N521">
        <v>70</v>
      </c>
      <c r="O521" t="b">
        <v>0</v>
      </c>
      <c r="P521" t="s">
        <v>8270</v>
      </c>
      <c r="Q521" s="6">
        <f>E521/D521</f>
        <v>0.22881426547787684</v>
      </c>
      <c r="R521" s="7">
        <f t="shared" si="42"/>
        <v>39.228571428571428</v>
      </c>
      <c r="S521" t="str">
        <f t="shared" si="43"/>
        <v>film &amp; video</v>
      </c>
      <c r="T521" t="str">
        <f t="shared" si="44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40"/>
        <v>42318.410428240742</v>
      </c>
      <c r="L522" s="11">
        <f t="shared" si="41"/>
        <v>42348.410428240742</v>
      </c>
      <c r="M522" t="b">
        <v>0</v>
      </c>
      <c r="N522">
        <v>34</v>
      </c>
      <c r="O522" t="b">
        <v>1</v>
      </c>
      <c r="P522" t="s">
        <v>8271</v>
      </c>
      <c r="Q522" s="6">
        <f>E522/D522</f>
        <v>1.0209999999999999</v>
      </c>
      <c r="R522" s="7">
        <f t="shared" si="42"/>
        <v>150.14705882352942</v>
      </c>
      <c r="S522" t="str">
        <f t="shared" si="43"/>
        <v>theater</v>
      </c>
      <c r="T522" t="str">
        <f t="shared" si="44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40"/>
        <v>42645.801145833335</v>
      </c>
      <c r="L523" s="11">
        <f t="shared" si="41"/>
        <v>42674.915972222225</v>
      </c>
      <c r="M523" t="b">
        <v>0</v>
      </c>
      <c r="N523">
        <v>56</v>
      </c>
      <c r="O523" t="b">
        <v>1</v>
      </c>
      <c r="P523" t="s">
        <v>8271</v>
      </c>
      <c r="Q523" s="6">
        <f>E523/D523</f>
        <v>1.0464</v>
      </c>
      <c r="R523" s="7">
        <f t="shared" si="42"/>
        <v>93.428571428571431</v>
      </c>
      <c r="S523" t="str">
        <f t="shared" si="43"/>
        <v>theater</v>
      </c>
      <c r="T523" t="str">
        <f t="shared" si="44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40"/>
        <v>42429.749131944445</v>
      </c>
      <c r="L524" s="11">
        <f t="shared" si="41"/>
        <v>42449.707465277781</v>
      </c>
      <c r="M524" t="b">
        <v>0</v>
      </c>
      <c r="N524">
        <v>31</v>
      </c>
      <c r="O524" t="b">
        <v>1</v>
      </c>
      <c r="P524" t="s">
        <v>8271</v>
      </c>
      <c r="Q524" s="6">
        <f>E524/D524</f>
        <v>1.1466666666666667</v>
      </c>
      <c r="R524" s="7">
        <f t="shared" si="42"/>
        <v>110.96774193548387</v>
      </c>
      <c r="S524" t="str">
        <f t="shared" si="43"/>
        <v>theater</v>
      </c>
      <c r="T524" t="str">
        <f t="shared" si="44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40"/>
        <v>42237.841157407405</v>
      </c>
      <c r="L525" s="11">
        <f t="shared" si="41"/>
        <v>42267.841157407405</v>
      </c>
      <c r="M525" t="b">
        <v>0</v>
      </c>
      <c r="N525">
        <v>84</v>
      </c>
      <c r="O525" t="b">
        <v>1</v>
      </c>
      <c r="P525" t="s">
        <v>8271</v>
      </c>
      <c r="Q525" s="6">
        <f>E525/D525</f>
        <v>1.206</v>
      </c>
      <c r="R525" s="7">
        <f t="shared" si="42"/>
        <v>71.785714285714292</v>
      </c>
      <c r="S525" t="str">
        <f t="shared" si="43"/>
        <v>theater</v>
      </c>
      <c r="T525" t="str">
        <f t="shared" si="44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40"/>
        <v>42492.425567129634</v>
      </c>
      <c r="L526" s="11">
        <f t="shared" si="41"/>
        <v>42522.425567129634</v>
      </c>
      <c r="M526" t="b">
        <v>0</v>
      </c>
      <c r="N526">
        <v>130</v>
      </c>
      <c r="O526" t="b">
        <v>1</v>
      </c>
      <c r="P526" t="s">
        <v>8271</v>
      </c>
      <c r="Q526" s="6">
        <f>E526/D526</f>
        <v>1.0867285714285715</v>
      </c>
      <c r="R526" s="7">
        <f t="shared" si="42"/>
        <v>29.258076923076924</v>
      </c>
      <c r="S526" t="str">
        <f t="shared" si="43"/>
        <v>theater</v>
      </c>
      <c r="T526" t="str">
        <f t="shared" si="44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40"/>
        <v>41850.109270833338</v>
      </c>
      <c r="L527" s="11">
        <f t="shared" si="41"/>
        <v>41895.109270833338</v>
      </c>
      <c r="M527" t="b">
        <v>0</v>
      </c>
      <c r="N527">
        <v>12</v>
      </c>
      <c r="O527" t="b">
        <v>1</v>
      </c>
      <c r="P527" t="s">
        <v>8271</v>
      </c>
      <c r="Q527" s="6">
        <f>E527/D527</f>
        <v>1</v>
      </c>
      <c r="R527" s="7">
        <f t="shared" si="42"/>
        <v>1000</v>
      </c>
      <c r="S527" t="str">
        <f t="shared" si="43"/>
        <v>theater</v>
      </c>
      <c r="T527" t="str">
        <f t="shared" si="44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40"/>
        <v>42192.30027777778</v>
      </c>
      <c r="L528" s="11">
        <f t="shared" si="41"/>
        <v>42223.416666666664</v>
      </c>
      <c r="M528" t="b">
        <v>0</v>
      </c>
      <c r="N528">
        <v>23</v>
      </c>
      <c r="O528" t="b">
        <v>1</v>
      </c>
      <c r="P528" t="s">
        <v>8271</v>
      </c>
      <c r="Q528" s="6">
        <f>E528/D528</f>
        <v>1.1399999999999999</v>
      </c>
      <c r="R528" s="7">
        <f t="shared" si="42"/>
        <v>74.347826086956516</v>
      </c>
      <c r="S528" t="str">
        <f t="shared" si="43"/>
        <v>theater</v>
      </c>
      <c r="T528" t="str">
        <f t="shared" si="44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40"/>
        <v>42752.913958333338</v>
      </c>
      <c r="L529" s="11">
        <f t="shared" si="41"/>
        <v>42783.378472222226</v>
      </c>
      <c r="M529" t="b">
        <v>0</v>
      </c>
      <c r="N529">
        <v>158</v>
      </c>
      <c r="O529" t="b">
        <v>1</v>
      </c>
      <c r="P529" t="s">
        <v>8271</v>
      </c>
      <c r="Q529" s="6">
        <f>E529/D529</f>
        <v>1.0085</v>
      </c>
      <c r="R529" s="7">
        <f t="shared" si="42"/>
        <v>63.829113924050631</v>
      </c>
      <c r="S529" t="str">
        <f t="shared" si="43"/>
        <v>theater</v>
      </c>
      <c r="T529" t="str">
        <f t="shared" si="44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40"/>
        <v>42155.628553240742</v>
      </c>
      <c r="L530" s="11">
        <f t="shared" si="41"/>
        <v>42176.597222222226</v>
      </c>
      <c r="M530" t="b">
        <v>0</v>
      </c>
      <c r="N530">
        <v>30</v>
      </c>
      <c r="O530" t="b">
        <v>1</v>
      </c>
      <c r="P530" t="s">
        <v>8271</v>
      </c>
      <c r="Q530" s="6">
        <f>E530/D530</f>
        <v>1.1565217391304348</v>
      </c>
      <c r="R530" s="7">
        <f t="shared" si="42"/>
        <v>44.333333333333336</v>
      </c>
      <c r="S530" t="str">
        <f t="shared" si="43"/>
        <v>theater</v>
      </c>
      <c r="T530" t="str">
        <f t="shared" si="44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40"/>
        <v>42724.73951388889</v>
      </c>
      <c r="L531" s="11">
        <f t="shared" si="41"/>
        <v>42745.916666666664</v>
      </c>
      <c r="M531" t="b">
        <v>0</v>
      </c>
      <c r="N531">
        <v>18</v>
      </c>
      <c r="O531" t="b">
        <v>1</v>
      </c>
      <c r="P531" t="s">
        <v>8271</v>
      </c>
      <c r="Q531" s="6">
        <f>E531/D531</f>
        <v>1.3041666666666667</v>
      </c>
      <c r="R531" s="7">
        <f t="shared" si="42"/>
        <v>86.944444444444443</v>
      </c>
      <c r="S531" t="str">
        <f t="shared" si="43"/>
        <v>theater</v>
      </c>
      <c r="T531" t="str">
        <f t="shared" si="44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40"/>
        <v>42157.299398148149</v>
      </c>
      <c r="L532" s="11">
        <f t="shared" si="41"/>
        <v>42178.791666666664</v>
      </c>
      <c r="M532" t="b">
        <v>0</v>
      </c>
      <c r="N532">
        <v>29</v>
      </c>
      <c r="O532" t="b">
        <v>1</v>
      </c>
      <c r="P532" t="s">
        <v>8271</v>
      </c>
      <c r="Q532" s="6">
        <f>E532/D532</f>
        <v>1.0778267254038179</v>
      </c>
      <c r="R532" s="7">
        <f t="shared" si="42"/>
        <v>126.55172413793103</v>
      </c>
      <c r="S532" t="str">
        <f t="shared" si="43"/>
        <v>theater</v>
      </c>
      <c r="T532" t="str">
        <f t="shared" si="44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40"/>
        <v>42675.7734837963</v>
      </c>
      <c r="L533" s="11">
        <f t="shared" si="41"/>
        <v>42720.999305555561</v>
      </c>
      <c r="M533" t="b">
        <v>0</v>
      </c>
      <c r="N533">
        <v>31</v>
      </c>
      <c r="O533" t="b">
        <v>1</v>
      </c>
      <c r="P533" t="s">
        <v>8271</v>
      </c>
      <c r="Q533" s="6">
        <f>E533/D533</f>
        <v>1</v>
      </c>
      <c r="R533" s="7">
        <f t="shared" si="42"/>
        <v>129.03225806451613</v>
      </c>
      <c r="S533" t="str">
        <f t="shared" si="43"/>
        <v>theater</v>
      </c>
      <c r="T533" t="str">
        <f t="shared" si="44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40"/>
        <v>42472.715370370373</v>
      </c>
      <c r="L534" s="11">
        <f t="shared" si="41"/>
        <v>42502.715370370373</v>
      </c>
      <c r="M534" t="b">
        <v>0</v>
      </c>
      <c r="N534">
        <v>173</v>
      </c>
      <c r="O534" t="b">
        <v>1</v>
      </c>
      <c r="P534" t="s">
        <v>8271</v>
      </c>
      <c r="Q534" s="6">
        <f>E534/D534</f>
        <v>1.2324999999999999</v>
      </c>
      <c r="R534" s="7">
        <f t="shared" si="42"/>
        <v>71.242774566473983</v>
      </c>
      <c r="S534" t="str">
        <f t="shared" si="43"/>
        <v>theater</v>
      </c>
      <c r="T534" t="str">
        <f t="shared" si="44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40"/>
        <v>42482.143113425926</v>
      </c>
      <c r="L535" s="11">
        <f t="shared" si="41"/>
        <v>42506.143113425926</v>
      </c>
      <c r="M535" t="b">
        <v>0</v>
      </c>
      <c r="N535">
        <v>17</v>
      </c>
      <c r="O535" t="b">
        <v>1</v>
      </c>
      <c r="P535" t="s">
        <v>8271</v>
      </c>
      <c r="Q535" s="6">
        <f>E535/D535</f>
        <v>1.002</v>
      </c>
      <c r="R535" s="7">
        <f t="shared" si="42"/>
        <v>117.88235294117646</v>
      </c>
      <c r="S535" t="str">
        <f t="shared" si="43"/>
        <v>theater</v>
      </c>
      <c r="T535" t="str">
        <f t="shared" si="44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40"/>
        <v>42270.519328703704</v>
      </c>
      <c r="L536" s="11">
        <f t="shared" si="41"/>
        <v>42309.666666666664</v>
      </c>
      <c r="M536" t="b">
        <v>0</v>
      </c>
      <c r="N536">
        <v>48</v>
      </c>
      <c r="O536" t="b">
        <v>1</v>
      </c>
      <c r="P536" t="s">
        <v>8271</v>
      </c>
      <c r="Q536" s="6">
        <f>E536/D536</f>
        <v>1.0466666666666666</v>
      </c>
      <c r="R536" s="7">
        <f t="shared" si="42"/>
        <v>327.08333333333331</v>
      </c>
      <c r="S536" t="str">
        <f t="shared" si="43"/>
        <v>theater</v>
      </c>
      <c r="T536" t="str">
        <f t="shared" si="44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40"/>
        <v>42711.253530092588</v>
      </c>
      <c r="L537" s="11">
        <f t="shared" si="41"/>
        <v>42741.253530092588</v>
      </c>
      <c r="M537" t="b">
        <v>0</v>
      </c>
      <c r="N537">
        <v>59</v>
      </c>
      <c r="O537" t="b">
        <v>1</v>
      </c>
      <c r="P537" t="s">
        <v>8271</v>
      </c>
      <c r="Q537" s="6">
        <f>E537/D537</f>
        <v>1.0249999999999999</v>
      </c>
      <c r="R537" s="7">
        <f t="shared" si="42"/>
        <v>34.745762711864408</v>
      </c>
      <c r="S537" t="str">
        <f t="shared" si="43"/>
        <v>theater</v>
      </c>
      <c r="T537" t="str">
        <f t="shared" si="44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40"/>
        <v>42179.053321759267</v>
      </c>
      <c r="L538" s="11">
        <f t="shared" si="41"/>
        <v>42219.458333333336</v>
      </c>
      <c r="M538" t="b">
        <v>0</v>
      </c>
      <c r="N538">
        <v>39</v>
      </c>
      <c r="O538" t="b">
        <v>1</v>
      </c>
      <c r="P538" t="s">
        <v>8271</v>
      </c>
      <c r="Q538" s="6">
        <f>E538/D538</f>
        <v>1.1825757575757576</v>
      </c>
      <c r="R538" s="7">
        <f t="shared" si="42"/>
        <v>100.06410256410257</v>
      </c>
      <c r="S538" t="str">
        <f t="shared" si="43"/>
        <v>theater</v>
      </c>
      <c r="T538" t="str">
        <f t="shared" si="44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40"/>
        <v>42282.476747685192</v>
      </c>
      <c r="L539" s="11">
        <f t="shared" si="41"/>
        <v>42312.518414351849</v>
      </c>
      <c r="M539" t="b">
        <v>0</v>
      </c>
      <c r="N539">
        <v>59</v>
      </c>
      <c r="O539" t="b">
        <v>1</v>
      </c>
      <c r="P539" t="s">
        <v>8271</v>
      </c>
      <c r="Q539" s="6">
        <f>E539/D539</f>
        <v>1.2050000000000001</v>
      </c>
      <c r="R539" s="7">
        <f t="shared" si="42"/>
        <v>40.847457627118644</v>
      </c>
      <c r="S539" t="str">
        <f t="shared" si="43"/>
        <v>theater</v>
      </c>
      <c r="T539" t="str">
        <f t="shared" si="44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40"/>
        <v>42473.50304398148</v>
      </c>
      <c r="L540" s="11">
        <f t="shared" si="41"/>
        <v>42503.50304398148</v>
      </c>
      <c r="M540" t="b">
        <v>0</v>
      </c>
      <c r="N540">
        <v>60</v>
      </c>
      <c r="O540" t="b">
        <v>1</v>
      </c>
      <c r="P540" t="s">
        <v>8271</v>
      </c>
      <c r="Q540" s="6">
        <f>E540/D540</f>
        <v>3.0242</v>
      </c>
      <c r="R540" s="7">
        <f t="shared" si="42"/>
        <v>252.01666666666668</v>
      </c>
      <c r="S540" t="str">
        <f t="shared" si="43"/>
        <v>theater</v>
      </c>
      <c r="T540" t="str">
        <f t="shared" si="44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40"/>
        <v>42534.758182870377</v>
      </c>
      <c r="L541" s="11">
        <f t="shared" si="41"/>
        <v>42555.758182870377</v>
      </c>
      <c r="M541" t="b">
        <v>0</v>
      </c>
      <c r="N541">
        <v>20</v>
      </c>
      <c r="O541" t="b">
        <v>1</v>
      </c>
      <c r="P541" t="s">
        <v>8271</v>
      </c>
      <c r="Q541" s="6">
        <f>E541/D541</f>
        <v>1.00644</v>
      </c>
      <c r="R541" s="7">
        <f t="shared" si="42"/>
        <v>25.161000000000001</v>
      </c>
      <c r="S541" t="str">
        <f t="shared" si="43"/>
        <v>theater</v>
      </c>
      <c r="T541" t="str">
        <f t="shared" si="44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40"/>
        <v>42009.52553240741</v>
      </c>
      <c r="L542" s="11">
        <f t="shared" si="41"/>
        <v>42039.52553240741</v>
      </c>
      <c r="M542" t="b">
        <v>0</v>
      </c>
      <c r="N542">
        <v>1</v>
      </c>
      <c r="O542" t="b">
        <v>0</v>
      </c>
      <c r="P542" t="s">
        <v>8272</v>
      </c>
      <c r="Q542" s="6">
        <f>E542/D542</f>
        <v>6.666666666666667E-5</v>
      </c>
      <c r="R542" s="7">
        <f t="shared" si="42"/>
        <v>1</v>
      </c>
      <c r="S542" t="str">
        <f t="shared" si="43"/>
        <v>technology</v>
      </c>
      <c r="T542" t="str">
        <f t="shared" si="44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40"/>
        <v>42275.755023148151</v>
      </c>
      <c r="L543" s="11">
        <f t="shared" si="41"/>
        <v>42305.755023148151</v>
      </c>
      <c r="M543" t="b">
        <v>0</v>
      </c>
      <c r="N543">
        <v>1</v>
      </c>
      <c r="O543" t="b">
        <v>0</v>
      </c>
      <c r="P543" t="s">
        <v>8272</v>
      </c>
      <c r="Q543" s="6">
        <f>E543/D543</f>
        <v>5.5555555555555558E-3</v>
      </c>
      <c r="R543" s="7">
        <f t="shared" si="42"/>
        <v>25</v>
      </c>
      <c r="S543" t="str">
        <f t="shared" si="43"/>
        <v>technology</v>
      </c>
      <c r="T543" t="str">
        <f t="shared" si="44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40"/>
        <v>42433.445787037039</v>
      </c>
      <c r="L544" s="11">
        <f t="shared" si="41"/>
        <v>42493.404120370375</v>
      </c>
      <c r="M544" t="b">
        <v>0</v>
      </c>
      <c r="N544">
        <v>1</v>
      </c>
      <c r="O544" t="b">
        <v>0</v>
      </c>
      <c r="P544" t="s">
        <v>8272</v>
      </c>
      <c r="Q544" s="6">
        <f>E544/D544</f>
        <v>3.9999999999999998E-6</v>
      </c>
      <c r="R544" s="7">
        <f t="shared" si="42"/>
        <v>1</v>
      </c>
      <c r="S544" t="str">
        <f t="shared" si="43"/>
        <v>technology</v>
      </c>
      <c r="T544" t="str">
        <f t="shared" si="44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40"/>
        <v>41913.800486111111</v>
      </c>
      <c r="L545" s="11">
        <f t="shared" si="41"/>
        <v>41943.800486111111</v>
      </c>
      <c r="M545" t="b">
        <v>0</v>
      </c>
      <c r="N545">
        <v>2</v>
      </c>
      <c r="O545" t="b">
        <v>0</v>
      </c>
      <c r="P545" t="s">
        <v>8272</v>
      </c>
      <c r="Q545" s="6">
        <f>E545/D545</f>
        <v>3.1818181818181819E-3</v>
      </c>
      <c r="R545" s="7">
        <f t="shared" si="42"/>
        <v>35</v>
      </c>
      <c r="S545" t="str">
        <f t="shared" si="43"/>
        <v>technology</v>
      </c>
      <c r="T545" t="str">
        <f t="shared" si="44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40"/>
        <v>42525.365277777782</v>
      </c>
      <c r="L546" s="11">
        <f t="shared" si="41"/>
        <v>42555.365277777782</v>
      </c>
      <c r="M546" t="b">
        <v>0</v>
      </c>
      <c r="N546">
        <v>2</v>
      </c>
      <c r="O546" t="b">
        <v>0</v>
      </c>
      <c r="P546" t="s">
        <v>8272</v>
      </c>
      <c r="Q546" s="6">
        <f>E546/D546</f>
        <v>1.2E-2</v>
      </c>
      <c r="R546" s="7">
        <f t="shared" si="42"/>
        <v>3</v>
      </c>
      <c r="S546" t="str">
        <f t="shared" si="43"/>
        <v>technology</v>
      </c>
      <c r="T546" t="str">
        <f t="shared" si="44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40"/>
        <v>42283.300798611112</v>
      </c>
      <c r="L547" s="11">
        <f t="shared" si="41"/>
        <v>42323.342465277783</v>
      </c>
      <c r="M547" t="b">
        <v>0</v>
      </c>
      <c r="N547">
        <v>34</v>
      </c>
      <c r="O547" t="b">
        <v>0</v>
      </c>
      <c r="P547" t="s">
        <v>8272</v>
      </c>
      <c r="Q547" s="6">
        <f>E547/D547</f>
        <v>0.27383999999999997</v>
      </c>
      <c r="R547" s="7">
        <f t="shared" si="42"/>
        <v>402.70588235294116</v>
      </c>
      <c r="S547" t="str">
        <f t="shared" si="43"/>
        <v>technology</v>
      </c>
      <c r="T547" t="str">
        <f t="shared" si="44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40"/>
        <v>42249.376331018524</v>
      </c>
      <c r="L548" s="11">
        <f t="shared" si="41"/>
        <v>42294.376331018524</v>
      </c>
      <c r="M548" t="b">
        <v>0</v>
      </c>
      <c r="N548">
        <v>2</v>
      </c>
      <c r="O548" t="b">
        <v>0</v>
      </c>
      <c r="P548" t="s">
        <v>8272</v>
      </c>
      <c r="Q548" s="6">
        <f>E548/D548</f>
        <v>8.6666666666666663E-4</v>
      </c>
      <c r="R548" s="7">
        <f t="shared" si="42"/>
        <v>26</v>
      </c>
      <c r="S548" t="str">
        <f t="shared" si="43"/>
        <v>technology</v>
      </c>
      <c r="T548" t="str">
        <f t="shared" si="44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40"/>
        <v>42380.404675925929</v>
      </c>
      <c r="L549" s="11">
        <f t="shared" si="41"/>
        <v>42410.404675925929</v>
      </c>
      <c r="M549" t="b">
        <v>0</v>
      </c>
      <c r="N549">
        <v>0</v>
      </c>
      <c r="O549" t="b">
        <v>0</v>
      </c>
      <c r="P549" t="s">
        <v>8272</v>
      </c>
      <c r="Q549" s="6">
        <f>E549/D549</f>
        <v>0</v>
      </c>
      <c r="R549" s="7" t="e">
        <f t="shared" si="42"/>
        <v>#DIV/0!</v>
      </c>
      <c r="S549" t="str">
        <f t="shared" si="43"/>
        <v>technology</v>
      </c>
      <c r="T549" t="str">
        <f t="shared" si="44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40"/>
        <v>42276.611666666671</v>
      </c>
      <c r="L550" s="11">
        <f t="shared" si="41"/>
        <v>42306.611666666671</v>
      </c>
      <c r="M550" t="b">
        <v>0</v>
      </c>
      <c r="N550">
        <v>1</v>
      </c>
      <c r="O550" t="b">
        <v>0</v>
      </c>
      <c r="P550" t="s">
        <v>8272</v>
      </c>
      <c r="Q550" s="6">
        <f>E550/D550</f>
        <v>8.9999999999999998E-4</v>
      </c>
      <c r="R550" s="7">
        <f t="shared" si="42"/>
        <v>9</v>
      </c>
      <c r="S550" t="str">
        <f t="shared" si="43"/>
        <v>technology</v>
      </c>
      <c r="T550" t="str">
        <f t="shared" si="44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40"/>
        <v>42163.34516203704</v>
      </c>
      <c r="L551" s="11">
        <f t="shared" si="41"/>
        <v>42193.34516203704</v>
      </c>
      <c r="M551" t="b">
        <v>0</v>
      </c>
      <c r="N551">
        <v>8</v>
      </c>
      <c r="O551" t="b">
        <v>0</v>
      </c>
      <c r="P551" t="s">
        <v>8272</v>
      </c>
      <c r="Q551" s="6">
        <f>E551/D551</f>
        <v>2.7199999999999998E-2</v>
      </c>
      <c r="R551" s="7">
        <f t="shared" si="42"/>
        <v>8.5</v>
      </c>
      <c r="S551" t="str">
        <f t="shared" si="43"/>
        <v>technology</v>
      </c>
      <c r="T551" t="str">
        <f t="shared" si="44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40"/>
        <v>42753.387094907412</v>
      </c>
      <c r="L552" s="11">
        <f t="shared" si="41"/>
        <v>42765.916666666664</v>
      </c>
      <c r="M552" t="b">
        <v>0</v>
      </c>
      <c r="N552">
        <v>4</v>
      </c>
      <c r="O552" t="b">
        <v>0</v>
      </c>
      <c r="P552" t="s">
        <v>8272</v>
      </c>
      <c r="Q552" s="6">
        <f>E552/D552</f>
        <v>7.0000000000000001E-3</v>
      </c>
      <c r="R552" s="7">
        <f t="shared" si="42"/>
        <v>8.75</v>
      </c>
      <c r="S552" t="str">
        <f t="shared" si="43"/>
        <v>technology</v>
      </c>
      <c r="T552" t="str">
        <f t="shared" si="44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40"/>
        <v>42172.984074074076</v>
      </c>
      <c r="L553" s="11">
        <f t="shared" si="41"/>
        <v>42217.453472222223</v>
      </c>
      <c r="M553" t="b">
        <v>0</v>
      </c>
      <c r="N553">
        <v>28</v>
      </c>
      <c r="O553" t="b">
        <v>0</v>
      </c>
      <c r="P553" t="s">
        <v>8272</v>
      </c>
      <c r="Q553" s="6">
        <f>E553/D553</f>
        <v>5.0413333333333331E-2</v>
      </c>
      <c r="R553" s="7">
        <f t="shared" si="42"/>
        <v>135.03571428571428</v>
      </c>
      <c r="S553" t="str">
        <f t="shared" si="43"/>
        <v>technology</v>
      </c>
      <c r="T553" t="str">
        <f t="shared" si="44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40"/>
        <v>42318.325185185189</v>
      </c>
      <c r="L554" s="11">
        <f t="shared" si="41"/>
        <v>42378.325185185189</v>
      </c>
      <c r="M554" t="b">
        <v>0</v>
      </c>
      <c r="N554">
        <v>0</v>
      </c>
      <c r="O554" t="b">
        <v>0</v>
      </c>
      <c r="P554" t="s">
        <v>8272</v>
      </c>
      <c r="Q554" s="6">
        <f>E554/D554</f>
        <v>0</v>
      </c>
      <c r="R554" s="7" t="e">
        <f t="shared" si="42"/>
        <v>#DIV/0!</v>
      </c>
      <c r="S554" t="str">
        <f t="shared" si="43"/>
        <v>technology</v>
      </c>
      <c r="T554" t="str">
        <f t="shared" si="44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40"/>
        <v>41927.428136574075</v>
      </c>
      <c r="L555" s="11">
        <f t="shared" si="41"/>
        <v>41957.46980324074</v>
      </c>
      <c r="M555" t="b">
        <v>0</v>
      </c>
      <c r="N555">
        <v>6</v>
      </c>
      <c r="O555" t="b">
        <v>0</v>
      </c>
      <c r="P555" t="s">
        <v>8272</v>
      </c>
      <c r="Q555" s="6">
        <f>E555/D555</f>
        <v>4.9199999999999999E-3</v>
      </c>
      <c r="R555" s="7">
        <f t="shared" si="42"/>
        <v>20.5</v>
      </c>
      <c r="S555" t="str">
        <f t="shared" si="43"/>
        <v>technology</v>
      </c>
      <c r="T555" t="str">
        <f t="shared" si="44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40"/>
        <v>41901.393194444448</v>
      </c>
      <c r="L556" s="11">
        <f t="shared" si="41"/>
        <v>41931.393194444448</v>
      </c>
      <c r="M556" t="b">
        <v>0</v>
      </c>
      <c r="N556">
        <v>22</v>
      </c>
      <c r="O556" t="b">
        <v>0</v>
      </c>
      <c r="P556" t="s">
        <v>8272</v>
      </c>
      <c r="Q556" s="6">
        <f>E556/D556</f>
        <v>0.36589147286821705</v>
      </c>
      <c r="R556" s="7">
        <f t="shared" si="42"/>
        <v>64.36363636363636</v>
      </c>
      <c r="S556" t="str">
        <f t="shared" si="43"/>
        <v>technology</v>
      </c>
      <c r="T556" t="str">
        <f t="shared" si="44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40"/>
        <v>42503.061840277784</v>
      </c>
      <c r="L557" s="11">
        <f t="shared" si="41"/>
        <v>42533.061840277784</v>
      </c>
      <c r="M557" t="b">
        <v>0</v>
      </c>
      <c r="N557">
        <v>0</v>
      </c>
      <c r="O557" t="b">
        <v>0</v>
      </c>
      <c r="P557" t="s">
        <v>8272</v>
      </c>
      <c r="Q557" s="6">
        <f>E557/D557</f>
        <v>0</v>
      </c>
      <c r="R557" s="7" t="e">
        <f t="shared" si="42"/>
        <v>#DIV/0!</v>
      </c>
      <c r="S557" t="str">
        <f t="shared" si="43"/>
        <v>technology</v>
      </c>
      <c r="T557" t="str">
        <f t="shared" si="44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40"/>
        <v>42345.568483796298</v>
      </c>
      <c r="L558" s="11">
        <f t="shared" si="41"/>
        <v>42375.568483796298</v>
      </c>
      <c r="M558" t="b">
        <v>0</v>
      </c>
      <c r="N558">
        <v>1</v>
      </c>
      <c r="O558" t="b">
        <v>0</v>
      </c>
      <c r="P558" t="s">
        <v>8272</v>
      </c>
      <c r="Q558" s="6">
        <f>E558/D558</f>
        <v>2.5000000000000001E-2</v>
      </c>
      <c r="R558" s="7">
        <f t="shared" si="42"/>
        <v>200</v>
      </c>
      <c r="S558" t="str">
        <f t="shared" si="43"/>
        <v>technology</v>
      </c>
      <c r="T558" t="str">
        <f t="shared" si="44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40"/>
        <v>42676.650497685187</v>
      </c>
      <c r="L559" s="11">
        <f t="shared" si="41"/>
        <v>42706.692164351851</v>
      </c>
      <c r="M559" t="b">
        <v>0</v>
      </c>
      <c r="N559">
        <v>20</v>
      </c>
      <c r="O559" t="b">
        <v>0</v>
      </c>
      <c r="P559" t="s">
        <v>8272</v>
      </c>
      <c r="Q559" s="6">
        <f>E559/D559</f>
        <v>9.1066666666666674E-3</v>
      </c>
      <c r="R559" s="7">
        <f t="shared" si="42"/>
        <v>68.3</v>
      </c>
      <c r="S559" t="str">
        <f t="shared" si="43"/>
        <v>technology</v>
      </c>
      <c r="T559" t="str">
        <f t="shared" si="44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40"/>
        <v>42057.591493055559</v>
      </c>
      <c r="L560" s="11">
        <f t="shared" si="41"/>
        <v>42087.549826388895</v>
      </c>
      <c r="M560" t="b">
        <v>0</v>
      </c>
      <c r="N560">
        <v>0</v>
      </c>
      <c r="O560" t="b">
        <v>0</v>
      </c>
      <c r="P560" t="s">
        <v>8272</v>
      </c>
      <c r="Q560" s="6">
        <f>E560/D560</f>
        <v>0</v>
      </c>
      <c r="R560" s="7" t="e">
        <f t="shared" si="42"/>
        <v>#DIV/0!</v>
      </c>
      <c r="S560" t="str">
        <f t="shared" si="43"/>
        <v>technology</v>
      </c>
      <c r="T560" t="str">
        <f t="shared" si="44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40"/>
        <v>42320.991435185184</v>
      </c>
      <c r="L561" s="11">
        <f t="shared" si="41"/>
        <v>42350.991435185184</v>
      </c>
      <c r="M561" t="b">
        <v>0</v>
      </c>
      <c r="N561">
        <v>1</v>
      </c>
      <c r="O561" t="b">
        <v>0</v>
      </c>
      <c r="P561" t="s">
        <v>8272</v>
      </c>
      <c r="Q561" s="6">
        <f>E561/D561</f>
        <v>2.0833333333333335E-4</v>
      </c>
      <c r="R561" s="7">
        <f t="shared" si="42"/>
        <v>50</v>
      </c>
      <c r="S561" t="str">
        <f t="shared" si="43"/>
        <v>technology</v>
      </c>
      <c r="T561" t="str">
        <f t="shared" si="44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40"/>
        <v>41960.479687500003</v>
      </c>
      <c r="L562" s="11">
        <f t="shared" si="41"/>
        <v>41990.479687500003</v>
      </c>
      <c r="M562" t="b">
        <v>0</v>
      </c>
      <c r="N562">
        <v>3</v>
      </c>
      <c r="O562" t="b">
        <v>0</v>
      </c>
      <c r="P562" t="s">
        <v>8272</v>
      </c>
      <c r="Q562" s="6">
        <f>E562/D562</f>
        <v>1.2E-4</v>
      </c>
      <c r="R562" s="7">
        <f t="shared" si="42"/>
        <v>4</v>
      </c>
      <c r="S562" t="str">
        <f t="shared" si="43"/>
        <v>technology</v>
      </c>
      <c r="T562" t="str">
        <f t="shared" si="44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40"/>
        <v>42268.367048611115</v>
      </c>
      <c r="L563" s="11">
        <f t="shared" si="41"/>
        <v>42303.367048611115</v>
      </c>
      <c r="M563" t="b">
        <v>0</v>
      </c>
      <c r="N563">
        <v>2</v>
      </c>
      <c r="O563" t="b">
        <v>0</v>
      </c>
      <c r="P563" t="s">
        <v>8272</v>
      </c>
      <c r="Q563" s="6">
        <f>E563/D563</f>
        <v>3.6666666666666666E-3</v>
      </c>
      <c r="R563" s="7">
        <f t="shared" si="42"/>
        <v>27.5</v>
      </c>
      <c r="S563" t="str">
        <f t="shared" si="43"/>
        <v>technology</v>
      </c>
      <c r="T563" t="str">
        <f t="shared" si="44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40"/>
        <v>42692.097395833342</v>
      </c>
      <c r="L564" s="11">
        <f t="shared" si="41"/>
        <v>42722.097395833342</v>
      </c>
      <c r="M564" t="b">
        <v>0</v>
      </c>
      <c r="N564">
        <v>0</v>
      </c>
      <c r="O564" t="b">
        <v>0</v>
      </c>
      <c r="P564" t="s">
        <v>8272</v>
      </c>
      <c r="Q564" s="6">
        <f>E564/D564</f>
        <v>0</v>
      </c>
      <c r="R564" s="7" t="e">
        <f t="shared" si="42"/>
        <v>#DIV/0!</v>
      </c>
      <c r="S564" t="str">
        <f t="shared" si="43"/>
        <v>technology</v>
      </c>
      <c r="T564" t="str">
        <f t="shared" si="44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40"/>
        <v>42021.778321759259</v>
      </c>
      <c r="L565" s="11">
        <f t="shared" si="41"/>
        <v>42051.778321759259</v>
      </c>
      <c r="M565" t="b">
        <v>0</v>
      </c>
      <c r="N565">
        <v>2</v>
      </c>
      <c r="O565" t="b">
        <v>0</v>
      </c>
      <c r="P565" t="s">
        <v>8272</v>
      </c>
      <c r="Q565" s="6">
        <f>E565/D565</f>
        <v>9.0666666666666662E-4</v>
      </c>
      <c r="R565" s="7">
        <f t="shared" si="42"/>
        <v>34</v>
      </c>
      <c r="S565" t="str">
        <f t="shared" si="43"/>
        <v>technology</v>
      </c>
      <c r="T565" t="str">
        <f t="shared" si="44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40"/>
        <v>42411.651331018518</v>
      </c>
      <c r="L566" s="11">
        <f t="shared" si="41"/>
        <v>42441.651331018518</v>
      </c>
      <c r="M566" t="b">
        <v>0</v>
      </c>
      <c r="N566">
        <v>1</v>
      </c>
      <c r="O566" t="b">
        <v>0</v>
      </c>
      <c r="P566" t="s">
        <v>8272</v>
      </c>
      <c r="Q566" s="6">
        <f>E566/D566</f>
        <v>5.5555555555555558E-5</v>
      </c>
      <c r="R566" s="7">
        <f t="shared" si="42"/>
        <v>1</v>
      </c>
      <c r="S566" t="str">
        <f t="shared" si="43"/>
        <v>technology</v>
      </c>
      <c r="T566" t="str">
        <f t="shared" si="44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40"/>
        <v>42165.493622685193</v>
      </c>
      <c r="L567" s="11">
        <f t="shared" si="41"/>
        <v>42195.493622685193</v>
      </c>
      <c r="M567" t="b">
        <v>0</v>
      </c>
      <c r="N567">
        <v>0</v>
      </c>
      <c r="O567" t="b">
        <v>0</v>
      </c>
      <c r="P567" t="s">
        <v>8272</v>
      </c>
      <c r="Q567" s="6">
        <f>E567/D567</f>
        <v>0</v>
      </c>
      <c r="R567" s="7" t="e">
        <f t="shared" si="42"/>
        <v>#DIV/0!</v>
      </c>
      <c r="S567" t="str">
        <f t="shared" si="43"/>
        <v>technology</v>
      </c>
      <c r="T567" t="str">
        <f t="shared" si="44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40"/>
        <v>42535.392743055556</v>
      </c>
      <c r="L568" s="11">
        <f t="shared" si="41"/>
        <v>42565.392743055556</v>
      </c>
      <c r="M568" t="b">
        <v>0</v>
      </c>
      <c r="N568">
        <v>1</v>
      </c>
      <c r="O568" t="b">
        <v>0</v>
      </c>
      <c r="P568" t="s">
        <v>8272</v>
      </c>
      <c r="Q568" s="6">
        <f>E568/D568</f>
        <v>2.0000000000000001E-4</v>
      </c>
      <c r="R568" s="7">
        <f t="shared" si="42"/>
        <v>1</v>
      </c>
      <c r="S568" t="str">
        <f t="shared" si="43"/>
        <v>technology</v>
      </c>
      <c r="T568" t="str">
        <f t="shared" si="44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40"/>
        <v>41975.550856481488</v>
      </c>
      <c r="L569" s="11">
        <f t="shared" si="41"/>
        <v>42005.550856481488</v>
      </c>
      <c r="M569" t="b">
        <v>0</v>
      </c>
      <c r="N569">
        <v>0</v>
      </c>
      <c r="O569" t="b">
        <v>0</v>
      </c>
      <c r="P569" t="s">
        <v>8272</v>
      </c>
      <c r="Q569" s="6">
        <f>E569/D569</f>
        <v>0</v>
      </c>
      <c r="R569" s="7" t="e">
        <f t="shared" si="42"/>
        <v>#DIV/0!</v>
      </c>
      <c r="S569" t="str">
        <f t="shared" si="43"/>
        <v>technology</v>
      </c>
      <c r="T569" t="str">
        <f t="shared" si="44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40"/>
        <v>42348.629895833335</v>
      </c>
      <c r="L570" s="11">
        <f t="shared" si="41"/>
        <v>42385.166666666664</v>
      </c>
      <c r="M570" t="b">
        <v>0</v>
      </c>
      <c r="N570">
        <v>5</v>
      </c>
      <c r="O570" t="b">
        <v>0</v>
      </c>
      <c r="P570" t="s">
        <v>8272</v>
      </c>
      <c r="Q570" s="6">
        <f>E570/D570</f>
        <v>0.01</v>
      </c>
      <c r="R570" s="7">
        <f t="shared" si="42"/>
        <v>49</v>
      </c>
      <c r="S570" t="str">
        <f t="shared" si="43"/>
        <v>technology</v>
      </c>
      <c r="T570" t="str">
        <f t="shared" si="44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40"/>
        <v>42340.555694444447</v>
      </c>
      <c r="L571" s="11">
        <f t="shared" si="41"/>
        <v>42370.555694444447</v>
      </c>
      <c r="M571" t="b">
        <v>0</v>
      </c>
      <c r="N571">
        <v>1</v>
      </c>
      <c r="O571" t="b">
        <v>0</v>
      </c>
      <c r="P571" t="s">
        <v>8272</v>
      </c>
      <c r="Q571" s="6">
        <f>E571/D571</f>
        <v>8.0000000000000002E-3</v>
      </c>
      <c r="R571" s="7">
        <f t="shared" si="42"/>
        <v>20</v>
      </c>
      <c r="S571" t="str">
        <f t="shared" si="43"/>
        <v>technology</v>
      </c>
      <c r="T571" t="str">
        <f t="shared" si="44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40"/>
        <v>42388.506585648152</v>
      </c>
      <c r="L572" s="11">
        <f t="shared" si="41"/>
        <v>42418.506585648152</v>
      </c>
      <c r="M572" t="b">
        <v>0</v>
      </c>
      <c r="N572">
        <v>1</v>
      </c>
      <c r="O572" t="b">
        <v>0</v>
      </c>
      <c r="P572" t="s">
        <v>8272</v>
      </c>
      <c r="Q572" s="6">
        <f>E572/D572</f>
        <v>1.6705882352941177E-3</v>
      </c>
      <c r="R572" s="7">
        <f t="shared" si="42"/>
        <v>142</v>
      </c>
      <c r="S572" t="str">
        <f t="shared" si="43"/>
        <v>technology</v>
      </c>
      <c r="T572" t="str">
        <f t="shared" si="44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40"/>
        <v>42192.524571759262</v>
      </c>
      <c r="L573" s="11">
        <f t="shared" si="41"/>
        <v>42211.874305555561</v>
      </c>
      <c r="M573" t="b">
        <v>0</v>
      </c>
      <c r="N573">
        <v>2</v>
      </c>
      <c r="O573" t="b">
        <v>0</v>
      </c>
      <c r="P573" t="s">
        <v>8272</v>
      </c>
      <c r="Q573" s="6">
        <f>E573/D573</f>
        <v>4.2399999999999998E-3</v>
      </c>
      <c r="R573" s="7">
        <f t="shared" si="42"/>
        <v>53</v>
      </c>
      <c r="S573" t="str">
        <f t="shared" si="43"/>
        <v>technology</v>
      </c>
      <c r="T573" t="str">
        <f t="shared" si="44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40"/>
        <v>42282.424629629626</v>
      </c>
      <c r="L574" s="11">
        <f t="shared" si="41"/>
        <v>42312.466296296298</v>
      </c>
      <c r="M574" t="b">
        <v>0</v>
      </c>
      <c r="N574">
        <v>0</v>
      </c>
      <c r="O574" t="b">
        <v>0</v>
      </c>
      <c r="P574" t="s">
        <v>8272</v>
      </c>
      <c r="Q574" s="6">
        <f>E574/D574</f>
        <v>0</v>
      </c>
      <c r="R574" s="7" t="e">
        <f t="shared" si="42"/>
        <v>#DIV/0!</v>
      </c>
      <c r="S574" t="str">
        <f t="shared" si="43"/>
        <v>technology</v>
      </c>
      <c r="T574" t="str">
        <f t="shared" si="44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40"/>
        <v>41962.758460648147</v>
      </c>
      <c r="L575" s="11">
        <f t="shared" si="41"/>
        <v>42021.758333333339</v>
      </c>
      <c r="M575" t="b">
        <v>0</v>
      </c>
      <c r="N575">
        <v>9</v>
      </c>
      <c r="O575" t="b">
        <v>0</v>
      </c>
      <c r="P575" t="s">
        <v>8272</v>
      </c>
      <c r="Q575" s="6">
        <f>E575/D575</f>
        <v>3.892538925389254E-3</v>
      </c>
      <c r="R575" s="7">
        <f t="shared" si="42"/>
        <v>38.444444444444443</v>
      </c>
      <c r="S575" t="str">
        <f t="shared" si="43"/>
        <v>technology</v>
      </c>
      <c r="T575" t="str">
        <f t="shared" si="44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40"/>
        <v>42632.151701388888</v>
      </c>
      <c r="L576" s="11">
        <f t="shared" si="41"/>
        <v>42662.151701388888</v>
      </c>
      <c r="M576" t="b">
        <v>0</v>
      </c>
      <c r="N576">
        <v>4</v>
      </c>
      <c r="O576" t="b">
        <v>0</v>
      </c>
      <c r="P576" t="s">
        <v>8272</v>
      </c>
      <c r="Q576" s="6">
        <f>E576/D576</f>
        <v>7.1556350626118068E-3</v>
      </c>
      <c r="R576" s="7">
        <f t="shared" si="42"/>
        <v>20</v>
      </c>
      <c r="S576" t="str">
        <f t="shared" si="43"/>
        <v>technology</v>
      </c>
      <c r="T576" t="str">
        <f t="shared" si="44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40"/>
        <v>42138.400960648149</v>
      </c>
      <c r="L577" s="11">
        <f t="shared" si="41"/>
        <v>42168.400960648149</v>
      </c>
      <c r="M577" t="b">
        <v>0</v>
      </c>
      <c r="N577">
        <v>4</v>
      </c>
      <c r="O577" t="b">
        <v>0</v>
      </c>
      <c r="P577" t="s">
        <v>8272</v>
      </c>
      <c r="Q577" s="6">
        <f>E577/D577</f>
        <v>4.3166666666666666E-3</v>
      </c>
      <c r="R577" s="7">
        <f t="shared" si="42"/>
        <v>64.75</v>
      </c>
      <c r="S577" t="str">
        <f t="shared" si="43"/>
        <v>technology</v>
      </c>
      <c r="T577" t="str">
        <f t="shared" si="44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si="40"/>
        <v>42031.18</v>
      </c>
      <c r="L578" s="11">
        <f t="shared" si="41"/>
        <v>42091.138333333336</v>
      </c>
      <c r="M578" t="b">
        <v>0</v>
      </c>
      <c r="N578">
        <v>1</v>
      </c>
      <c r="O578" t="b">
        <v>0</v>
      </c>
      <c r="P578" t="s">
        <v>8272</v>
      </c>
      <c r="Q578" s="6">
        <f>E578/D578</f>
        <v>1.2500000000000001E-5</v>
      </c>
      <c r="R578" s="7">
        <f t="shared" si="42"/>
        <v>1</v>
      </c>
      <c r="S578" t="str">
        <f t="shared" si="43"/>
        <v>technology</v>
      </c>
      <c r="T578" t="str">
        <f t="shared" si="44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ref="K579:K642" si="45">(((J579/60)/60)/24)+DATE(1970,1,1)+(-7/24)</f>
        <v>42450.297476851854</v>
      </c>
      <c r="L579" s="11">
        <f t="shared" ref="L579:L642" si="46">(((I579/60)/60)/24)+DATE(1970,1,1)+(-7/24)</f>
        <v>42510.297476851854</v>
      </c>
      <c r="M579" t="b">
        <v>0</v>
      </c>
      <c r="N579">
        <v>1</v>
      </c>
      <c r="O579" t="b">
        <v>0</v>
      </c>
      <c r="P579" t="s">
        <v>8272</v>
      </c>
      <c r="Q579" s="6">
        <f>E579/D579</f>
        <v>2E-3</v>
      </c>
      <c r="R579" s="7">
        <f t="shared" ref="R579:R642" si="47">E579/N579</f>
        <v>10</v>
      </c>
      <c r="S579" t="str">
        <f t="shared" ref="S579:S642" si="48">LEFT(P579,SEARCH("/",P579,1)-1)</f>
        <v>technology</v>
      </c>
      <c r="T579" t="str">
        <f t="shared" ref="T579:T642" si="49">RIGHT(P579,LEN(P579)-SEARCH("/",P579))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45"/>
        <v>42230.286956018521</v>
      </c>
      <c r="L580" s="11">
        <f t="shared" si="46"/>
        <v>42254.286956018521</v>
      </c>
      <c r="M580" t="b">
        <v>0</v>
      </c>
      <c r="N580">
        <v>7</v>
      </c>
      <c r="O580" t="b">
        <v>0</v>
      </c>
      <c r="P580" t="s">
        <v>8272</v>
      </c>
      <c r="Q580" s="6">
        <f>E580/D580</f>
        <v>1.12E-4</v>
      </c>
      <c r="R580" s="7">
        <f t="shared" si="47"/>
        <v>2</v>
      </c>
      <c r="S580" t="str">
        <f t="shared" si="48"/>
        <v>technology</v>
      </c>
      <c r="T580" t="str">
        <f t="shared" si="4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45"/>
        <v>41968.56045138889</v>
      </c>
      <c r="L581" s="11">
        <f t="shared" si="46"/>
        <v>41998.56045138889</v>
      </c>
      <c r="M581" t="b">
        <v>0</v>
      </c>
      <c r="N581">
        <v>5</v>
      </c>
      <c r="O581" t="b">
        <v>0</v>
      </c>
      <c r="P581" t="s">
        <v>8272</v>
      </c>
      <c r="Q581" s="6">
        <f>E581/D581</f>
        <v>1.4583333333333334E-2</v>
      </c>
      <c r="R581" s="7">
        <f t="shared" si="47"/>
        <v>35</v>
      </c>
      <c r="S581" t="str">
        <f t="shared" si="48"/>
        <v>technology</v>
      </c>
      <c r="T581" t="str">
        <f t="shared" si="4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45"/>
        <v>42605.616516203707</v>
      </c>
      <c r="L582" s="11">
        <f t="shared" si="46"/>
        <v>42635.616516203707</v>
      </c>
      <c r="M582" t="b">
        <v>0</v>
      </c>
      <c r="N582">
        <v>1</v>
      </c>
      <c r="O582" t="b">
        <v>0</v>
      </c>
      <c r="P582" t="s">
        <v>8272</v>
      </c>
      <c r="Q582" s="6">
        <f>E582/D582</f>
        <v>3.3333333333333332E-4</v>
      </c>
      <c r="R582" s="7">
        <f t="shared" si="47"/>
        <v>1</v>
      </c>
      <c r="S582" t="str">
        <f t="shared" si="48"/>
        <v>technology</v>
      </c>
      <c r="T582" t="str">
        <f t="shared" si="4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45"/>
        <v>42187.721111111117</v>
      </c>
      <c r="L583" s="11">
        <f t="shared" si="46"/>
        <v>42217.721111111117</v>
      </c>
      <c r="M583" t="b">
        <v>0</v>
      </c>
      <c r="N583">
        <v>0</v>
      </c>
      <c r="O583" t="b">
        <v>0</v>
      </c>
      <c r="P583" t="s">
        <v>8272</v>
      </c>
      <c r="Q583" s="6">
        <f>E583/D583</f>
        <v>0</v>
      </c>
      <c r="R583" s="7" t="e">
        <f t="shared" si="47"/>
        <v>#DIV/0!</v>
      </c>
      <c r="S583" t="str">
        <f t="shared" si="48"/>
        <v>technology</v>
      </c>
      <c r="T583" t="str">
        <f t="shared" si="4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45"/>
        <v>42055.448136574072</v>
      </c>
      <c r="L584" s="11">
        <f t="shared" si="46"/>
        <v>42078.458333333336</v>
      </c>
      <c r="M584" t="b">
        <v>0</v>
      </c>
      <c r="N584">
        <v>0</v>
      </c>
      <c r="O584" t="b">
        <v>0</v>
      </c>
      <c r="P584" t="s">
        <v>8272</v>
      </c>
      <c r="Q584" s="6">
        <f>E584/D584</f>
        <v>0</v>
      </c>
      <c r="R584" s="7" t="e">
        <f t="shared" si="47"/>
        <v>#DIV/0!</v>
      </c>
      <c r="S584" t="str">
        <f t="shared" si="48"/>
        <v>technology</v>
      </c>
      <c r="T584" t="str">
        <f t="shared" si="4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45"/>
        <v>42052.646840277775</v>
      </c>
      <c r="L585" s="11">
        <f t="shared" si="46"/>
        <v>42082.605173611119</v>
      </c>
      <c r="M585" t="b">
        <v>0</v>
      </c>
      <c r="N585">
        <v>1</v>
      </c>
      <c r="O585" t="b">
        <v>0</v>
      </c>
      <c r="P585" t="s">
        <v>8272</v>
      </c>
      <c r="Q585" s="6">
        <f>E585/D585</f>
        <v>1.1111111111111112E-4</v>
      </c>
      <c r="R585" s="7">
        <f t="shared" si="47"/>
        <v>1</v>
      </c>
      <c r="S585" t="str">
        <f t="shared" si="48"/>
        <v>technology</v>
      </c>
      <c r="T585" t="str">
        <f t="shared" si="4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45"/>
        <v>42049.424953703703</v>
      </c>
      <c r="L586" s="11">
        <f t="shared" si="46"/>
        <v>42079.383287037039</v>
      </c>
      <c r="M586" t="b">
        <v>0</v>
      </c>
      <c r="N586">
        <v>2</v>
      </c>
      <c r="O586" t="b">
        <v>0</v>
      </c>
      <c r="P586" t="s">
        <v>8272</v>
      </c>
      <c r="Q586" s="6">
        <f>E586/D586</f>
        <v>0.01</v>
      </c>
      <c r="R586" s="7">
        <f t="shared" si="47"/>
        <v>5</v>
      </c>
      <c r="S586" t="str">
        <f t="shared" si="48"/>
        <v>technology</v>
      </c>
      <c r="T586" t="str">
        <f t="shared" si="4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45"/>
        <v>42283.099270833336</v>
      </c>
      <c r="L587" s="11">
        <f t="shared" si="46"/>
        <v>42338.708333333336</v>
      </c>
      <c r="M587" t="b">
        <v>0</v>
      </c>
      <c r="N587">
        <v>0</v>
      </c>
      <c r="O587" t="b">
        <v>0</v>
      </c>
      <c r="P587" t="s">
        <v>8272</v>
      </c>
      <c r="Q587" s="6">
        <f>E587/D587</f>
        <v>0</v>
      </c>
      <c r="R587" s="7" t="e">
        <f t="shared" si="47"/>
        <v>#DIV/0!</v>
      </c>
      <c r="S587" t="str">
        <f t="shared" si="48"/>
        <v>technology</v>
      </c>
      <c r="T587" t="str">
        <f t="shared" si="4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45"/>
        <v>42020.562581018523</v>
      </c>
      <c r="L588" s="11">
        <f t="shared" si="46"/>
        <v>42050.562581018523</v>
      </c>
      <c r="M588" t="b">
        <v>0</v>
      </c>
      <c r="N588">
        <v>4</v>
      </c>
      <c r="O588" t="b">
        <v>0</v>
      </c>
      <c r="P588" t="s">
        <v>8272</v>
      </c>
      <c r="Q588" s="6">
        <f>E588/D588</f>
        <v>5.5999999999999999E-3</v>
      </c>
      <c r="R588" s="7">
        <f t="shared" si="47"/>
        <v>14</v>
      </c>
      <c r="S588" t="str">
        <f t="shared" si="48"/>
        <v>technology</v>
      </c>
      <c r="T588" t="str">
        <f t="shared" si="4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45"/>
        <v>42080.465659722227</v>
      </c>
      <c r="L589" s="11">
        <f t="shared" si="46"/>
        <v>42110.465659722227</v>
      </c>
      <c r="M589" t="b">
        <v>0</v>
      </c>
      <c r="N589">
        <v>7</v>
      </c>
      <c r="O589" t="b">
        <v>0</v>
      </c>
      <c r="P589" t="s">
        <v>8272</v>
      </c>
      <c r="Q589" s="6">
        <f>E589/D589</f>
        <v>9.0833333333333335E-2</v>
      </c>
      <c r="R589" s="7">
        <f t="shared" si="47"/>
        <v>389.28571428571428</v>
      </c>
      <c r="S589" t="str">
        <f t="shared" si="48"/>
        <v>technology</v>
      </c>
      <c r="T589" t="str">
        <f t="shared" si="4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45"/>
        <v>42631.477847222232</v>
      </c>
      <c r="L590" s="11">
        <f t="shared" si="46"/>
        <v>42691.519513888888</v>
      </c>
      <c r="M590" t="b">
        <v>0</v>
      </c>
      <c r="N590">
        <v>2</v>
      </c>
      <c r="O590" t="b">
        <v>0</v>
      </c>
      <c r="P590" t="s">
        <v>8272</v>
      </c>
      <c r="Q590" s="6">
        <f>E590/D590</f>
        <v>3.3444444444444443E-2</v>
      </c>
      <c r="R590" s="7">
        <f t="shared" si="47"/>
        <v>150.5</v>
      </c>
      <c r="S590" t="str">
        <f t="shared" si="48"/>
        <v>technology</v>
      </c>
      <c r="T590" t="str">
        <f t="shared" si="4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45"/>
        <v>42178.322905092595</v>
      </c>
      <c r="L591" s="11">
        <f t="shared" si="46"/>
        <v>42193.322905092595</v>
      </c>
      <c r="M591" t="b">
        <v>0</v>
      </c>
      <c r="N591">
        <v>1</v>
      </c>
      <c r="O591" t="b">
        <v>0</v>
      </c>
      <c r="P591" t="s">
        <v>8272</v>
      </c>
      <c r="Q591" s="6">
        <f>E591/D591</f>
        <v>1.3333333333333334E-4</v>
      </c>
      <c r="R591" s="7">
        <f t="shared" si="47"/>
        <v>1</v>
      </c>
      <c r="S591" t="str">
        <f t="shared" si="48"/>
        <v>technology</v>
      </c>
      <c r="T591" t="str">
        <f t="shared" si="4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45"/>
        <v>42377.263090277782</v>
      </c>
      <c r="L592" s="11">
        <f t="shared" si="46"/>
        <v>42408.250694444447</v>
      </c>
      <c r="M592" t="b">
        <v>0</v>
      </c>
      <c r="N592">
        <v>9</v>
      </c>
      <c r="O592" t="b">
        <v>0</v>
      </c>
      <c r="P592" t="s">
        <v>8272</v>
      </c>
      <c r="Q592" s="6">
        <f>E592/D592</f>
        <v>4.4600000000000001E-2</v>
      </c>
      <c r="R592" s="7">
        <f t="shared" si="47"/>
        <v>24.777777777777779</v>
      </c>
      <c r="S592" t="str">
        <f t="shared" si="48"/>
        <v>technology</v>
      </c>
      <c r="T592" t="str">
        <f t="shared" si="4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45"/>
        <v>42177.251504629632</v>
      </c>
      <c r="L593" s="11">
        <f t="shared" si="46"/>
        <v>42207.251504629632</v>
      </c>
      <c r="M593" t="b">
        <v>0</v>
      </c>
      <c r="N593">
        <v>2</v>
      </c>
      <c r="O593" t="b">
        <v>0</v>
      </c>
      <c r="P593" t="s">
        <v>8272</v>
      </c>
      <c r="Q593" s="6">
        <f>E593/D593</f>
        <v>6.0999999999999997E-4</v>
      </c>
      <c r="R593" s="7">
        <f t="shared" si="47"/>
        <v>30.5</v>
      </c>
      <c r="S593" t="str">
        <f t="shared" si="48"/>
        <v>technology</v>
      </c>
      <c r="T593" t="str">
        <f t="shared" si="4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45"/>
        <v>41945.940509259264</v>
      </c>
      <c r="L594" s="11">
        <f t="shared" si="46"/>
        <v>41975.940509259257</v>
      </c>
      <c r="M594" t="b">
        <v>0</v>
      </c>
      <c r="N594">
        <v>1</v>
      </c>
      <c r="O594" t="b">
        <v>0</v>
      </c>
      <c r="P594" t="s">
        <v>8272</v>
      </c>
      <c r="Q594" s="6">
        <f>E594/D594</f>
        <v>3.3333333333333333E-2</v>
      </c>
      <c r="R594" s="7">
        <f t="shared" si="47"/>
        <v>250</v>
      </c>
      <c r="S594" t="str">
        <f t="shared" si="48"/>
        <v>technology</v>
      </c>
      <c r="T594" t="str">
        <f t="shared" si="4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45"/>
        <v>42070.385937500003</v>
      </c>
      <c r="L595" s="11">
        <f t="shared" si="46"/>
        <v>42100.344270833339</v>
      </c>
      <c r="M595" t="b">
        <v>0</v>
      </c>
      <c r="N595">
        <v>7</v>
      </c>
      <c r="O595" t="b">
        <v>0</v>
      </c>
      <c r="P595" t="s">
        <v>8272</v>
      </c>
      <c r="Q595" s="6">
        <f>E595/D595</f>
        <v>0.23</v>
      </c>
      <c r="R595" s="7">
        <f t="shared" si="47"/>
        <v>16.428571428571427</v>
      </c>
      <c r="S595" t="str">
        <f t="shared" si="48"/>
        <v>technology</v>
      </c>
      <c r="T595" t="str">
        <f t="shared" si="4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45"/>
        <v>42446.488495370373</v>
      </c>
      <c r="L596" s="11">
        <f t="shared" si="46"/>
        <v>42476.488495370373</v>
      </c>
      <c r="M596" t="b">
        <v>0</v>
      </c>
      <c r="N596">
        <v>2</v>
      </c>
      <c r="O596" t="b">
        <v>0</v>
      </c>
      <c r="P596" t="s">
        <v>8272</v>
      </c>
      <c r="Q596" s="6">
        <f>E596/D596</f>
        <v>1.0399999999999999E-3</v>
      </c>
      <c r="R596" s="7">
        <f t="shared" si="47"/>
        <v>13</v>
      </c>
      <c r="S596" t="str">
        <f t="shared" si="48"/>
        <v>technology</v>
      </c>
      <c r="T596" t="str">
        <f t="shared" si="4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45"/>
        <v>42082.778217592589</v>
      </c>
      <c r="L597" s="11">
        <f t="shared" si="46"/>
        <v>42127.778217592589</v>
      </c>
      <c r="M597" t="b">
        <v>0</v>
      </c>
      <c r="N597">
        <v>8</v>
      </c>
      <c r="O597" t="b">
        <v>0</v>
      </c>
      <c r="P597" t="s">
        <v>8272</v>
      </c>
      <c r="Q597" s="6">
        <f>E597/D597</f>
        <v>4.2599999999999999E-3</v>
      </c>
      <c r="R597" s="7">
        <f t="shared" si="47"/>
        <v>53.25</v>
      </c>
      <c r="S597" t="str">
        <f t="shared" si="48"/>
        <v>technology</v>
      </c>
      <c r="T597" t="str">
        <f t="shared" si="4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45"/>
        <v>42646.605231481481</v>
      </c>
      <c r="L598" s="11">
        <f t="shared" si="46"/>
        <v>42676.605231481481</v>
      </c>
      <c r="M598" t="b">
        <v>0</v>
      </c>
      <c r="N598">
        <v>2</v>
      </c>
      <c r="O598" t="b">
        <v>0</v>
      </c>
      <c r="P598" t="s">
        <v>8272</v>
      </c>
      <c r="Q598" s="6">
        <f>E598/D598</f>
        <v>2.9999999999999997E-4</v>
      </c>
      <c r="R598" s="7">
        <f t="shared" si="47"/>
        <v>3</v>
      </c>
      <c r="S598" t="str">
        <f t="shared" si="48"/>
        <v>technology</v>
      </c>
      <c r="T598" t="str">
        <f t="shared" si="4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45"/>
        <v>42545.413599537038</v>
      </c>
      <c r="L599" s="11">
        <f t="shared" si="46"/>
        <v>42582.375000000007</v>
      </c>
      <c r="M599" t="b">
        <v>0</v>
      </c>
      <c r="N599">
        <v>2</v>
      </c>
      <c r="O599" t="b">
        <v>0</v>
      </c>
      <c r="P599" t="s">
        <v>8272</v>
      </c>
      <c r="Q599" s="6">
        <f>E599/D599</f>
        <v>2.6666666666666666E-3</v>
      </c>
      <c r="R599" s="7">
        <f t="shared" si="47"/>
        <v>10</v>
      </c>
      <c r="S599" t="str">
        <f t="shared" si="48"/>
        <v>technology</v>
      </c>
      <c r="T599" t="str">
        <f t="shared" si="4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45"/>
        <v>41947.710428240745</v>
      </c>
      <c r="L600" s="11">
        <f t="shared" si="46"/>
        <v>41977.710428240745</v>
      </c>
      <c r="M600" t="b">
        <v>0</v>
      </c>
      <c r="N600">
        <v>7</v>
      </c>
      <c r="O600" t="b">
        <v>0</v>
      </c>
      <c r="P600" t="s">
        <v>8272</v>
      </c>
      <c r="Q600" s="6">
        <f>E600/D600</f>
        <v>0.34</v>
      </c>
      <c r="R600" s="7">
        <f t="shared" si="47"/>
        <v>121.42857142857143</v>
      </c>
      <c r="S600" t="str">
        <f t="shared" si="48"/>
        <v>technology</v>
      </c>
      <c r="T600" t="str">
        <f t="shared" si="4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45"/>
        <v>42047.520856481489</v>
      </c>
      <c r="L601" s="11">
        <f t="shared" si="46"/>
        <v>42071.344444444447</v>
      </c>
      <c r="M601" t="b">
        <v>0</v>
      </c>
      <c r="N601">
        <v>2</v>
      </c>
      <c r="O601" t="b">
        <v>0</v>
      </c>
      <c r="P601" t="s">
        <v>8272</v>
      </c>
      <c r="Q601" s="6">
        <f>E601/D601</f>
        <v>6.2E-4</v>
      </c>
      <c r="R601" s="7">
        <f t="shared" si="47"/>
        <v>15.5</v>
      </c>
      <c r="S601" t="str">
        <f t="shared" si="48"/>
        <v>technology</v>
      </c>
      <c r="T601" t="str">
        <f t="shared" si="4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45"/>
        <v>42073.506504629629</v>
      </c>
      <c r="L602" s="11">
        <f t="shared" si="46"/>
        <v>42133.506504629629</v>
      </c>
      <c r="M602" t="b">
        <v>0</v>
      </c>
      <c r="N602">
        <v>1</v>
      </c>
      <c r="O602" t="b">
        <v>0</v>
      </c>
      <c r="P602" t="s">
        <v>8272</v>
      </c>
      <c r="Q602" s="6">
        <f>E602/D602</f>
        <v>0.02</v>
      </c>
      <c r="R602" s="7">
        <f t="shared" si="47"/>
        <v>100</v>
      </c>
      <c r="S602" t="str">
        <f t="shared" si="48"/>
        <v>technology</v>
      </c>
      <c r="T602" t="str">
        <f t="shared" si="4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45"/>
        <v>41969.566423611112</v>
      </c>
      <c r="L603" s="11">
        <f t="shared" si="46"/>
        <v>41999.566423611112</v>
      </c>
      <c r="M603" t="b">
        <v>0</v>
      </c>
      <c r="N603">
        <v>6</v>
      </c>
      <c r="O603" t="b">
        <v>0</v>
      </c>
      <c r="P603" t="s">
        <v>8272</v>
      </c>
      <c r="Q603" s="6">
        <f>E603/D603</f>
        <v>1.4E-2</v>
      </c>
      <c r="R603" s="7">
        <f t="shared" si="47"/>
        <v>23.333333333333332</v>
      </c>
      <c r="S603" t="str">
        <f t="shared" si="48"/>
        <v>technology</v>
      </c>
      <c r="T603" t="str">
        <f t="shared" si="4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45"/>
        <v>42143.502488425926</v>
      </c>
      <c r="L604" s="11">
        <f t="shared" si="46"/>
        <v>42173.502488425926</v>
      </c>
      <c r="M604" t="b">
        <v>0</v>
      </c>
      <c r="N604">
        <v>0</v>
      </c>
      <c r="O604" t="b">
        <v>0</v>
      </c>
      <c r="P604" t="s">
        <v>8272</v>
      </c>
      <c r="Q604" s="6">
        <f>E604/D604</f>
        <v>0</v>
      </c>
      <c r="R604" s="7" t="e">
        <f t="shared" si="47"/>
        <v>#DIV/0!</v>
      </c>
      <c r="S604" t="str">
        <f t="shared" si="48"/>
        <v>technology</v>
      </c>
      <c r="T604" t="str">
        <f t="shared" si="4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45"/>
        <v>41835.347488425927</v>
      </c>
      <c r="L605" s="11">
        <f t="shared" si="46"/>
        <v>41865.347488425927</v>
      </c>
      <c r="M605" t="b">
        <v>0</v>
      </c>
      <c r="N605">
        <v>13</v>
      </c>
      <c r="O605" t="b">
        <v>0</v>
      </c>
      <c r="P605" t="s">
        <v>8272</v>
      </c>
      <c r="Q605" s="6">
        <f>E605/D605</f>
        <v>3.9334666666666664E-2</v>
      </c>
      <c r="R605" s="7">
        <f t="shared" si="47"/>
        <v>45.386153846153846</v>
      </c>
      <c r="S605" t="str">
        <f t="shared" si="48"/>
        <v>technology</v>
      </c>
      <c r="T605" t="str">
        <f t="shared" si="4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45"/>
        <v>41848.743703703709</v>
      </c>
      <c r="L606" s="11">
        <f t="shared" si="46"/>
        <v>41878.743703703709</v>
      </c>
      <c r="M606" t="b">
        <v>0</v>
      </c>
      <c r="N606">
        <v>0</v>
      </c>
      <c r="O606" t="b">
        <v>0</v>
      </c>
      <c r="P606" t="s">
        <v>8272</v>
      </c>
      <c r="Q606" s="6">
        <f>E606/D606</f>
        <v>0</v>
      </c>
      <c r="R606" s="7" t="e">
        <f t="shared" si="47"/>
        <v>#DIV/0!</v>
      </c>
      <c r="S606" t="str">
        <f t="shared" si="48"/>
        <v>technology</v>
      </c>
      <c r="T606" t="str">
        <f t="shared" si="4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45"/>
        <v>42194.066064814811</v>
      </c>
      <c r="L607" s="11">
        <f t="shared" si="46"/>
        <v>42239.066064814811</v>
      </c>
      <c r="M607" t="b">
        <v>0</v>
      </c>
      <c r="N607">
        <v>8</v>
      </c>
      <c r="O607" t="b">
        <v>0</v>
      </c>
      <c r="P607" t="s">
        <v>8272</v>
      </c>
      <c r="Q607" s="6">
        <f>E607/D607</f>
        <v>2.6200000000000001E-2</v>
      </c>
      <c r="R607" s="7">
        <f t="shared" si="47"/>
        <v>16.375</v>
      </c>
      <c r="S607" t="str">
        <f t="shared" si="48"/>
        <v>technology</v>
      </c>
      <c r="T607" t="str">
        <f t="shared" si="4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45"/>
        <v>42102.358900462968</v>
      </c>
      <c r="L608" s="11">
        <f t="shared" si="46"/>
        <v>42148.333333333336</v>
      </c>
      <c r="M608" t="b">
        <v>0</v>
      </c>
      <c r="N608">
        <v>1</v>
      </c>
      <c r="O608" t="b">
        <v>0</v>
      </c>
      <c r="P608" t="s">
        <v>8272</v>
      </c>
      <c r="Q608" s="6">
        <f>E608/D608</f>
        <v>2E-3</v>
      </c>
      <c r="R608" s="7">
        <f t="shared" si="47"/>
        <v>10</v>
      </c>
      <c r="S608" t="str">
        <f t="shared" si="48"/>
        <v>technology</v>
      </c>
      <c r="T608" t="str">
        <f t="shared" si="4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45"/>
        <v>42300.533981481487</v>
      </c>
      <c r="L609" s="11">
        <f t="shared" si="46"/>
        <v>42330.575648148151</v>
      </c>
      <c r="M609" t="b">
        <v>0</v>
      </c>
      <c r="N609">
        <v>0</v>
      </c>
      <c r="O609" t="b">
        <v>0</v>
      </c>
      <c r="P609" t="s">
        <v>8272</v>
      </c>
      <c r="Q609" s="6">
        <f>E609/D609</f>
        <v>0</v>
      </c>
      <c r="R609" s="7" t="e">
        <f t="shared" si="47"/>
        <v>#DIV/0!</v>
      </c>
      <c r="S609" t="str">
        <f t="shared" si="48"/>
        <v>technology</v>
      </c>
      <c r="T609" t="str">
        <f t="shared" si="4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45"/>
        <v>42140.62939814815</v>
      </c>
      <c r="L610" s="11">
        <f t="shared" si="46"/>
        <v>42170.62939814815</v>
      </c>
      <c r="M610" t="b">
        <v>0</v>
      </c>
      <c r="N610">
        <v>5</v>
      </c>
      <c r="O610" t="b">
        <v>0</v>
      </c>
      <c r="P610" t="s">
        <v>8272</v>
      </c>
      <c r="Q610" s="6">
        <f>E610/D610</f>
        <v>9.7400000000000004E-3</v>
      </c>
      <c r="R610" s="7">
        <f t="shared" si="47"/>
        <v>292.2</v>
      </c>
      <c r="S610" t="str">
        <f t="shared" si="48"/>
        <v>technology</v>
      </c>
      <c r="T610" t="str">
        <f t="shared" si="4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45"/>
        <v>42306.742407407415</v>
      </c>
      <c r="L611" s="11">
        <f t="shared" si="46"/>
        <v>42336.784074074072</v>
      </c>
      <c r="M611" t="b">
        <v>0</v>
      </c>
      <c r="N611">
        <v>1</v>
      </c>
      <c r="O611" t="b">
        <v>0</v>
      </c>
      <c r="P611" t="s">
        <v>8272</v>
      </c>
      <c r="Q611" s="6">
        <f>E611/D611</f>
        <v>6.41025641025641E-3</v>
      </c>
      <c r="R611" s="7">
        <f t="shared" si="47"/>
        <v>5</v>
      </c>
      <c r="S611" t="str">
        <f t="shared" si="48"/>
        <v>technology</v>
      </c>
      <c r="T611" t="str">
        <f t="shared" si="4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45"/>
        <v>42086.539189814815</v>
      </c>
      <c r="L612" s="11">
        <f t="shared" si="46"/>
        <v>42116.539189814815</v>
      </c>
      <c r="M612" t="b">
        <v>0</v>
      </c>
      <c r="N612">
        <v>0</v>
      </c>
      <c r="O612" t="b">
        <v>0</v>
      </c>
      <c r="P612" t="s">
        <v>8272</v>
      </c>
      <c r="Q612" s="6">
        <f>E612/D612</f>
        <v>0</v>
      </c>
      <c r="R612" s="7" t="e">
        <f t="shared" si="47"/>
        <v>#DIV/0!</v>
      </c>
      <c r="S612" t="str">
        <f t="shared" si="48"/>
        <v>technology</v>
      </c>
      <c r="T612" t="str">
        <f t="shared" si="4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45"/>
        <v>42328.268946759265</v>
      </c>
      <c r="L613" s="11">
        <f t="shared" si="46"/>
        <v>42388.268946759265</v>
      </c>
      <c r="M613" t="b">
        <v>0</v>
      </c>
      <c r="N613">
        <v>0</v>
      </c>
      <c r="O613" t="b">
        <v>0</v>
      </c>
      <c r="P613" t="s">
        <v>8272</v>
      </c>
      <c r="Q613" s="6">
        <f>E613/D613</f>
        <v>0</v>
      </c>
      <c r="R613" s="7" t="e">
        <f t="shared" si="47"/>
        <v>#DIV/0!</v>
      </c>
      <c r="S613" t="str">
        <f t="shared" si="48"/>
        <v>technology</v>
      </c>
      <c r="T613" t="str">
        <f t="shared" si="4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45"/>
        <v>42584.740115740737</v>
      </c>
      <c r="L614" s="11">
        <f t="shared" si="46"/>
        <v>42614.740115740737</v>
      </c>
      <c r="M614" t="b">
        <v>0</v>
      </c>
      <c r="N614">
        <v>0</v>
      </c>
      <c r="O614" t="b">
        <v>0</v>
      </c>
      <c r="P614" t="s">
        <v>8272</v>
      </c>
      <c r="Q614" s="6">
        <f>E614/D614</f>
        <v>0</v>
      </c>
      <c r="R614" s="7" t="e">
        <f t="shared" si="47"/>
        <v>#DIV/0!</v>
      </c>
      <c r="S614" t="str">
        <f t="shared" si="48"/>
        <v>technology</v>
      </c>
      <c r="T614" t="str">
        <f t="shared" si="4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45"/>
        <v>42247.205092592594</v>
      </c>
      <c r="L615" s="11">
        <f t="shared" si="46"/>
        <v>42277.915972222225</v>
      </c>
      <c r="M615" t="b">
        <v>0</v>
      </c>
      <c r="N615">
        <v>121</v>
      </c>
      <c r="O615" t="b">
        <v>0</v>
      </c>
      <c r="P615" t="s">
        <v>8272</v>
      </c>
      <c r="Q615" s="6">
        <f>E615/D615</f>
        <v>0.21363333333333334</v>
      </c>
      <c r="R615" s="7">
        <f t="shared" si="47"/>
        <v>105.93388429752066</v>
      </c>
      <c r="S615" t="str">
        <f t="shared" si="48"/>
        <v>technology</v>
      </c>
      <c r="T615" t="str">
        <f t="shared" si="4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45"/>
        <v>42514.770138888889</v>
      </c>
      <c r="L616" s="11">
        <f t="shared" si="46"/>
        <v>42544.770138888889</v>
      </c>
      <c r="M616" t="b">
        <v>0</v>
      </c>
      <c r="N616">
        <v>0</v>
      </c>
      <c r="O616" t="b">
        <v>0</v>
      </c>
      <c r="P616" t="s">
        <v>8272</v>
      </c>
      <c r="Q616" s="6">
        <f>E616/D616</f>
        <v>0</v>
      </c>
      <c r="R616" s="7" t="e">
        <f t="shared" si="47"/>
        <v>#DIV/0!</v>
      </c>
      <c r="S616" t="str">
        <f t="shared" si="48"/>
        <v>technology</v>
      </c>
      <c r="T616" t="str">
        <f t="shared" si="4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45"/>
        <v>42241.830543981479</v>
      </c>
      <c r="L617" s="11">
        <f t="shared" si="46"/>
        <v>42271.830543981479</v>
      </c>
      <c r="M617" t="b">
        <v>0</v>
      </c>
      <c r="N617">
        <v>0</v>
      </c>
      <c r="O617" t="b">
        <v>0</v>
      </c>
      <c r="P617" t="s">
        <v>8272</v>
      </c>
      <c r="Q617" s="6">
        <f>E617/D617</f>
        <v>0</v>
      </c>
      <c r="R617" s="7" t="e">
        <f t="shared" si="47"/>
        <v>#DIV/0!</v>
      </c>
      <c r="S617" t="str">
        <f t="shared" si="48"/>
        <v>technology</v>
      </c>
      <c r="T617" t="str">
        <f t="shared" si="4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45"/>
        <v>42761.084571759267</v>
      </c>
      <c r="L618" s="11">
        <f t="shared" si="46"/>
        <v>42791.084571759267</v>
      </c>
      <c r="M618" t="b">
        <v>0</v>
      </c>
      <c r="N618">
        <v>0</v>
      </c>
      <c r="O618" t="b">
        <v>0</v>
      </c>
      <c r="P618" t="s">
        <v>8272</v>
      </c>
      <c r="Q618" s="6">
        <f>E618/D618</f>
        <v>0</v>
      </c>
      <c r="R618" s="7" t="e">
        <f t="shared" si="47"/>
        <v>#DIV/0!</v>
      </c>
      <c r="S618" t="str">
        <f t="shared" si="48"/>
        <v>technology</v>
      </c>
      <c r="T618" t="str">
        <f t="shared" si="4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45"/>
        <v>42087.051423611112</v>
      </c>
      <c r="L619" s="11">
        <f t="shared" si="46"/>
        <v>42132.051423611112</v>
      </c>
      <c r="M619" t="b">
        <v>0</v>
      </c>
      <c r="N619">
        <v>3</v>
      </c>
      <c r="O619" t="b">
        <v>0</v>
      </c>
      <c r="P619" t="s">
        <v>8272</v>
      </c>
      <c r="Q619" s="6">
        <f>E619/D619</f>
        <v>0.03</v>
      </c>
      <c r="R619" s="7">
        <f t="shared" si="47"/>
        <v>20</v>
      </c>
      <c r="S619" t="str">
        <f t="shared" si="48"/>
        <v>technology</v>
      </c>
      <c r="T619" t="str">
        <f t="shared" si="4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45"/>
        <v>42317.518553240741</v>
      </c>
      <c r="L620" s="11">
        <f t="shared" si="46"/>
        <v>42347.518553240741</v>
      </c>
      <c r="M620" t="b">
        <v>0</v>
      </c>
      <c r="N620">
        <v>0</v>
      </c>
      <c r="O620" t="b">
        <v>0</v>
      </c>
      <c r="P620" t="s">
        <v>8272</v>
      </c>
      <c r="Q620" s="6">
        <f>E620/D620</f>
        <v>0</v>
      </c>
      <c r="R620" s="7" t="e">
        <f t="shared" si="47"/>
        <v>#DIV/0!</v>
      </c>
      <c r="S620" t="str">
        <f t="shared" si="48"/>
        <v>technology</v>
      </c>
      <c r="T620" t="str">
        <f t="shared" si="4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45"/>
        <v>41908.358680555561</v>
      </c>
      <c r="L621" s="11">
        <f t="shared" si="46"/>
        <v>41968.400347222225</v>
      </c>
      <c r="M621" t="b">
        <v>0</v>
      </c>
      <c r="N621">
        <v>1</v>
      </c>
      <c r="O621" t="b">
        <v>0</v>
      </c>
      <c r="P621" t="s">
        <v>8272</v>
      </c>
      <c r="Q621" s="6">
        <f>E621/D621</f>
        <v>3.9999999999999998E-7</v>
      </c>
      <c r="R621" s="7">
        <f t="shared" si="47"/>
        <v>1</v>
      </c>
      <c r="S621" t="str">
        <f t="shared" si="48"/>
        <v>technology</v>
      </c>
      <c r="T621" t="str">
        <f t="shared" si="4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45"/>
        <v>41831.425208333334</v>
      </c>
      <c r="L622" s="11">
        <f t="shared" si="46"/>
        <v>41876.425208333334</v>
      </c>
      <c r="M622" t="b">
        <v>0</v>
      </c>
      <c r="N622">
        <v>1</v>
      </c>
      <c r="O622" t="b">
        <v>0</v>
      </c>
      <c r="P622" t="s">
        <v>8272</v>
      </c>
      <c r="Q622" s="6">
        <f>E622/D622</f>
        <v>0.01</v>
      </c>
      <c r="R622" s="7">
        <f t="shared" si="47"/>
        <v>300</v>
      </c>
      <c r="S622" t="str">
        <f t="shared" si="48"/>
        <v>technology</v>
      </c>
      <c r="T622" t="str">
        <f t="shared" si="4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45"/>
        <v>42528.696030092593</v>
      </c>
      <c r="L623" s="11">
        <f t="shared" si="46"/>
        <v>42558.696030092593</v>
      </c>
      <c r="M623" t="b">
        <v>0</v>
      </c>
      <c r="N623">
        <v>3</v>
      </c>
      <c r="O623" t="b">
        <v>0</v>
      </c>
      <c r="P623" t="s">
        <v>8272</v>
      </c>
      <c r="Q623" s="6">
        <f>E623/D623</f>
        <v>1.044E-2</v>
      </c>
      <c r="R623" s="7">
        <f t="shared" si="47"/>
        <v>87</v>
      </c>
      <c r="S623" t="str">
        <f t="shared" si="48"/>
        <v>technology</v>
      </c>
      <c r="T623" t="str">
        <f t="shared" si="4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45"/>
        <v>42532.483078703706</v>
      </c>
      <c r="L624" s="11">
        <f t="shared" si="46"/>
        <v>42552.483078703706</v>
      </c>
      <c r="M624" t="b">
        <v>0</v>
      </c>
      <c r="N624">
        <v>9</v>
      </c>
      <c r="O624" t="b">
        <v>0</v>
      </c>
      <c r="P624" t="s">
        <v>8272</v>
      </c>
      <c r="Q624" s="6">
        <f>E624/D624</f>
        <v>5.6833333333333333E-2</v>
      </c>
      <c r="R624" s="7">
        <f t="shared" si="47"/>
        <v>37.888888888888886</v>
      </c>
      <c r="S624" t="str">
        <f t="shared" si="48"/>
        <v>technology</v>
      </c>
      <c r="T624" t="str">
        <f t="shared" si="4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45"/>
        <v>42121.717557870368</v>
      </c>
      <c r="L625" s="11">
        <f t="shared" si="46"/>
        <v>42151.717557870368</v>
      </c>
      <c r="M625" t="b">
        <v>0</v>
      </c>
      <c r="N625">
        <v>0</v>
      </c>
      <c r="O625" t="b">
        <v>0</v>
      </c>
      <c r="P625" t="s">
        <v>8272</v>
      </c>
      <c r="Q625" s="6">
        <f>E625/D625</f>
        <v>0</v>
      </c>
      <c r="R625" s="7" t="e">
        <f t="shared" si="47"/>
        <v>#DIV/0!</v>
      </c>
      <c r="S625" t="str">
        <f t="shared" si="48"/>
        <v>technology</v>
      </c>
      <c r="T625" t="str">
        <f t="shared" si="4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45"/>
        <v>42108.697233796302</v>
      </c>
      <c r="L626" s="11">
        <f t="shared" si="46"/>
        <v>42138.697233796302</v>
      </c>
      <c r="M626" t="b">
        <v>0</v>
      </c>
      <c r="N626">
        <v>0</v>
      </c>
      <c r="O626" t="b">
        <v>0</v>
      </c>
      <c r="P626" t="s">
        <v>8272</v>
      </c>
      <c r="Q626" s="6">
        <f>E626/D626</f>
        <v>0</v>
      </c>
      <c r="R626" s="7" t="e">
        <f t="shared" si="47"/>
        <v>#DIV/0!</v>
      </c>
      <c r="S626" t="str">
        <f t="shared" si="48"/>
        <v>technology</v>
      </c>
      <c r="T626" t="str">
        <f t="shared" si="4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45"/>
        <v>42790.603900462964</v>
      </c>
      <c r="L627" s="11">
        <f t="shared" si="46"/>
        <v>42820.5622337963</v>
      </c>
      <c r="M627" t="b">
        <v>0</v>
      </c>
      <c r="N627">
        <v>0</v>
      </c>
      <c r="O627" t="b">
        <v>0</v>
      </c>
      <c r="P627" t="s">
        <v>8272</v>
      </c>
      <c r="Q627" s="6">
        <f>E627/D627</f>
        <v>0</v>
      </c>
      <c r="R627" s="7" t="e">
        <f t="shared" si="47"/>
        <v>#DIV/0!</v>
      </c>
      <c r="S627" t="str">
        <f t="shared" si="48"/>
        <v>technology</v>
      </c>
      <c r="T627" t="str">
        <f t="shared" si="4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45"/>
        <v>42198.267812500002</v>
      </c>
      <c r="L628" s="11">
        <f t="shared" si="46"/>
        <v>42231.265277777777</v>
      </c>
      <c r="M628" t="b">
        <v>0</v>
      </c>
      <c r="N628">
        <v>39</v>
      </c>
      <c r="O628" t="b">
        <v>0</v>
      </c>
      <c r="P628" t="s">
        <v>8272</v>
      </c>
      <c r="Q628" s="6">
        <f>E628/D628</f>
        <v>0.17380000000000001</v>
      </c>
      <c r="R628" s="7">
        <f t="shared" si="47"/>
        <v>111.41025641025641</v>
      </c>
      <c r="S628" t="str">
        <f t="shared" si="48"/>
        <v>technology</v>
      </c>
      <c r="T628" t="str">
        <f t="shared" si="4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45"/>
        <v>42384.015173611115</v>
      </c>
      <c r="L629" s="11">
        <f t="shared" si="46"/>
        <v>42443.666666666664</v>
      </c>
      <c r="M629" t="b">
        <v>0</v>
      </c>
      <c r="N629">
        <v>1</v>
      </c>
      <c r="O629" t="b">
        <v>0</v>
      </c>
      <c r="P629" t="s">
        <v>8272</v>
      </c>
      <c r="Q629" s="6">
        <f>E629/D629</f>
        <v>2.0000000000000001E-4</v>
      </c>
      <c r="R629" s="7">
        <f t="shared" si="47"/>
        <v>90</v>
      </c>
      <c r="S629" t="str">
        <f t="shared" si="48"/>
        <v>technology</v>
      </c>
      <c r="T629" t="str">
        <f t="shared" si="4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45"/>
        <v>41803.401122685187</v>
      </c>
      <c r="L630" s="11">
        <f t="shared" si="46"/>
        <v>41833.401122685187</v>
      </c>
      <c r="M630" t="b">
        <v>0</v>
      </c>
      <c r="N630">
        <v>0</v>
      </c>
      <c r="O630" t="b">
        <v>0</v>
      </c>
      <c r="P630" t="s">
        <v>8272</v>
      </c>
      <c r="Q630" s="6">
        <f>E630/D630</f>
        <v>0</v>
      </c>
      <c r="R630" s="7" t="e">
        <f t="shared" si="47"/>
        <v>#DIV/0!</v>
      </c>
      <c r="S630" t="str">
        <f t="shared" si="48"/>
        <v>technology</v>
      </c>
      <c r="T630" t="str">
        <f t="shared" si="4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45"/>
        <v>42474.34615740741</v>
      </c>
      <c r="L631" s="11">
        <f t="shared" si="46"/>
        <v>42504.34615740741</v>
      </c>
      <c r="M631" t="b">
        <v>0</v>
      </c>
      <c r="N631">
        <v>3</v>
      </c>
      <c r="O631" t="b">
        <v>0</v>
      </c>
      <c r="P631" t="s">
        <v>8272</v>
      </c>
      <c r="Q631" s="6">
        <f>E631/D631</f>
        <v>1.75E-3</v>
      </c>
      <c r="R631" s="7">
        <f t="shared" si="47"/>
        <v>116.66666666666667</v>
      </c>
      <c r="S631" t="str">
        <f t="shared" si="48"/>
        <v>technology</v>
      </c>
      <c r="T631" t="str">
        <f t="shared" si="4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45"/>
        <v>42223.327789351853</v>
      </c>
      <c r="L632" s="11">
        <f t="shared" si="46"/>
        <v>42252.923611111117</v>
      </c>
      <c r="M632" t="b">
        <v>0</v>
      </c>
      <c r="N632">
        <v>1</v>
      </c>
      <c r="O632" t="b">
        <v>0</v>
      </c>
      <c r="P632" t="s">
        <v>8272</v>
      </c>
      <c r="Q632" s="6">
        <f>E632/D632</f>
        <v>8.3340278356529708E-4</v>
      </c>
      <c r="R632" s="7">
        <f t="shared" si="47"/>
        <v>10</v>
      </c>
      <c r="S632" t="str">
        <f t="shared" si="48"/>
        <v>technology</v>
      </c>
      <c r="T632" t="str">
        <f t="shared" si="4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45"/>
        <v>42489.480659722227</v>
      </c>
      <c r="L633" s="11">
        <f t="shared" si="46"/>
        <v>42518.480659722227</v>
      </c>
      <c r="M633" t="b">
        <v>0</v>
      </c>
      <c r="N633">
        <v>9</v>
      </c>
      <c r="O633" t="b">
        <v>0</v>
      </c>
      <c r="P633" t="s">
        <v>8272</v>
      </c>
      <c r="Q633" s="6">
        <f>E633/D633</f>
        <v>1.38E-2</v>
      </c>
      <c r="R633" s="7">
        <f t="shared" si="47"/>
        <v>76.666666666666671</v>
      </c>
      <c r="S633" t="str">
        <f t="shared" si="48"/>
        <v>technology</v>
      </c>
      <c r="T633" t="str">
        <f t="shared" si="4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45"/>
        <v>42303.367650462962</v>
      </c>
      <c r="L634" s="11">
        <f t="shared" si="46"/>
        <v>42333.409317129634</v>
      </c>
      <c r="M634" t="b">
        <v>0</v>
      </c>
      <c r="N634">
        <v>0</v>
      </c>
      <c r="O634" t="b">
        <v>0</v>
      </c>
      <c r="P634" t="s">
        <v>8272</v>
      </c>
      <c r="Q634" s="6">
        <f>E634/D634</f>
        <v>0</v>
      </c>
      <c r="R634" s="7" t="e">
        <f t="shared" si="47"/>
        <v>#DIV/0!</v>
      </c>
      <c r="S634" t="str">
        <f t="shared" si="48"/>
        <v>technology</v>
      </c>
      <c r="T634" t="str">
        <f t="shared" si="4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45"/>
        <v>42507.007662037046</v>
      </c>
      <c r="L635" s="11">
        <f t="shared" si="46"/>
        <v>42538.666666666664</v>
      </c>
      <c r="M635" t="b">
        <v>0</v>
      </c>
      <c r="N635">
        <v>25</v>
      </c>
      <c r="O635" t="b">
        <v>0</v>
      </c>
      <c r="P635" t="s">
        <v>8272</v>
      </c>
      <c r="Q635" s="6">
        <f>E635/D635</f>
        <v>0.1245</v>
      </c>
      <c r="R635" s="7">
        <f t="shared" si="47"/>
        <v>49.8</v>
      </c>
      <c r="S635" t="str">
        <f t="shared" si="48"/>
        <v>technology</v>
      </c>
      <c r="T635" t="str">
        <f t="shared" si="4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45"/>
        <v>42031.636909722227</v>
      </c>
      <c r="L636" s="11">
        <f t="shared" si="46"/>
        <v>42061.636909722227</v>
      </c>
      <c r="M636" t="b">
        <v>0</v>
      </c>
      <c r="N636">
        <v>1</v>
      </c>
      <c r="O636" t="b">
        <v>0</v>
      </c>
      <c r="P636" t="s">
        <v>8272</v>
      </c>
      <c r="Q636" s="6">
        <f>E636/D636</f>
        <v>2.0000000000000001E-4</v>
      </c>
      <c r="R636" s="7">
        <f t="shared" si="47"/>
        <v>1</v>
      </c>
      <c r="S636" t="str">
        <f t="shared" si="48"/>
        <v>technology</v>
      </c>
      <c r="T636" t="str">
        <f t="shared" si="4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45"/>
        <v>42075.800486111119</v>
      </c>
      <c r="L637" s="11">
        <f t="shared" si="46"/>
        <v>42105.800486111119</v>
      </c>
      <c r="M637" t="b">
        <v>0</v>
      </c>
      <c r="N637">
        <v>1</v>
      </c>
      <c r="O637" t="b">
        <v>0</v>
      </c>
      <c r="P637" t="s">
        <v>8272</v>
      </c>
      <c r="Q637" s="6">
        <f>E637/D637</f>
        <v>8.0000000000000007E-5</v>
      </c>
      <c r="R637" s="7">
        <f t="shared" si="47"/>
        <v>2</v>
      </c>
      <c r="S637" t="str">
        <f t="shared" si="48"/>
        <v>technology</v>
      </c>
      <c r="T637" t="str">
        <f t="shared" si="4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45"/>
        <v>42131.163773148153</v>
      </c>
      <c r="L638" s="11">
        <f t="shared" si="46"/>
        <v>42161.157638888886</v>
      </c>
      <c r="M638" t="b">
        <v>0</v>
      </c>
      <c r="N638">
        <v>1</v>
      </c>
      <c r="O638" t="b">
        <v>0</v>
      </c>
      <c r="P638" t="s">
        <v>8272</v>
      </c>
      <c r="Q638" s="6">
        <f>E638/D638</f>
        <v>2E-3</v>
      </c>
      <c r="R638" s="7">
        <f t="shared" si="47"/>
        <v>4</v>
      </c>
      <c r="S638" t="str">
        <f t="shared" si="48"/>
        <v>technology</v>
      </c>
      <c r="T638" t="str">
        <f t="shared" si="4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45"/>
        <v>42762.670347222222</v>
      </c>
      <c r="L639" s="11">
        <f t="shared" si="46"/>
        <v>42791.669444444451</v>
      </c>
      <c r="M639" t="b">
        <v>0</v>
      </c>
      <c r="N639">
        <v>0</v>
      </c>
      <c r="O639" t="b">
        <v>0</v>
      </c>
      <c r="P639" t="s">
        <v>8272</v>
      </c>
      <c r="Q639" s="6">
        <f>E639/D639</f>
        <v>0</v>
      </c>
      <c r="R639" s="7" t="e">
        <f t="shared" si="47"/>
        <v>#DIV/0!</v>
      </c>
      <c r="S639" t="str">
        <f t="shared" si="48"/>
        <v>technology</v>
      </c>
      <c r="T639" t="str">
        <f t="shared" si="4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45"/>
        <v>42759.30164351852</v>
      </c>
      <c r="L640" s="11">
        <f t="shared" si="46"/>
        <v>42819.259976851856</v>
      </c>
      <c r="M640" t="b">
        <v>0</v>
      </c>
      <c r="N640">
        <v>6</v>
      </c>
      <c r="O640" t="b">
        <v>0</v>
      </c>
      <c r="P640" t="s">
        <v>8272</v>
      </c>
      <c r="Q640" s="6">
        <f>E640/D640</f>
        <v>9.0000000000000006E-5</v>
      </c>
      <c r="R640" s="7">
        <f t="shared" si="47"/>
        <v>3</v>
      </c>
      <c r="S640" t="str">
        <f t="shared" si="48"/>
        <v>technology</v>
      </c>
      <c r="T640" t="str">
        <f t="shared" si="4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45"/>
        <v>41865.291608796302</v>
      </c>
      <c r="L641" s="11">
        <f t="shared" si="46"/>
        <v>41925.291608796302</v>
      </c>
      <c r="M641" t="b">
        <v>0</v>
      </c>
      <c r="N641">
        <v>1</v>
      </c>
      <c r="O641" t="b">
        <v>0</v>
      </c>
      <c r="P641" t="s">
        <v>8272</v>
      </c>
      <c r="Q641" s="6">
        <f>E641/D641</f>
        <v>9.9999999999999995E-7</v>
      </c>
      <c r="R641" s="7">
        <f t="shared" si="47"/>
        <v>1</v>
      </c>
      <c r="S641" t="str">
        <f t="shared" si="48"/>
        <v>technology</v>
      </c>
      <c r="T641" t="str">
        <f t="shared" si="4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si="45"/>
        <v>42683.128645833342</v>
      </c>
      <c r="L642" s="11">
        <f t="shared" si="46"/>
        <v>42698.666666666664</v>
      </c>
      <c r="M642" t="b">
        <v>0</v>
      </c>
      <c r="N642">
        <v>2</v>
      </c>
      <c r="O642" t="b">
        <v>1</v>
      </c>
      <c r="P642" t="s">
        <v>8273</v>
      </c>
      <c r="Q642" s="6">
        <f>E642/D642</f>
        <v>1.4428571428571428</v>
      </c>
      <c r="R642" s="7">
        <f t="shared" si="47"/>
        <v>50.5</v>
      </c>
      <c r="S642" t="str">
        <f t="shared" si="48"/>
        <v>technology</v>
      </c>
      <c r="T642" t="str">
        <f t="shared" si="4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ref="K643:K706" si="50">(((J643/60)/60)/24)+DATE(1970,1,1)+(-7/24)</f>
        <v>42199.278333333335</v>
      </c>
      <c r="L643" s="11">
        <f t="shared" ref="L643:L706" si="51">(((I643/60)/60)/24)+DATE(1970,1,1)+(-7/24)</f>
        <v>42229.278333333335</v>
      </c>
      <c r="M643" t="b">
        <v>0</v>
      </c>
      <c r="N643">
        <v>315</v>
      </c>
      <c r="O643" t="b">
        <v>1</v>
      </c>
      <c r="P643" t="s">
        <v>8273</v>
      </c>
      <c r="Q643" s="6">
        <f>E643/D643</f>
        <v>1.1916249999999999</v>
      </c>
      <c r="R643" s="7">
        <f t="shared" ref="R643:R706" si="52">E643/N643</f>
        <v>151.31746031746033</v>
      </c>
      <c r="S643" t="str">
        <f t="shared" ref="S643:S706" si="53">LEFT(P643,SEARCH("/",P643,1)-1)</f>
        <v>technology</v>
      </c>
      <c r="T643" t="str">
        <f t="shared" ref="T643:T706" si="54">RIGHT(P643,LEN(P643)-SEARCH("/",P643))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50"/>
        <v>42199.359652777777</v>
      </c>
      <c r="L644" s="11">
        <f t="shared" si="51"/>
        <v>42235.359652777777</v>
      </c>
      <c r="M644" t="b">
        <v>0</v>
      </c>
      <c r="N644">
        <v>2174</v>
      </c>
      <c r="O644" t="b">
        <v>1</v>
      </c>
      <c r="P644" t="s">
        <v>8273</v>
      </c>
      <c r="Q644" s="6">
        <f>E644/D644</f>
        <v>14.604850000000001</v>
      </c>
      <c r="R644" s="7">
        <f t="shared" si="52"/>
        <v>134.3592456301748</v>
      </c>
      <c r="S644" t="str">
        <f t="shared" si="53"/>
        <v>technology</v>
      </c>
      <c r="T644" t="str">
        <f t="shared" si="54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50"/>
        <v>42100.350405092591</v>
      </c>
      <c r="L645" s="11">
        <f t="shared" si="51"/>
        <v>42155.350405092591</v>
      </c>
      <c r="M645" t="b">
        <v>0</v>
      </c>
      <c r="N645">
        <v>152</v>
      </c>
      <c r="O645" t="b">
        <v>1</v>
      </c>
      <c r="P645" t="s">
        <v>8273</v>
      </c>
      <c r="Q645" s="6">
        <f>E645/D645</f>
        <v>1.0580799999999999</v>
      </c>
      <c r="R645" s="7">
        <f t="shared" si="52"/>
        <v>174.02631578947367</v>
      </c>
      <c r="S645" t="str">
        <f t="shared" si="53"/>
        <v>technology</v>
      </c>
      <c r="T645" t="str">
        <f t="shared" si="54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50"/>
        <v>41898.374293981484</v>
      </c>
      <c r="L646" s="11">
        <f t="shared" si="51"/>
        <v>41940.75</v>
      </c>
      <c r="M646" t="b">
        <v>0</v>
      </c>
      <c r="N646">
        <v>1021</v>
      </c>
      <c r="O646" t="b">
        <v>1</v>
      </c>
      <c r="P646" t="s">
        <v>8273</v>
      </c>
      <c r="Q646" s="6">
        <f>E646/D646</f>
        <v>3.0011791999999997</v>
      </c>
      <c r="R646" s="7">
        <f t="shared" si="52"/>
        <v>73.486268364348675</v>
      </c>
      <c r="S646" t="str">
        <f t="shared" si="53"/>
        <v>technology</v>
      </c>
      <c r="T646" t="str">
        <f t="shared" si="54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50"/>
        <v>42563.734652777777</v>
      </c>
      <c r="L647" s="11">
        <f t="shared" si="51"/>
        <v>42593.734652777777</v>
      </c>
      <c r="M647" t="b">
        <v>0</v>
      </c>
      <c r="N647">
        <v>237</v>
      </c>
      <c r="O647" t="b">
        <v>1</v>
      </c>
      <c r="P647" t="s">
        <v>8273</v>
      </c>
      <c r="Q647" s="6">
        <f>E647/D647</f>
        <v>2.7869999999999999</v>
      </c>
      <c r="R647" s="7">
        <f t="shared" si="52"/>
        <v>23.518987341772153</v>
      </c>
      <c r="S647" t="str">
        <f t="shared" si="53"/>
        <v>technology</v>
      </c>
      <c r="T647" t="str">
        <f t="shared" si="54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50"/>
        <v>41832.560960648152</v>
      </c>
      <c r="L648" s="11">
        <f t="shared" si="51"/>
        <v>41862.560960648152</v>
      </c>
      <c r="M648" t="b">
        <v>0</v>
      </c>
      <c r="N648">
        <v>27</v>
      </c>
      <c r="O648" t="b">
        <v>1</v>
      </c>
      <c r="P648" t="s">
        <v>8273</v>
      </c>
      <c r="Q648" s="6">
        <f>E648/D648</f>
        <v>1.3187625000000001</v>
      </c>
      <c r="R648" s="7">
        <f t="shared" si="52"/>
        <v>39.074444444444445</v>
      </c>
      <c r="S648" t="str">
        <f t="shared" si="53"/>
        <v>technology</v>
      </c>
      <c r="T648" t="str">
        <f t="shared" si="54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50"/>
        <v>42416.476261574076</v>
      </c>
      <c r="L649" s="11">
        <f t="shared" si="51"/>
        <v>42446.434594907412</v>
      </c>
      <c r="M649" t="b">
        <v>0</v>
      </c>
      <c r="N649">
        <v>17</v>
      </c>
      <c r="O649" t="b">
        <v>1</v>
      </c>
      <c r="P649" t="s">
        <v>8273</v>
      </c>
      <c r="Q649" s="6">
        <f>E649/D649</f>
        <v>1.0705</v>
      </c>
      <c r="R649" s="7">
        <f t="shared" si="52"/>
        <v>125.94117647058823</v>
      </c>
      <c r="S649" t="str">
        <f t="shared" si="53"/>
        <v>technology</v>
      </c>
      <c r="T649" t="str">
        <f t="shared" si="54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50"/>
        <v>41891.401712962965</v>
      </c>
      <c r="L650" s="11">
        <f t="shared" si="51"/>
        <v>41926.401712962965</v>
      </c>
      <c r="M650" t="b">
        <v>0</v>
      </c>
      <c r="N650">
        <v>27</v>
      </c>
      <c r="O650" t="b">
        <v>1</v>
      </c>
      <c r="P650" t="s">
        <v>8273</v>
      </c>
      <c r="Q650" s="6">
        <f>E650/D650</f>
        <v>1.2682285714285715</v>
      </c>
      <c r="R650" s="7">
        <f t="shared" si="52"/>
        <v>1644</v>
      </c>
      <c r="S650" t="str">
        <f t="shared" si="53"/>
        <v>technology</v>
      </c>
      <c r="T650" t="str">
        <f t="shared" si="54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50"/>
        <v>41877.620520833334</v>
      </c>
      <c r="L651" s="11">
        <f t="shared" si="51"/>
        <v>41898.620520833334</v>
      </c>
      <c r="M651" t="b">
        <v>0</v>
      </c>
      <c r="N651">
        <v>82</v>
      </c>
      <c r="O651" t="b">
        <v>1</v>
      </c>
      <c r="P651" t="s">
        <v>8273</v>
      </c>
      <c r="Q651" s="6">
        <f>E651/D651</f>
        <v>1.3996</v>
      </c>
      <c r="R651" s="7">
        <f t="shared" si="52"/>
        <v>42.670731707317074</v>
      </c>
      <c r="S651" t="str">
        <f t="shared" si="53"/>
        <v>technology</v>
      </c>
      <c r="T651" t="str">
        <f t="shared" si="54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50"/>
        <v>41931.745185185187</v>
      </c>
      <c r="L652" s="11">
        <f t="shared" si="51"/>
        <v>41991.786851851859</v>
      </c>
      <c r="M652" t="b">
        <v>0</v>
      </c>
      <c r="N652">
        <v>48</v>
      </c>
      <c r="O652" t="b">
        <v>1</v>
      </c>
      <c r="P652" t="s">
        <v>8273</v>
      </c>
      <c r="Q652" s="6">
        <f>E652/D652</f>
        <v>1.1240000000000001</v>
      </c>
      <c r="R652" s="7">
        <f t="shared" si="52"/>
        <v>35.125</v>
      </c>
      <c r="S652" t="str">
        <f t="shared" si="53"/>
        <v>technology</v>
      </c>
      <c r="T652" t="str">
        <f t="shared" si="54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50"/>
        <v>41955.725821759261</v>
      </c>
      <c r="L653" s="11">
        <f t="shared" si="51"/>
        <v>41985.725821759261</v>
      </c>
      <c r="M653" t="b">
        <v>0</v>
      </c>
      <c r="N653">
        <v>105</v>
      </c>
      <c r="O653" t="b">
        <v>1</v>
      </c>
      <c r="P653" t="s">
        <v>8273</v>
      </c>
      <c r="Q653" s="6">
        <f>E653/D653</f>
        <v>1.00528</v>
      </c>
      <c r="R653" s="7">
        <f t="shared" si="52"/>
        <v>239.35238095238094</v>
      </c>
      <c r="S653" t="str">
        <f t="shared" si="53"/>
        <v>technology</v>
      </c>
      <c r="T653" t="str">
        <f t="shared" si="54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50"/>
        <v>42675.398726851854</v>
      </c>
      <c r="L654" s="11">
        <f t="shared" si="51"/>
        <v>42705.440393518518</v>
      </c>
      <c r="M654" t="b">
        <v>0</v>
      </c>
      <c r="N654">
        <v>28</v>
      </c>
      <c r="O654" t="b">
        <v>1</v>
      </c>
      <c r="P654" t="s">
        <v>8273</v>
      </c>
      <c r="Q654" s="6">
        <f>E654/D654</f>
        <v>1.0046666666666666</v>
      </c>
      <c r="R654" s="7">
        <f t="shared" si="52"/>
        <v>107.64285714285714</v>
      </c>
      <c r="S654" t="str">
        <f t="shared" si="53"/>
        <v>technology</v>
      </c>
      <c r="T654" t="str">
        <f t="shared" si="54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50"/>
        <v>42199.326851851853</v>
      </c>
      <c r="L655" s="11">
        <f t="shared" si="51"/>
        <v>42236.326851851853</v>
      </c>
      <c r="M655" t="b">
        <v>0</v>
      </c>
      <c r="N655">
        <v>1107</v>
      </c>
      <c r="O655" t="b">
        <v>1</v>
      </c>
      <c r="P655" t="s">
        <v>8273</v>
      </c>
      <c r="Q655" s="6">
        <f>E655/D655</f>
        <v>1.4144600000000001</v>
      </c>
      <c r="R655" s="7">
        <f t="shared" si="52"/>
        <v>95.830623306233065</v>
      </c>
      <c r="S655" t="str">
        <f t="shared" si="53"/>
        <v>technology</v>
      </c>
      <c r="T655" t="str">
        <f t="shared" si="54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50"/>
        <v>42163.665659722225</v>
      </c>
      <c r="L656" s="11">
        <f t="shared" si="51"/>
        <v>42193.665659722225</v>
      </c>
      <c r="M656" t="b">
        <v>0</v>
      </c>
      <c r="N656">
        <v>1013</v>
      </c>
      <c r="O656" t="b">
        <v>1</v>
      </c>
      <c r="P656" t="s">
        <v>8273</v>
      </c>
      <c r="Q656" s="6">
        <f>E656/D656</f>
        <v>2.6729166666666666</v>
      </c>
      <c r="R656" s="7">
        <f t="shared" si="52"/>
        <v>31.663376110562684</v>
      </c>
      <c r="S656" t="str">
        <f t="shared" si="53"/>
        <v>technology</v>
      </c>
      <c r="T656" t="str">
        <f t="shared" si="54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50"/>
        <v>42045.665648148155</v>
      </c>
      <c r="L657" s="11">
        <f t="shared" si="51"/>
        <v>42075.623981481483</v>
      </c>
      <c r="M657" t="b">
        <v>0</v>
      </c>
      <c r="N657">
        <v>274</v>
      </c>
      <c r="O657" t="b">
        <v>1</v>
      </c>
      <c r="P657" t="s">
        <v>8273</v>
      </c>
      <c r="Q657" s="6">
        <f>E657/D657</f>
        <v>1.4688749999999999</v>
      </c>
      <c r="R657" s="7">
        <f t="shared" si="52"/>
        <v>42.886861313868614</v>
      </c>
      <c r="S657" t="str">
        <f t="shared" si="53"/>
        <v>technology</v>
      </c>
      <c r="T657" t="str">
        <f t="shared" si="54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50"/>
        <v>42417.51295138889</v>
      </c>
      <c r="L658" s="11">
        <f t="shared" si="51"/>
        <v>42477.471284722218</v>
      </c>
      <c r="M658" t="b">
        <v>0</v>
      </c>
      <c r="N658">
        <v>87</v>
      </c>
      <c r="O658" t="b">
        <v>1</v>
      </c>
      <c r="P658" t="s">
        <v>8273</v>
      </c>
      <c r="Q658" s="6">
        <f>E658/D658</f>
        <v>2.1356000000000002</v>
      </c>
      <c r="R658" s="7">
        <f t="shared" si="52"/>
        <v>122.73563218390805</v>
      </c>
      <c r="S658" t="str">
        <f t="shared" si="53"/>
        <v>technology</v>
      </c>
      <c r="T658" t="str">
        <f t="shared" si="54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50"/>
        <v>42331.554074074076</v>
      </c>
      <c r="L659" s="11">
        <f t="shared" si="51"/>
        <v>42361.554074074076</v>
      </c>
      <c r="M659" t="b">
        <v>0</v>
      </c>
      <c r="N659">
        <v>99</v>
      </c>
      <c r="O659" t="b">
        <v>1</v>
      </c>
      <c r="P659" t="s">
        <v>8273</v>
      </c>
      <c r="Q659" s="6">
        <f>E659/D659</f>
        <v>1.2569999999999999</v>
      </c>
      <c r="R659" s="7">
        <f t="shared" si="52"/>
        <v>190.45454545454547</v>
      </c>
      <c r="S659" t="str">
        <f t="shared" si="53"/>
        <v>technology</v>
      </c>
      <c r="T659" t="str">
        <f t="shared" si="54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50"/>
        <v>42178.869085648148</v>
      </c>
      <c r="L660" s="11">
        <f t="shared" si="51"/>
        <v>42211.458333333336</v>
      </c>
      <c r="M660" t="b">
        <v>0</v>
      </c>
      <c r="N660">
        <v>276</v>
      </c>
      <c r="O660" t="b">
        <v>1</v>
      </c>
      <c r="P660" t="s">
        <v>8273</v>
      </c>
      <c r="Q660" s="6">
        <f>E660/D660</f>
        <v>1.0446206037108834</v>
      </c>
      <c r="R660" s="7">
        <f t="shared" si="52"/>
        <v>109.33695652173913</v>
      </c>
      <c r="S660" t="str">
        <f t="shared" si="53"/>
        <v>technology</v>
      </c>
      <c r="T660" t="str">
        <f t="shared" si="54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50"/>
        <v>42209.302025462966</v>
      </c>
      <c r="L661" s="11">
        <f t="shared" si="51"/>
        <v>42239.302025462966</v>
      </c>
      <c r="M661" t="b">
        <v>0</v>
      </c>
      <c r="N661">
        <v>21</v>
      </c>
      <c r="O661" t="b">
        <v>1</v>
      </c>
      <c r="P661" t="s">
        <v>8273</v>
      </c>
      <c r="Q661" s="6">
        <f>E661/D661</f>
        <v>1.0056666666666667</v>
      </c>
      <c r="R661" s="7">
        <f t="shared" si="52"/>
        <v>143.66666666666666</v>
      </c>
      <c r="S661" t="str">
        <f t="shared" si="53"/>
        <v>technology</v>
      </c>
      <c r="T661" t="str">
        <f t="shared" si="54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50"/>
        <v>41922.449988425928</v>
      </c>
      <c r="L662" s="11">
        <f t="shared" si="51"/>
        <v>41952.491655092599</v>
      </c>
      <c r="M662" t="b">
        <v>0</v>
      </c>
      <c r="N662">
        <v>18</v>
      </c>
      <c r="O662" t="b">
        <v>0</v>
      </c>
      <c r="P662" t="s">
        <v>8273</v>
      </c>
      <c r="Q662" s="6">
        <f>E662/D662</f>
        <v>3.058E-2</v>
      </c>
      <c r="R662" s="7">
        <f t="shared" si="52"/>
        <v>84.944444444444443</v>
      </c>
      <c r="S662" t="str">
        <f t="shared" si="53"/>
        <v>technology</v>
      </c>
      <c r="T662" t="str">
        <f t="shared" si="54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50"/>
        <v>42636.353692129633</v>
      </c>
      <c r="L663" s="11">
        <f t="shared" si="51"/>
        <v>42666.353692129633</v>
      </c>
      <c r="M663" t="b">
        <v>0</v>
      </c>
      <c r="N663">
        <v>9</v>
      </c>
      <c r="O663" t="b">
        <v>0</v>
      </c>
      <c r="P663" t="s">
        <v>8273</v>
      </c>
      <c r="Q663" s="6">
        <f>E663/D663</f>
        <v>9.4999999999999998E-3</v>
      </c>
      <c r="R663" s="7">
        <f t="shared" si="52"/>
        <v>10.555555555555555</v>
      </c>
      <c r="S663" t="str">
        <f t="shared" si="53"/>
        <v>technology</v>
      </c>
      <c r="T663" t="str">
        <f t="shared" si="54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50"/>
        <v>41990.146377314821</v>
      </c>
      <c r="L664" s="11">
        <f t="shared" si="51"/>
        <v>42020.146377314821</v>
      </c>
      <c r="M664" t="b">
        <v>0</v>
      </c>
      <c r="N664">
        <v>4</v>
      </c>
      <c r="O664" t="b">
        <v>0</v>
      </c>
      <c r="P664" t="s">
        <v>8273</v>
      </c>
      <c r="Q664" s="6">
        <f>E664/D664</f>
        <v>4.0000000000000001E-3</v>
      </c>
      <c r="R664" s="7">
        <f t="shared" si="52"/>
        <v>39</v>
      </c>
      <c r="S664" t="str">
        <f t="shared" si="53"/>
        <v>technology</v>
      </c>
      <c r="T664" t="str">
        <f t="shared" si="54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50"/>
        <v>42173.551574074074</v>
      </c>
      <c r="L665" s="11">
        <f t="shared" si="51"/>
        <v>42203.551574074074</v>
      </c>
      <c r="M665" t="b">
        <v>0</v>
      </c>
      <c r="N665">
        <v>7</v>
      </c>
      <c r="O665" t="b">
        <v>0</v>
      </c>
      <c r="P665" t="s">
        <v>8273</v>
      </c>
      <c r="Q665" s="6">
        <f>E665/D665</f>
        <v>3.5000000000000001E-3</v>
      </c>
      <c r="R665" s="7">
        <f t="shared" si="52"/>
        <v>100</v>
      </c>
      <c r="S665" t="str">
        <f t="shared" si="53"/>
        <v>technology</v>
      </c>
      <c r="T665" t="str">
        <f t="shared" si="54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50"/>
        <v>42077.374710648153</v>
      </c>
      <c r="L666" s="11">
        <f t="shared" si="51"/>
        <v>42107.374710648153</v>
      </c>
      <c r="M666" t="b">
        <v>0</v>
      </c>
      <c r="N666">
        <v>29</v>
      </c>
      <c r="O666" t="b">
        <v>0</v>
      </c>
      <c r="P666" t="s">
        <v>8273</v>
      </c>
      <c r="Q666" s="6">
        <f>E666/D666</f>
        <v>7.5333333333333335E-2</v>
      </c>
      <c r="R666" s="7">
        <f t="shared" si="52"/>
        <v>31.172413793103448</v>
      </c>
      <c r="S666" t="str">
        <f t="shared" si="53"/>
        <v>technology</v>
      </c>
      <c r="T666" t="str">
        <f t="shared" si="54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50"/>
        <v>42688.419687499998</v>
      </c>
      <c r="L667" s="11">
        <f t="shared" si="51"/>
        <v>42748.419687499998</v>
      </c>
      <c r="M667" t="b">
        <v>0</v>
      </c>
      <c r="N667">
        <v>12</v>
      </c>
      <c r="O667" t="b">
        <v>0</v>
      </c>
      <c r="P667" t="s">
        <v>8273</v>
      </c>
      <c r="Q667" s="6">
        <f>E667/D667</f>
        <v>0.18640000000000001</v>
      </c>
      <c r="R667" s="7">
        <f t="shared" si="52"/>
        <v>155.33333333333334</v>
      </c>
      <c r="S667" t="str">
        <f t="shared" si="53"/>
        <v>technology</v>
      </c>
      <c r="T667" t="str">
        <f t="shared" si="54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50"/>
        <v>41838.540486111116</v>
      </c>
      <c r="L668" s="11">
        <f t="shared" si="51"/>
        <v>41868.540486111116</v>
      </c>
      <c r="M668" t="b">
        <v>0</v>
      </c>
      <c r="N668">
        <v>4</v>
      </c>
      <c r="O668" t="b">
        <v>0</v>
      </c>
      <c r="P668" t="s">
        <v>8273</v>
      </c>
      <c r="Q668" s="6">
        <f>E668/D668</f>
        <v>4.0000000000000003E-5</v>
      </c>
      <c r="R668" s="7">
        <f t="shared" si="52"/>
        <v>2</v>
      </c>
      <c r="S668" t="str">
        <f t="shared" si="53"/>
        <v>technology</v>
      </c>
      <c r="T668" t="str">
        <f t="shared" si="54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50"/>
        <v>42632.081747685188</v>
      </c>
      <c r="L669" s="11">
        <f t="shared" si="51"/>
        <v>42672.081747685188</v>
      </c>
      <c r="M669" t="b">
        <v>0</v>
      </c>
      <c r="N669">
        <v>28</v>
      </c>
      <c r="O669" t="b">
        <v>0</v>
      </c>
      <c r="P669" t="s">
        <v>8273</v>
      </c>
      <c r="Q669" s="6">
        <f>E669/D669</f>
        <v>0.1002</v>
      </c>
      <c r="R669" s="7">
        <f t="shared" si="52"/>
        <v>178.92857142857142</v>
      </c>
      <c r="S669" t="str">
        <f t="shared" si="53"/>
        <v>technology</v>
      </c>
      <c r="T669" t="str">
        <f t="shared" si="54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50"/>
        <v>42090.539606481485</v>
      </c>
      <c r="L670" s="11">
        <f t="shared" si="51"/>
        <v>42135.539606481485</v>
      </c>
      <c r="M670" t="b">
        <v>0</v>
      </c>
      <c r="N670">
        <v>25</v>
      </c>
      <c r="O670" t="b">
        <v>0</v>
      </c>
      <c r="P670" t="s">
        <v>8273</v>
      </c>
      <c r="Q670" s="6">
        <f>E670/D670</f>
        <v>4.5600000000000002E-2</v>
      </c>
      <c r="R670" s="7">
        <f t="shared" si="52"/>
        <v>27.36</v>
      </c>
      <c r="S670" t="str">
        <f t="shared" si="53"/>
        <v>technology</v>
      </c>
      <c r="T670" t="str">
        <f t="shared" si="54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50"/>
        <v>42527.334004629629</v>
      </c>
      <c r="L671" s="11">
        <f t="shared" si="51"/>
        <v>42557.334004629629</v>
      </c>
      <c r="M671" t="b">
        <v>0</v>
      </c>
      <c r="N671">
        <v>28</v>
      </c>
      <c r="O671" t="b">
        <v>0</v>
      </c>
      <c r="P671" t="s">
        <v>8273</v>
      </c>
      <c r="Q671" s="6">
        <f>E671/D671</f>
        <v>0.21507499999999999</v>
      </c>
      <c r="R671" s="7">
        <f t="shared" si="52"/>
        <v>1536.25</v>
      </c>
      <c r="S671" t="str">
        <f t="shared" si="53"/>
        <v>technology</v>
      </c>
      <c r="T671" t="str">
        <f t="shared" si="54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50"/>
        <v>42506.418055555558</v>
      </c>
      <c r="L672" s="11">
        <f t="shared" si="51"/>
        <v>42540.048611111117</v>
      </c>
      <c r="M672" t="b">
        <v>0</v>
      </c>
      <c r="N672">
        <v>310</v>
      </c>
      <c r="O672" t="b">
        <v>0</v>
      </c>
      <c r="P672" t="s">
        <v>8273</v>
      </c>
      <c r="Q672" s="6">
        <f>E672/D672</f>
        <v>0.29276666666666668</v>
      </c>
      <c r="R672" s="7">
        <f t="shared" si="52"/>
        <v>84.99677419354839</v>
      </c>
      <c r="S672" t="str">
        <f t="shared" si="53"/>
        <v>technology</v>
      </c>
      <c r="T672" t="str">
        <f t="shared" si="54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50"/>
        <v>41984.401064814818</v>
      </c>
      <c r="L673" s="11">
        <f t="shared" si="51"/>
        <v>42017.875000000007</v>
      </c>
      <c r="M673" t="b">
        <v>0</v>
      </c>
      <c r="N673">
        <v>15</v>
      </c>
      <c r="O673" t="b">
        <v>0</v>
      </c>
      <c r="P673" t="s">
        <v>8273</v>
      </c>
      <c r="Q673" s="6">
        <f>E673/D673</f>
        <v>0.39426666666666665</v>
      </c>
      <c r="R673" s="7">
        <f t="shared" si="52"/>
        <v>788.5333333333333</v>
      </c>
      <c r="S673" t="str">
        <f t="shared" si="53"/>
        <v>technology</v>
      </c>
      <c r="T673" t="str">
        <f t="shared" si="54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50"/>
        <v>41973.927824074075</v>
      </c>
      <c r="L674" s="11">
        <f t="shared" si="51"/>
        <v>42004.915972222225</v>
      </c>
      <c r="M674" t="b">
        <v>0</v>
      </c>
      <c r="N674">
        <v>215</v>
      </c>
      <c r="O674" t="b">
        <v>0</v>
      </c>
      <c r="P674" t="s">
        <v>8273</v>
      </c>
      <c r="Q674" s="6">
        <f>E674/D674</f>
        <v>0.21628</v>
      </c>
      <c r="R674" s="7">
        <f t="shared" si="52"/>
        <v>50.29767441860465</v>
      </c>
      <c r="S674" t="str">
        <f t="shared" si="53"/>
        <v>technology</v>
      </c>
      <c r="T674" t="str">
        <f t="shared" si="54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50"/>
        <v>41838.548807870371</v>
      </c>
      <c r="L675" s="11">
        <f t="shared" si="51"/>
        <v>41883.548807870371</v>
      </c>
      <c r="M675" t="b">
        <v>0</v>
      </c>
      <c r="N675">
        <v>3</v>
      </c>
      <c r="O675" t="b">
        <v>0</v>
      </c>
      <c r="P675" t="s">
        <v>8273</v>
      </c>
      <c r="Q675" s="6">
        <f>E675/D675</f>
        <v>2.0500000000000002E-3</v>
      </c>
      <c r="R675" s="7">
        <f t="shared" si="52"/>
        <v>68.333333333333329</v>
      </c>
      <c r="S675" t="str">
        <f t="shared" si="53"/>
        <v>technology</v>
      </c>
      <c r="T675" t="str">
        <f t="shared" si="54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50"/>
        <v>41802.824386574073</v>
      </c>
      <c r="L676" s="11">
        <f t="shared" si="51"/>
        <v>41862.824386574073</v>
      </c>
      <c r="M676" t="b">
        <v>0</v>
      </c>
      <c r="N676">
        <v>2</v>
      </c>
      <c r="O676" t="b">
        <v>0</v>
      </c>
      <c r="P676" t="s">
        <v>8273</v>
      </c>
      <c r="Q676" s="6">
        <f>E676/D676</f>
        <v>2.9999999999999997E-4</v>
      </c>
      <c r="R676" s="7">
        <f t="shared" si="52"/>
        <v>7.5</v>
      </c>
      <c r="S676" t="str">
        <f t="shared" si="53"/>
        <v>technology</v>
      </c>
      <c r="T676" t="str">
        <f t="shared" si="54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50"/>
        <v>41975.63893518519</v>
      </c>
      <c r="L677" s="11">
        <f t="shared" si="51"/>
        <v>42004.999305555561</v>
      </c>
      <c r="M677" t="b">
        <v>0</v>
      </c>
      <c r="N677">
        <v>26</v>
      </c>
      <c r="O677" t="b">
        <v>0</v>
      </c>
      <c r="P677" t="s">
        <v>8273</v>
      </c>
      <c r="Q677" s="6">
        <f>E677/D677</f>
        <v>0.14849999999999999</v>
      </c>
      <c r="R677" s="7">
        <f t="shared" si="52"/>
        <v>34.269230769230766</v>
      </c>
      <c r="S677" t="str">
        <f t="shared" si="53"/>
        <v>technology</v>
      </c>
      <c r="T677" t="str">
        <f t="shared" si="54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50"/>
        <v>42012.476631944453</v>
      </c>
      <c r="L678" s="11">
        <f t="shared" si="51"/>
        <v>42042.476631944453</v>
      </c>
      <c r="M678" t="b">
        <v>0</v>
      </c>
      <c r="N678">
        <v>24</v>
      </c>
      <c r="O678" t="b">
        <v>0</v>
      </c>
      <c r="P678" t="s">
        <v>8273</v>
      </c>
      <c r="Q678" s="6">
        <f>E678/D678</f>
        <v>1.4710000000000001E-2</v>
      </c>
      <c r="R678" s="7">
        <f t="shared" si="52"/>
        <v>61.291666666666664</v>
      </c>
      <c r="S678" t="str">
        <f t="shared" si="53"/>
        <v>technology</v>
      </c>
      <c r="T678" t="str">
        <f t="shared" si="54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50"/>
        <v>42504.112210648149</v>
      </c>
      <c r="L679" s="11">
        <f t="shared" si="51"/>
        <v>42549.112210648149</v>
      </c>
      <c r="M679" t="b">
        <v>0</v>
      </c>
      <c r="N679">
        <v>96</v>
      </c>
      <c r="O679" t="b">
        <v>0</v>
      </c>
      <c r="P679" t="s">
        <v>8273</v>
      </c>
      <c r="Q679" s="6">
        <f>E679/D679</f>
        <v>0.25584000000000001</v>
      </c>
      <c r="R679" s="7">
        <f t="shared" si="52"/>
        <v>133.25</v>
      </c>
      <c r="S679" t="str">
        <f t="shared" si="53"/>
        <v>technology</v>
      </c>
      <c r="T679" t="str">
        <f t="shared" si="54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50"/>
        <v>42481.084930555553</v>
      </c>
      <c r="L680" s="11">
        <f t="shared" si="51"/>
        <v>42511.084930555553</v>
      </c>
      <c r="M680" t="b">
        <v>0</v>
      </c>
      <c r="N680">
        <v>17</v>
      </c>
      <c r="O680" t="b">
        <v>0</v>
      </c>
      <c r="P680" t="s">
        <v>8273</v>
      </c>
      <c r="Q680" s="6">
        <f>E680/D680</f>
        <v>3.8206896551724136E-2</v>
      </c>
      <c r="R680" s="7">
        <f t="shared" si="52"/>
        <v>65.17647058823529</v>
      </c>
      <c r="S680" t="str">
        <f t="shared" si="53"/>
        <v>technology</v>
      </c>
      <c r="T680" t="str">
        <f t="shared" si="54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50"/>
        <v>42556.404039351859</v>
      </c>
      <c r="L681" s="11">
        <f t="shared" si="51"/>
        <v>42616.404039351859</v>
      </c>
      <c r="M681" t="b">
        <v>0</v>
      </c>
      <c r="N681">
        <v>94</v>
      </c>
      <c r="O681" t="b">
        <v>0</v>
      </c>
      <c r="P681" t="s">
        <v>8273</v>
      </c>
      <c r="Q681" s="6">
        <f>E681/D681</f>
        <v>0.15485964912280703</v>
      </c>
      <c r="R681" s="7">
        <f t="shared" si="52"/>
        <v>93.90425531914893</v>
      </c>
      <c r="S681" t="str">
        <f t="shared" si="53"/>
        <v>technology</v>
      </c>
      <c r="T681" t="str">
        <f t="shared" si="54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50"/>
        <v>41864.209849537037</v>
      </c>
      <c r="L682" s="11">
        <f t="shared" si="51"/>
        <v>41899.209849537037</v>
      </c>
      <c r="M682" t="b">
        <v>0</v>
      </c>
      <c r="N682">
        <v>129</v>
      </c>
      <c r="O682" t="b">
        <v>0</v>
      </c>
      <c r="P682" t="s">
        <v>8273</v>
      </c>
      <c r="Q682" s="6">
        <f>E682/D682</f>
        <v>0.25912000000000002</v>
      </c>
      <c r="R682" s="7">
        <f t="shared" si="52"/>
        <v>150.65116279069767</v>
      </c>
      <c r="S682" t="str">
        <f t="shared" si="53"/>
        <v>technology</v>
      </c>
      <c r="T682" t="str">
        <f t="shared" si="54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50"/>
        <v>42639.51393518519</v>
      </c>
      <c r="L683" s="11">
        <f t="shared" si="51"/>
        <v>42669.51393518519</v>
      </c>
      <c r="M683" t="b">
        <v>0</v>
      </c>
      <c r="N683">
        <v>1</v>
      </c>
      <c r="O683" t="b">
        <v>0</v>
      </c>
      <c r="P683" t="s">
        <v>8273</v>
      </c>
      <c r="Q683" s="6">
        <f>E683/D683</f>
        <v>4.0000000000000002E-4</v>
      </c>
      <c r="R683" s="7">
        <f t="shared" si="52"/>
        <v>1</v>
      </c>
      <c r="S683" t="str">
        <f t="shared" si="53"/>
        <v>technology</v>
      </c>
      <c r="T683" t="str">
        <f t="shared" si="54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50"/>
        <v>42778.473634259259</v>
      </c>
      <c r="L684" s="11">
        <f t="shared" si="51"/>
        <v>42808.431967592602</v>
      </c>
      <c r="M684" t="b">
        <v>0</v>
      </c>
      <c r="N684">
        <v>4</v>
      </c>
      <c r="O684" t="b">
        <v>0</v>
      </c>
      <c r="P684" t="s">
        <v>8273</v>
      </c>
      <c r="Q684" s="6">
        <f>E684/D684</f>
        <v>1.06E-3</v>
      </c>
      <c r="R684" s="7">
        <f t="shared" si="52"/>
        <v>13.25</v>
      </c>
      <c r="S684" t="str">
        <f t="shared" si="53"/>
        <v>technology</v>
      </c>
      <c r="T684" t="str">
        <f t="shared" si="54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50"/>
        <v>42634.608379629637</v>
      </c>
      <c r="L685" s="11">
        <f t="shared" si="51"/>
        <v>42674.608379629637</v>
      </c>
      <c r="M685" t="b">
        <v>0</v>
      </c>
      <c r="N685">
        <v>3</v>
      </c>
      <c r="O685" t="b">
        <v>0</v>
      </c>
      <c r="P685" t="s">
        <v>8273</v>
      </c>
      <c r="Q685" s="6">
        <f>E685/D685</f>
        <v>8.5142857142857138E-3</v>
      </c>
      <c r="R685" s="7">
        <f t="shared" si="52"/>
        <v>99.333333333333329</v>
      </c>
      <c r="S685" t="str">
        <f t="shared" si="53"/>
        <v>technology</v>
      </c>
      <c r="T685" t="str">
        <f t="shared" si="54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50"/>
        <v>41809.181608796302</v>
      </c>
      <c r="L686" s="11">
        <f t="shared" si="51"/>
        <v>41844.833333333336</v>
      </c>
      <c r="M686" t="b">
        <v>0</v>
      </c>
      <c r="N686">
        <v>135</v>
      </c>
      <c r="O686" t="b">
        <v>0</v>
      </c>
      <c r="P686" t="s">
        <v>8273</v>
      </c>
      <c r="Q686" s="6">
        <f>E686/D686</f>
        <v>7.4837500000000001E-2</v>
      </c>
      <c r="R686" s="7">
        <f t="shared" si="52"/>
        <v>177.39259259259259</v>
      </c>
      <c r="S686" t="str">
        <f t="shared" si="53"/>
        <v>technology</v>
      </c>
      <c r="T686" t="str">
        <f t="shared" si="54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50"/>
        <v>41971.574907407405</v>
      </c>
      <c r="L687" s="11">
        <f t="shared" si="51"/>
        <v>42016.574907407405</v>
      </c>
      <c r="M687" t="b">
        <v>0</v>
      </c>
      <c r="N687">
        <v>10</v>
      </c>
      <c r="O687" t="b">
        <v>0</v>
      </c>
      <c r="P687" t="s">
        <v>8273</v>
      </c>
      <c r="Q687" s="6">
        <f>E687/D687</f>
        <v>0.27650000000000002</v>
      </c>
      <c r="R687" s="7">
        <f t="shared" si="52"/>
        <v>55.3</v>
      </c>
      <c r="S687" t="str">
        <f t="shared" si="53"/>
        <v>technology</v>
      </c>
      <c r="T687" t="str">
        <f t="shared" si="54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50"/>
        <v>42189.381597222229</v>
      </c>
      <c r="L688" s="11">
        <f t="shared" si="51"/>
        <v>42219.381597222229</v>
      </c>
      <c r="M688" t="b">
        <v>0</v>
      </c>
      <c r="N688">
        <v>0</v>
      </c>
      <c r="O688" t="b">
        <v>0</v>
      </c>
      <c r="P688" t="s">
        <v>8273</v>
      </c>
      <c r="Q688" s="6">
        <f>E688/D688</f>
        <v>0</v>
      </c>
      <c r="R688" s="7" t="e">
        <f t="shared" si="52"/>
        <v>#DIV/0!</v>
      </c>
      <c r="S688" t="str">
        <f t="shared" si="53"/>
        <v>technology</v>
      </c>
      <c r="T688" t="str">
        <f t="shared" si="54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50"/>
        <v>42711.458946759267</v>
      </c>
      <c r="L689" s="11">
        <f t="shared" si="51"/>
        <v>42771.458946759267</v>
      </c>
      <c r="M689" t="b">
        <v>0</v>
      </c>
      <c r="N689">
        <v>6</v>
      </c>
      <c r="O689" t="b">
        <v>0</v>
      </c>
      <c r="P689" t="s">
        <v>8273</v>
      </c>
      <c r="Q689" s="6">
        <f>E689/D689</f>
        <v>3.5499999999999997E-2</v>
      </c>
      <c r="R689" s="7">
        <f t="shared" si="52"/>
        <v>591.66666666666663</v>
      </c>
      <c r="S689" t="str">
        <f t="shared" si="53"/>
        <v>technology</v>
      </c>
      <c r="T689" t="str">
        <f t="shared" si="54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50"/>
        <v>42261.813113425924</v>
      </c>
      <c r="L690" s="11">
        <f t="shared" si="51"/>
        <v>42291.813113425924</v>
      </c>
      <c r="M690" t="b">
        <v>0</v>
      </c>
      <c r="N690">
        <v>36</v>
      </c>
      <c r="O690" t="b">
        <v>0</v>
      </c>
      <c r="P690" t="s">
        <v>8273</v>
      </c>
      <c r="Q690" s="6">
        <f>E690/D690</f>
        <v>0.72989999999999999</v>
      </c>
      <c r="R690" s="7">
        <f t="shared" si="52"/>
        <v>405.5</v>
      </c>
      <c r="S690" t="str">
        <f t="shared" si="53"/>
        <v>technology</v>
      </c>
      <c r="T690" t="str">
        <f t="shared" si="54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50"/>
        <v>42675.376122685186</v>
      </c>
      <c r="L691" s="11">
        <f t="shared" si="51"/>
        <v>42711.915972222225</v>
      </c>
      <c r="M691" t="b">
        <v>0</v>
      </c>
      <c r="N691">
        <v>336</v>
      </c>
      <c r="O691" t="b">
        <v>0</v>
      </c>
      <c r="P691" t="s">
        <v>8273</v>
      </c>
      <c r="Q691" s="6">
        <f>E691/D691</f>
        <v>0.57648750000000004</v>
      </c>
      <c r="R691" s="7">
        <f t="shared" si="52"/>
        <v>343.14732142857144</v>
      </c>
      <c r="S691" t="str">
        <f t="shared" si="53"/>
        <v>technology</v>
      </c>
      <c r="T691" t="str">
        <f t="shared" si="54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50"/>
        <v>42579.34306712963</v>
      </c>
      <c r="L692" s="11">
        <f t="shared" si="51"/>
        <v>42621.958333333336</v>
      </c>
      <c r="M692" t="b">
        <v>0</v>
      </c>
      <c r="N692">
        <v>34</v>
      </c>
      <c r="O692" t="b">
        <v>0</v>
      </c>
      <c r="P692" t="s">
        <v>8273</v>
      </c>
      <c r="Q692" s="6">
        <f>E692/D692</f>
        <v>0.1234</v>
      </c>
      <c r="R692" s="7">
        <f t="shared" si="52"/>
        <v>72.588235294117652</v>
      </c>
      <c r="S692" t="str">
        <f t="shared" si="53"/>
        <v>technology</v>
      </c>
      <c r="T692" t="str">
        <f t="shared" si="54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50"/>
        <v>42157.736643518518</v>
      </c>
      <c r="L693" s="11">
        <f t="shared" si="51"/>
        <v>42185.736643518518</v>
      </c>
      <c r="M693" t="b">
        <v>0</v>
      </c>
      <c r="N693">
        <v>10</v>
      </c>
      <c r="O693" t="b">
        <v>0</v>
      </c>
      <c r="P693" t="s">
        <v>8273</v>
      </c>
      <c r="Q693" s="6">
        <f>E693/D693</f>
        <v>5.1999999999999998E-3</v>
      </c>
      <c r="R693" s="7">
        <f t="shared" si="52"/>
        <v>26</v>
      </c>
      <c r="S693" t="str">
        <f t="shared" si="53"/>
        <v>technology</v>
      </c>
      <c r="T693" t="str">
        <f t="shared" si="54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50"/>
        <v>42696.084062500006</v>
      </c>
      <c r="L694" s="11">
        <f t="shared" si="51"/>
        <v>42726.084062500006</v>
      </c>
      <c r="M694" t="b">
        <v>0</v>
      </c>
      <c r="N694">
        <v>201</v>
      </c>
      <c r="O694" t="b">
        <v>0</v>
      </c>
      <c r="P694" t="s">
        <v>8273</v>
      </c>
      <c r="Q694" s="6">
        <f>E694/D694</f>
        <v>6.5299999999999997E-2</v>
      </c>
      <c r="R694" s="7">
        <f t="shared" si="52"/>
        <v>6.4975124378109452</v>
      </c>
      <c r="S694" t="str">
        <f t="shared" si="53"/>
        <v>technology</v>
      </c>
      <c r="T694" t="str">
        <f t="shared" si="54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50"/>
        <v>42094.516516203708</v>
      </c>
      <c r="L695" s="11">
        <f t="shared" si="51"/>
        <v>42124.516516203708</v>
      </c>
      <c r="M695" t="b">
        <v>0</v>
      </c>
      <c r="N695">
        <v>296</v>
      </c>
      <c r="O695" t="b">
        <v>0</v>
      </c>
      <c r="P695" t="s">
        <v>8273</v>
      </c>
      <c r="Q695" s="6">
        <f>E695/D695</f>
        <v>0.35338000000000003</v>
      </c>
      <c r="R695" s="7">
        <f t="shared" si="52"/>
        <v>119.38513513513513</v>
      </c>
      <c r="S695" t="str">
        <f t="shared" si="53"/>
        <v>technology</v>
      </c>
      <c r="T695" t="str">
        <f t="shared" si="54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50"/>
        <v>42737.372210648151</v>
      </c>
      <c r="L696" s="11">
        <f t="shared" si="51"/>
        <v>42767.372210648151</v>
      </c>
      <c r="M696" t="b">
        <v>0</v>
      </c>
      <c r="N696">
        <v>7</v>
      </c>
      <c r="O696" t="b">
        <v>0</v>
      </c>
      <c r="P696" t="s">
        <v>8273</v>
      </c>
      <c r="Q696" s="6">
        <f>E696/D696</f>
        <v>3.933333333333333E-3</v>
      </c>
      <c r="R696" s="7">
        <f t="shared" si="52"/>
        <v>84.285714285714292</v>
      </c>
      <c r="S696" t="str">
        <f t="shared" si="53"/>
        <v>technology</v>
      </c>
      <c r="T696" t="str">
        <f t="shared" si="54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50"/>
        <v>41913.229398148149</v>
      </c>
      <c r="L697" s="11">
        <f t="shared" si="51"/>
        <v>41943.229398148149</v>
      </c>
      <c r="M697" t="b">
        <v>0</v>
      </c>
      <c r="N697">
        <v>7</v>
      </c>
      <c r="O697" t="b">
        <v>0</v>
      </c>
      <c r="P697" t="s">
        <v>8273</v>
      </c>
      <c r="Q697" s="6">
        <f>E697/D697</f>
        <v>1.06E-2</v>
      </c>
      <c r="R697" s="7">
        <f t="shared" si="52"/>
        <v>90.857142857142861</v>
      </c>
      <c r="S697" t="str">
        <f t="shared" si="53"/>
        <v>technology</v>
      </c>
      <c r="T697" t="str">
        <f t="shared" si="54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50"/>
        <v>41815.635439814818</v>
      </c>
      <c r="L698" s="11">
        <f t="shared" si="51"/>
        <v>41845.635439814818</v>
      </c>
      <c r="M698" t="b">
        <v>0</v>
      </c>
      <c r="N698">
        <v>1</v>
      </c>
      <c r="O698" t="b">
        <v>0</v>
      </c>
      <c r="P698" t="s">
        <v>8273</v>
      </c>
      <c r="Q698" s="6">
        <f>E698/D698</f>
        <v>5.7142857142857145E-6</v>
      </c>
      <c r="R698" s="7">
        <f t="shared" si="52"/>
        <v>1</v>
      </c>
      <c r="S698" t="str">
        <f t="shared" si="53"/>
        <v>technology</v>
      </c>
      <c r="T698" t="str">
        <f t="shared" si="54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50"/>
        <v>42388.231354166674</v>
      </c>
      <c r="L699" s="11">
        <f t="shared" si="51"/>
        <v>42403.231354166674</v>
      </c>
      <c r="M699" t="b">
        <v>0</v>
      </c>
      <c r="N699">
        <v>114</v>
      </c>
      <c r="O699" t="b">
        <v>0</v>
      </c>
      <c r="P699" t="s">
        <v>8273</v>
      </c>
      <c r="Q699" s="6">
        <f>E699/D699</f>
        <v>0.46379999999999999</v>
      </c>
      <c r="R699" s="7">
        <f t="shared" si="52"/>
        <v>20.342105263157894</v>
      </c>
      <c r="S699" t="str">
        <f t="shared" si="53"/>
        <v>technology</v>
      </c>
      <c r="T699" t="str">
        <f t="shared" si="54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50"/>
        <v>41866.639409722222</v>
      </c>
      <c r="L700" s="11">
        <f t="shared" si="51"/>
        <v>41899.791666666672</v>
      </c>
      <c r="M700" t="b">
        <v>0</v>
      </c>
      <c r="N700">
        <v>29</v>
      </c>
      <c r="O700" t="b">
        <v>0</v>
      </c>
      <c r="P700" t="s">
        <v>8273</v>
      </c>
      <c r="Q700" s="6">
        <f>E700/D700</f>
        <v>0.15390000000000001</v>
      </c>
      <c r="R700" s="7">
        <f t="shared" si="52"/>
        <v>530.68965517241384</v>
      </c>
      <c r="S700" t="str">
        <f t="shared" si="53"/>
        <v>technology</v>
      </c>
      <c r="T700" t="str">
        <f t="shared" si="54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50"/>
        <v>41563.193842592598</v>
      </c>
      <c r="L701" s="11">
        <f t="shared" si="51"/>
        <v>41600.375</v>
      </c>
      <c r="M701" t="b">
        <v>0</v>
      </c>
      <c r="N701">
        <v>890</v>
      </c>
      <c r="O701" t="b">
        <v>0</v>
      </c>
      <c r="P701" t="s">
        <v>8273</v>
      </c>
      <c r="Q701" s="6">
        <f>E701/D701</f>
        <v>0.824221076923077</v>
      </c>
      <c r="R701" s="7">
        <f t="shared" si="52"/>
        <v>120.39184269662923</v>
      </c>
      <c r="S701" t="str">
        <f t="shared" si="53"/>
        <v>technology</v>
      </c>
      <c r="T701" t="str">
        <f t="shared" si="54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50"/>
        <v>42715.396770833337</v>
      </c>
      <c r="L702" s="11">
        <f t="shared" si="51"/>
        <v>42745.396770833337</v>
      </c>
      <c r="M702" t="b">
        <v>0</v>
      </c>
      <c r="N702">
        <v>31</v>
      </c>
      <c r="O702" t="b">
        <v>0</v>
      </c>
      <c r="P702" t="s">
        <v>8273</v>
      </c>
      <c r="Q702" s="6">
        <f>E702/D702</f>
        <v>2.6866666666666667E-2</v>
      </c>
      <c r="R702" s="7">
        <f t="shared" si="52"/>
        <v>13</v>
      </c>
      <c r="S702" t="str">
        <f t="shared" si="53"/>
        <v>technology</v>
      </c>
      <c r="T702" t="str">
        <f t="shared" si="54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50"/>
        <v>41813.371296296296</v>
      </c>
      <c r="L703" s="11">
        <f t="shared" si="51"/>
        <v>41843.371296296296</v>
      </c>
      <c r="M703" t="b">
        <v>0</v>
      </c>
      <c r="N703">
        <v>21</v>
      </c>
      <c r="O703" t="b">
        <v>0</v>
      </c>
      <c r="P703" t="s">
        <v>8273</v>
      </c>
      <c r="Q703" s="6">
        <f>E703/D703</f>
        <v>0.26600000000000001</v>
      </c>
      <c r="R703" s="7">
        <f t="shared" si="52"/>
        <v>291.33333333333331</v>
      </c>
      <c r="S703" t="str">
        <f t="shared" si="53"/>
        <v>technology</v>
      </c>
      <c r="T703" t="str">
        <f t="shared" si="54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50"/>
        <v>42668.435034722228</v>
      </c>
      <c r="L704" s="11">
        <f t="shared" si="51"/>
        <v>42698.476701388885</v>
      </c>
      <c r="M704" t="b">
        <v>0</v>
      </c>
      <c r="N704">
        <v>37</v>
      </c>
      <c r="O704" t="b">
        <v>0</v>
      </c>
      <c r="P704" t="s">
        <v>8273</v>
      </c>
      <c r="Q704" s="6">
        <f>E704/D704</f>
        <v>0.30813400000000002</v>
      </c>
      <c r="R704" s="7">
        <f t="shared" si="52"/>
        <v>124.9191891891892</v>
      </c>
      <c r="S704" t="str">
        <f t="shared" si="53"/>
        <v>technology</v>
      </c>
      <c r="T704" t="str">
        <f t="shared" si="54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50"/>
        <v>42711.659131944449</v>
      </c>
      <c r="L705" s="11">
        <f t="shared" si="51"/>
        <v>42766.688888888886</v>
      </c>
      <c r="M705" t="b">
        <v>0</v>
      </c>
      <c r="N705">
        <v>7</v>
      </c>
      <c r="O705" t="b">
        <v>0</v>
      </c>
      <c r="P705" t="s">
        <v>8273</v>
      </c>
      <c r="Q705" s="6">
        <f>E705/D705</f>
        <v>5.5800000000000002E-2</v>
      </c>
      <c r="R705" s="7">
        <f t="shared" si="52"/>
        <v>119.57142857142857</v>
      </c>
      <c r="S705" t="str">
        <f t="shared" si="53"/>
        <v>technology</v>
      </c>
      <c r="T705" t="str">
        <f t="shared" si="54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si="50"/>
        <v>42725.901250000003</v>
      </c>
      <c r="L706" s="11">
        <f t="shared" si="51"/>
        <v>42785.901250000003</v>
      </c>
      <c r="M706" t="b">
        <v>0</v>
      </c>
      <c r="N706">
        <v>4</v>
      </c>
      <c r="O706" t="b">
        <v>0</v>
      </c>
      <c r="P706" t="s">
        <v>8273</v>
      </c>
      <c r="Q706" s="6">
        <f>E706/D706</f>
        <v>8.7454545454545458E-3</v>
      </c>
      <c r="R706" s="7">
        <f t="shared" si="52"/>
        <v>120.25</v>
      </c>
      <c r="S706" t="str">
        <f t="shared" si="53"/>
        <v>technology</v>
      </c>
      <c r="T706" t="str">
        <f t="shared" si="54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ref="K707:K770" si="55">(((J707/60)/60)/24)+DATE(1970,1,1)+(-7/24)</f>
        <v>42726.199976851851</v>
      </c>
      <c r="L707" s="11">
        <f t="shared" ref="L707:L770" si="56">(((I707/60)/60)/24)+DATE(1970,1,1)+(-7/24)</f>
        <v>42756.199976851851</v>
      </c>
      <c r="M707" t="b">
        <v>0</v>
      </c>
      <c r="N707">
        <v>5</v>
      </c>
      <c r="O707" t="b">
        <v>0</v>
      </c>
      <c r="P707" t="s">
        <v>8273</v>
      </c>
      <c r="Q707" s="6">
        <f>E707/D707</f>
        <v>9.7699999999999992E-3</v>
      </c>
      <c r="R707" s="7">
        <f t="shared" ref="R707:R770" si="57">E707/N707</f>
        <v>195.4</v>
      </c>
      <c r="S707" t="str">
        <f t="shared" ref="S707:S770" si="58">LEFT(P707,SEARCH("/",P707,1)-1)</f>
        <v>technology</v>
      </c>
      <c r="T707" t="str">
        <f t="shared" ref="T707:T770" si="59">RIGHT(P707,LEN(P707)-SEARCH("/",P707))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55"/>
        <v>42676.703506944446</v>
      </c>
      <c r="L708" s="11">
        <f t="shared" si="56"/>
        <v>42718.48541666667</v>
      </c>
      <c r="M708" t="b">
        <v>0</v>
      </c>
      <c r="N708">
        <v>0</v>
      </c>
      <c r="O708" t="b">
        <v>0</v>
      </c>
      <c r="P708" t="s">
        <v>8273</v>
      </c>
      <c r="Q708" s="6">
        <f>E708/D708</f>
        <v>0</v>
      </c>
      <c r="R708" s="7" t="e">
        <f t="shared" si="57"/>
        <v>#DIV/0!</v>
      </c>
      <c r="S708" t="str">
        <f t="shared" si="58"/>
        <v>technology</v>
      </c>
      <c r="T708" t="str">
        <f t="shared" si="5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55"/>
        <v>42696.371840277781</v>
      </c>
      <c r="L709" s="11">
        <f t="shared" si="56"/>
        <v>42736.371840277781</v>
      </c>
      <c r="M709" t="b">
        <v>0</v>
      </c>
      <c r="N709">
        <v>456</v>
      </c>
      <c r="O709" t="b">
        <v>0</v>
      </c>
      <c r="P709" t="s">
        <v>8273</v>
      </c>
      <c r="Q709" s="6">
        <f>E709/D709</f>
        <v>0.78927352941176465</v>
      </c>
      <c r="R709" s="7">
        <f t="shared" si="57"/>
        <v>117.69868421052631</v>
      </c>
      <c r="S709" t="str">
        <f t="shared" si="58"/>
        <v>technology</v>
      </c>
      <c r="T709" t="str">
        <f t="shared" si="5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55"/>
        <v>41835.289351851854</v>
      </c>
      <c r="L710" s="11">
        <f t="shared" si="56"/>
        <v>41895.289351851854</v>
      </c>
      <c r="M710" t="b">
        <v>0</v>
      </c>
      <c r="N710">
        <v>369</v>
      </c>
      <c r="O710" t="b">
        <v>0</v>
      </c>
      <c r="P710" t="s">
        <v>8273</v>
      </c>
      <c r="Q710" s="6">
        <f>E710/D710</f>
        <v>0.22092500000000001</v>
      </c>
      <c r="R710" s="7">
        <f t="shared" si="57"/>
        <v>23.948509485094849</v>
      </c>
      <c r="S710" t="str">
        <f t="shared" si="58"/>
        <v>technology</v>
      </c>
      <c r="T710" t="str">
        <f t="shared" si="5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55"/>
        <v>41947.749525462968</v>
      </c>
      <c r="L711" s="11">
        <f t="shared" si="56"/>
        <v>41977.749525462968</v>
      </c>
      <c r="M711" t="b">
        <v>0</v>
      </c>
      <c r="N711">
        <v>2</v>
      </c>
      <c r="O711" t="b">
        <v>0</v>
      </c>
      <c r="P711" t="s">
        <v>8273</v>
      </c>
      <c r="Q711" s="6">
        <f>E711/D711</f>
        <v>4.0666666666666663E-3</v>
      </c>
      <c r="R711" s="7">
        <f t="shared" si="57"/>
        <v>30.5</v>
      </c>
      <c r="S711" t="str">
        <f t="shared" si="58"/>
        <v>technology</v>
      </c>
      <c r="T711" t="str">
        <f t="shared" si="5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55"/>
        <v>41837.69331018519</v>
      </c>
      <c r="L712" s="11">
        <f t="shared" si="56"/>
        <v>41870.738888888889</v>
      </c>
      <c r="M712" t="b">
        <v>0</v>
      </c>
      <c r="N712">
        <v>0</v>
      </c>
      <c r="O712" t="b">
        <v>0</v>
      </c>
      <c r="P712" t="s">
        <v>8273</v>
      </c>
      <c r="Q712" s="6">
        <f>E712/D712</f>
        <v>0</v>
      </c>
      <c r="R712" s="7" t="e">
        <f t="shared" si="57"/>
        <v>#DIV/0!</v>
      </c>
      <c r="S712" t="str">
        <f t="shared" si="58"/>
        <v>technology</v>
      </c>
      <c r="T712" t="str">
        <f t="shared" si="59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55"/>
        <v>42678.167453703711</v>
      </c>
      <c r="L713" s="11">
        <f t="shared" si="56"/>
        <v>42718.209120370368</v>
      </c>
      <c r="M713" t="b">
        <v>0</v>
      </c>
      <c r="N713">
        <v>338</v>
      </c>
      <c r="O713" t="b">
        <v>0</v>
      </c>
      <c r="P713" t="s">
        <v>8273</v>
      </c>
      <c r="Q713" s="6">
        <f>E713/D713</f>
        <v>0.33790999999999999</v>
      </c>
      <c r="R713" s="7">
        <f t="shared" si="57"/>
        <v>99.973372781065095</v>
      </c>
      <c r="S713" t="str">
        <f t="shared" si="58"/>
        <v>technology</v>
      </c>
      <c r="T713" t="str">
        <f t="shared" si="59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55"/>
        <v>42384.389259259267</v>
      </c>
      <c r="L714" s="11">
        <f t="shared" si="56"/>
        <v>42414.389259259267</v>
      </c>
      <c r="M714" t="b">
        <v>0</v>
      </c>
      <c r="N714">
        <v>4</v>
      </c>
      <c r="O714" t="b">
        <v>0</v>
      </c>
      <c r="P714" t="s">
        <v>8273</v>
      </c>
      <c r="Q714" s="6">
        <f>E714/D714</f>
        <v>2.1649484536082476E-3</v>
      </c>
      <c r="R714" s="7">
        <f t="shared" si="57"/>
        <v>26.25</v>
      </c>
      <c r="S714" t="str">
        <f t="shared" si="58"/>
        <v>technology</v>
      </c>
      <c r="T714" t="str">
        <f t="shared" si="5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55"/>
        <v>42496.237638888888</v>
      </c>
      <c r="L715" s="11">
        <f t="shared" si="56"/>
        <v>42526.237638888888</v>
      </c>
      <c r="M715" t="b">
        <v>0</v>
      </c>
      <c r="N715">
        <v>1</v>
      </c>
      <c r="O715" t="b">
        <v>0</v>
      </c>
      <c r="P715" t="s">
        <v>8273</v>
      </c>
      <c r="Q715" s="6">
        <f>E715/D715</f>
        <v>7.9600000000000001E-3</v>
      </c>
      <c r="R715" s="7">
        <f t="shared" si="57"/>
        <v>199</v>
      </c>
      <c r="S715" t="str">
        <f t="shared" si="58"/>
        <v>technology</v>
      </c>
      <c r="T715" t="str">
        <f t="shared" si="59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55"/>
        <v>42734.49631944445</v>
      </c>
      <c r="L716" s="11">
        <f t="shared" si="56"/>
        <v>42794.49631944445</v>
      </c>
      <c r="M716" t="b">
        <v>0</v>
      </c>
      <c r="N716">
        <v>28</v>
      </c>
      <c r="O716" t="b">
        <v>0</v>
      </c>
      <c r="P716" t="s">
        <v>8273</v>
      </c>
      <c r="Q716" s="6">
        <f>E716/D716</f>
        <v>0.14993333333333334</v>
      </c>
      <c r="R716" s="7">
        <f t="shared" si="57"/>
        <v>80.321428571428569</v>
      </c>
      <c r="S716" t="str">
        <f t="shared" si="58"/>
        <v>technology</v>
      </c>
      <c r="T716" t="str">
        <f t="shared" si="59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55"/>
        <v>42272.799074074072</v>
      </c>
      <c r="L717" s="11">
        <f t="shared" si="56"/>
        <v>42312.840740740743</v>
      </c>
      <c r="M717" t="b">
        <v>0</v>
      </c>
      <c r="N717">
        <v>12</v>
      </c>
      <c r="O717" t="b">
        <v>0</v>
      </c>
      <c r="P717" t="s">
        <v>8273</v>
      </c>
      <c r="Q717" s="6">
        <f>E717/D717</f>
        <v>5.0509090909090906E-2</v>
      </c>
      <c r="R717" s="7">
        <f t="shared" si="57"/>
        <v>115.75</v>
      </c>
      <c r="S717" t="str">
        <f t="shared" si="58"/>
        <v>technology</v>
      </c>
      <c r="T717" t="str">
        <f t="shared" si="59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55"/>
        <v>41940.366979166669</v>
      </c>
      <c r="L718" s="11">
        <f t="shared" si="56"/>
        <v>41973.708333333336</v>
      </c>
      <c r="M718" t="b">
        <v>0</v>
      </c>
      <c r="N718">
        <v>16</v>
      </c>
      <c r="O718" t="b">
        <v>0</v>
      </c>
      <c r="P718" t="s">
        <v>8273</v>
      </c>
      <c r="Q718" s="6">
        <f>E718/D718</f>
        <v>0.10214285714285715</v>
      </c>
      <c r="R718" s="7">
        <f t="shared" si="57"/>
        <v>44.6875</v>
      </c>
      <c r="S718" t="str">
        <f t="shared" si="58"/>
        <v>technology</v>
      </c>
      <c r="T718" t="str">
        <f t="shared" si="5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55"/>
        <v>41857.562523148154</v>
      </c>
      <c r="L719" s="11">
        <f t="shared" si="56"/>
        <v>41887.562523148154</v>
      </c>
      <c r="M719" t="b">
        <v>0</v>
      </c>
      <c r="N719">
        <v>4</v>
      </c>
      <c r="O719" t="b">
        <v>0</v>
      </c>
      <c r="P719" t="s">
        <v>8273</v>
      </c>
      <c r="Q719" s="6">
        <f>E719/D719</f>
        <v>3.0500000000000002E-3</v>
      </c>
      <c r="R719" s="7">
        <f t="shared" si="57"/>
        <v>76.25</v>
      </c>
      <c r="S719" t="str">
        <f t="shared" si="58"/>
        <v>technology</v>
      </c>
      <c r="T719" t="str">
        <f t="shared" si="5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55"/>
        <v>42752.553784722222</v>
      </c>
      <c r="L720" s="11">
        <f t="shared" si="56"/>
        <v>42783.957638888889</v>
      </c>
      <c r="M720" t="b">
        <v>0</v>
      </c>
      <c r="N720">
        <v>4</v>
      </c>
      <c r="O720" t="b">
        <v>0</v>
      </c>
      <c r="P720" t="s">
        <v>8273</v>
      </c>
      <c r="Q720" s="6">
        <f>E720/D720</f>
        <v>7.4999999999999997E-3</v>
      </c>
      <c r="R720" s="7">
        <f t="shared" si="57"/>
        <v>22.5</v>
      </c>
      <c r="S720" t="str">
        <f t="shared" si="58"/>
        <v>technology</v>
      </c>
      <c r="T720" t="str">
        <f t="shared" si="5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55"/>
        <v>42408.748564814821</v>
      </c>
      <c r="L721" s="11">
        <f t="shared" si="56"/>
        <v>42422.748564814821</v>
      </c>
      <c r="M721" t="b">
        <v>0</v>
      </c>
      <c r="N721">
        <v>10</v>
      </c>
      <c r="O721" t="b">
        <v>0</v>
      </c>
      <c r="P721" t="s">
        <v>8273</v>
      </c>
      <c r="Q721" s="6">
        <f>E721/D721</f>
        <v>1.2933333333333333E-2</v>
      </c>
      <c r="R721" s="7">
        <f t="shared" si="57"/>
        <v>19.399999999999999</v>
      </c>
      <c r="S721" t="str">
        <f t="shared" si="58"/>
        <v>technology</v>
      </c>
      <c r="T721" t="str">
        <f t="shared" si="59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55"/>
        <v>40909.357534722229</v>
      </c>
      <c r="L722" s="11">
        <f t="shared" si="56"/>
        <v>40937.357534722229</v>
      </c>
      <c r="M722" t="b">
        <v>0</v>
      </c>
      <c r="N722">
        <v>41</v>
      </c>
      <c r="O722" t="b">
        <v>1</v>
      </c>
      <c r="P722" t="s">
        <v>8274</v>
      </c>
      <c r="Q722" s="6">
        <f>E722/D722</f>
        <v>1.4394736842105262</v>
      </c>
      <c r="R722" s="7">
        <f t="shared" si="57"/>
        <v>66.707317073170728</v>
      </c>
      <c r="S722" t="str">
        <f t="shared" si="58"/>
        <v>publishing</v>
      </c>
      <c r="T722" t="str">
        <f t="shared" si="59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55"/>
        <v>41807.280173611114</v>
      </c>
      <c r="L723" s="11">
        <f t="shared" si="56"/>
        <v>41852.280173611114</v>
      </c>
      <c r="M723" t="b">
        <v>0</v>
      </c>
      <c r="N723">
        <v>119</v>
      </c>
      <c r="O723" t="b">
        <v>1</v>
      </c>
      <c r="P723" t="s">
        <v>8274</v>
      </c>
      <c r="Q723" s="6">
        <f>E723/D723</f>
        <v>1.2210975609756098</v>
      </c>
      <c r="R723" s="7">
        <f t="shared" si="57"/>
        <v>84.142857142857139</v>
      </c>
      <c r="S723" t="str">
        <f t="shared" si="58"/>
        <v>publishing</v>
      </c>
      <c r="T723" t="str">
        <f t="shared" si="59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55"/>
        <v>40977.51363425926</v>
      </c>
      <c r="L724" s="11">
        <f t="shared" si="56"/>
        <v>41007.471967592595</v>
      </c>
      <c r="M724" t="b">
        <v>0</v>
      </c>
      <c r="N724">
        <v>153</v>
      </c>
      <c r="O724" t="b">
        <v>1</v>
      </c>
      <c r="P724" t="s">
        <v>8274</v>
      </c>
      <c r="Q724" s="6">
        <f>E724/D724</f>
        <v>1.3202400000000001</v>
      </c>
      <c r="R724" s="7">
        <f t="shared" si="57"/>
        <v>215.72549019607843</v>
      </c>
      <c r="S724" t="str">
        <f t="shared" si="58"/>
        <v>publishing</v>
      </c>
      <c r="T724" t="str">
        <f t="shared" si="59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55"/>
        <v>42184.524872685193</v>
      </c>
      <c r="L725" s="11">
        <f t="shared" si="56"/>
        <v>42214.874305555561</v>
      </c>
      <c r="M725" t="b">
        <v>0</v>
      </c>
      <c r="N725">
        <v>100</v>
      </c>
      <c r="O725" t="b">
        <v>1</v>
      </c>
      <c r="P725" t="s">
        <v>8274</v>
      </c>
      <c r="Q725" s="6">
        <f>E725/D725</f>
        <v>1.0938000000000001</v>
      </c>
      <c r="R725" s="7">
        <f t="shared" si="57"/>
        <v>54.69</v>
      </c>
      <c r="S725" t="str">
        <f t="shared" si="58"/>
        <v>publishing</v>
      </c>
      <c r="T725" t="str">
        <f t="shared" si="59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55"/>
        <v>40694.34679398148</v>
      </c>
      <c r="L726" s="11">
        <f t="shared" si="56"/>
        <v>40724.34679398148</v>
      </c>
      <c r="M726" t="b">
        <v>0</v>
      </c>
      <c r="N726">
        <v>143</v>
      </c>
      <c r="O726" t="b">
        <v>1</v>
      </c>
      <c r="P726" t="s">
        <v>8274</v>
      </c>
      <c r="Q726" s="6">
        <f>E726/D726</f>
        <v>1.0547157142857144</v>
      </c>
      <c r="R726" s="7">
        <f t="shared" si="57"/>
        <v>51.62944055944056</v>
      </c>
      <c r="S726" t="str">
        <f t="shared" si="58"/>
        <v>publishing</v>
      </c>
      <c r="T726" t="str">
        <f t="shared" si="59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55"/>
        <v>42321.334629629629</v>
      </c>
      <c r="L727" s="11">
        <f t="shared" si="56"/>
        <v>42351.334629629629</v>
      </c>
      <c r="M727" t="b">
        <v>0</v>
      </c>
      <c r="N727">
        <v>140</v>
      </c>
      <c r="O727" t="b">
        <v>1</v>
      </c>
      <c r="P727" t="s">
        <v>8274</v>
      </c>
      <c r="Q727" s="6">
        <f>E727/D727</f>
        <v>1.0035000000000001</v>
      </c>
      <c r="R727" s="7">
        <f t="shared" si="57"/>
        <v>143.35714285714286</v>
      </c>
      <c r="S727" t="str">
        <f t="shared" si="58"/>
        <v>publishing</v>
      </c>
      <c r="T727" t="str">
        <f t="shared" si="59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55"/>
        <v>41345.751006944447</v>
      </c>
      <c r="L728" s="11">
        <f t="shared" si="56"/>
        <v>41375.751006944447</v>
      </c>
      <c r="M728" t="b">
        <v>0</v>
      </c>
      <c r="N728">
        <v>35</v>
      </c>
      <c r="O728" t="b">
        <v>1</v>
      </c>
      <c r="P728" t="s">
        <v>8274</v>
      </c>
      <c r="Q728" s="6">
        <f>E728/D728</f>
        <v>1.014</v>
      </c>
      <c r="R728" s="7">
        <f t="shared" si="57"/>
        <v>72.428571428571431</v>
      </c>
      <c r="S728" t="str">
        <f t="shared" si="58"/>
        <v>publishing</v>
      </c>
      <c r="T728" t="str">
        <f t="shared" si="59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55"/>
        <v>41246.728576388887</v>
      </c>
      <c r="L729" s="11">
        <f t="shared" si="56"/>
        <v>41288.597222222226</v>
      </c>
      <c r="M729" t="b">
        <v>0</v>
      </c>
      <c r="N729">
        <v>149</v>
      </c>
      <c r="O729" t="b">
        <v>1</v>
      </c>
      <c r="P729" t="s">
        <v>8274</v>
      </c>
      <c r="Q729" s="6">
        <f>E729/D729</f>
        <v>1.5551428571428572</v>
      </c>
      <c r="R729" s="7">
        <f t="shared" si="57"/>
        <v>36.530201342281877</v>
      </c>
      <c r="S729" t="str">
        <f t="shared" si="58"/>
        <v>publishing</v>
      </c>
      <c r="T729" t="str">
        <f t="shared" si="59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55"/>
        <v>40731.545798611114</v>
      </c>
      <c r="L730" s="11">
        <f t="shared" si="56"/>
        <v>40776.545798611114</v>
      </c>
      <c r="M730" t="b">
        <v>0</v>
      </c>
      <c r="N730">
        <v>130</v>
      </c>
      <c r="O730" t="b">
        <v>1</v>
      </c>
      <c r="P730" t="s">
        <v>8274</v>
      </c>
      <c r="Q730" s="6">
        <f>E730/D730</f>
        <v>1.05566</v>
      </c>
      <c r="R730" s="7">
        <f t="shared" si="57"/>
        <v>60.903461538461535</v>
      </c>
      <c r="S730" t="str">
        <f t="shared" si="58"/>
        <v>publishing</v>
      </c>
      <c r="T730" t="str">
        <f t="shared" si="59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55"/>
        <v>41110.894224537042</v>
      </c>
      <c r="L731" s="11">
        <f t="shared" si="56"/>
        <v>41170.894224537042</v>
      </c>
      <c r="M731" t="b">
        <v>0</v>
      </c>
      <c r="N731">
        <v>120</v>
      </c>
      <c r="O731" t="b">
        <v>1</v>
      </c>
      <c r="P731" t="s">
        <v>8274</v>
      </c>
      <c r="Q731" s="6">
        <f>E731/D731</f>
        <v>1.3065</v>
      </c>
      <c r="R731" s="7">
        <f t="shared" si="57"/>
        <v>43.55</v>
      </c>
      <c r="S731" t="str">
        <f t="shared" si="58"/>
        <v>publishing</v>
      </c>
      <c r="T731" t="str">
        <f t="shared" si="59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55"/>
        <v>40854.453599537039</v>
      </c>
      <c r="L732" s="11">
        <f t="shared" si="56"/>
        <v>40884.453599537039</v>
      </c>
      <c r="M732" t="b">
        <v>0</v>
      </c>
      <c r="N732">
        <v>265</v>
      </c>
      <c r="O732" t="b">
        <v>1</v>
      </c>
      <c r="P732" t="s">
        <v>8274</v>
      </c>
      <c r="Q732" s="6">
        <f>E732/D732</f>
        <v>1.3219000000000001</v>
      </c>
      <c r="R732" s="7">
        <f t="shared" si="57"/>
        <v>99.766037735849054</v>
      </c>
      <c r="S732" t="str">
        <f t="shared" si="58"/>
        <v>publishing</v>
      </c>
      <c r="T732" t="str">
        <f t="shared" si="59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55"/>
        <v>40879.504016203704</v>
      </c>
      <c r="L733" s="11">
        <f t="shared" si="56"/>
        <v>40929.958333333336</v>
      </c>
      <c r="M733" t="b">
        <v>0</v>
      </c>
      <c r="N733">
        <v>71</v>
      </c>
      <c r="O733" t="b">
        <v>1</v>
      </c>
      <c r="P733" t="s">
        <v>8274</v>
      </c>
      <c r="Q733" s="6">
        <f>E733/D733</f>
        <v>1.26</v>
      </c>
      <c r="R733" s="7">
        <f t="shared" si="57"/>
        <v>88.732394366197184</v>
      </c>
      <c r="S733" t="str">
        <f t="shared" si="58"/>
        <v>publishing</v>
      </c>
      <c r="T733" t="str">
        <f t="shared" si="59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55"/>
        <v>41486.132650462961</v>
      </c>
      <c r="L734" s="11">
        <f t="shared" si="56"/>
        <v>41546.132650462961</v>
      </c>
      <c r="M734" t="b">
        <v>0</v>
      </c>
      <c r="N734">
        <v>13</v>
      </c>
      <c r="O734" t="b">
        <v>1</v>
      </c>
      <c r="P734" t="s">
        <v>8274</v>
      </c>
      <c r="Q734" s="6">
        <f>E734/D734</f>
        <v>1.6</v>
      </c>
      <c r="R734" s="7">
        <f t="shared" si="57"/>
        <v>4.9230769230769234</v>
      </c>
      <c r="S734" t="str">
        <f t="shared" si="58"/>
        <v>publishing</v>
      </c>
      <c r="T734" t="str">
        <f t="shared" si="59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55"/>
        <v>41598.128379629634</v>
      </c>
      <c r="L735" s="11">
        <f t="shared" si="56"/>
        <v>41628.128379629634</v>
      </c>
      <c r="M735" t="b">
        <v>0</v>
      </c>
      <c r="N735">
        <v>169</v>
      </c>
      <c r="O735" t="b">
        <v>1</v>
      </c>
      <c r="P735" t="s">
        <v>8274</v>
      </c>
      <c r="Q735" s="6">
        <f>E735/D735</f>
        <v>1.2048000000000001</v>
      </c>
      <c r="R735" s="7">
        <f t="shared" si="57"/>
        <v>17.822485207100591</v>
      </c>
      <c r="S735" t="str">
        <f t="shared" si="58"/>
        <v>publishing</v>
      </c>
      <c r="T735" t="str">
        <f t="shared" si="59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55"/>
        <v>42101.872916666667</v>
      </c>
      <c r="L736" s="11">
        <f t="shared" si="56"/>
        <v>42132.916666666664</v>
      </c>
      <c r="M736" t="b">
        <v>0</v>
      </c>
      <c r="N736">
        <v>57</v>
      </c>
      <c r="O736" t="b">
        <v>1</v>
      </c>
      <c r="P736" t="s">
        <v>8274</v>
      </c>
      <c r="Q736" s="6">
        <f>E736/D736</f>
        <v>1.2552941176470589</v>
      </c>
      <c r="R736" s="7">
        <f t="shared" si="57"/>
        <v>187.19298245614036</v>
      </c>
      <c r="S736" t="str">
        <f t="shared" si="58"/>
        <v>publishing</v>
      </c>
      <c r="T736" t="str">
        <f t="shared" si="59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55"/>
        <v>41945.737800925926</v>
      </c>
      <c r="L737" s="11">
        <f t="shared" si="56"/>
        <v>41976.73541666667</v>
      </c>
      <c r="M737" t="b">
        <v>0</v>
      </c>
      <c r="N737">
        <v>229</v>
      </c>
      <c r="O737" t="b">
        <v>1</v>
      </c>
      <c r="P737" t="s">
        <v>8274</v>
      </c>
      <c r="Q737" s="6">
        <f>E737/D737</f>
        <v>1.1440638297872341</v>
      </c>
      <c r="R737" s="7">
        <f t="shared" si="57"/>
        <v>234.80786026200875</v>
      </c>
      <c r="S737" t="str">
        <f t="shared" si="58"/>
        <v>publishing</v>
      </c>
      <c r="T737" t="str">
        <f t="shared" si="59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55"/>
        <v>41579.442592592597</v>
      </c>
      <c r="L738" s="11">
        <f t="shared" si="56"/>
        <v>41598.915972222225</v>
      </c>
      <c r="M738" t="b">
        <v>0</v>
      </c>
      <c r="N738">
        <v>108</v>
      </c>
      <c r="O738" t="b">
        <v>1</v>
      </c>
      <c r="P738" t="s">
        <v>8274</v>
      </c>
      <c r="Q738" s="6">
        <f>E738/D738</f>
        <v>3.151388888888889</v>
      </c>
      <c r="R738" s="7">
        <f t="shared" si="57"/>
        <v>105.04629629629629</v>
      </c>
      <c r="S738" t="str">
        <f t="shared" si="58"/>
        <v>publishing</v>
      </c>
      <c r="T738" t="str">
        <f t="shared" si="59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55"/>
        <v>41666.983645833338</v>
      </c>
      <c r="L739" s="11">
        <f t="shared" si="56"/>
        <v>41684.541666666672</v>
      </c>
      <c r="M739" t="b">
        <v>0</v>
      </c>
      <c r="N739">
        <v>108</v>
      </c>
      <c r="O739" t="b">
        <v>1</v>
      </c>
      <c r="P739" t="s">
        <v>8274</v>
      </c>
      <c r="Q739" s="6">
        <f>E739/D739</f>
        <v>1.224</v>
      </c>
      <c r="R739" s="7">
        <f t="shared" si="57"/>
        <v>56.666666666666664</v>
      </c>
      <c r="S739" t="str">
        <f t="shared" si="58"/>
        <v>publishing</v>
      </c>
      <c r="T739" t="str">
        <f t="shared" si="59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55"/>
        <v>41943.312430555554</v>
      </c>
      <c r="L740" s="11">
        <f t="shared" si="56"/>
        <v>41973.915972222225</v>
      </c>
      <c r="M740" t="b">
        <v>0</v>
      </c>
      <c r="N740">
        <v>41</v>
      </c>
      <c r="O740" t="b">
        <v>1</v>
      </c>
      <c r="P740" t="s">
        <v>8274</v>
      </c>
      <c r="Q740" s="6">
        <f>E740/D740</f>
        <v>1.0673333333333332</v>
      </c>
      <c r="R740" s="7">
        <f t="shared" si="57"/>
        <v>39.048780487804876</v>
      </c>
      <c r="S740" t="str">
        <f t="shared" si="58"/>
        <v>publishing</v>
      </c>
      <c r="T740" t="str">
        <f t="shared" si="59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55"/>
        <v>41829.2109837963</v>
      </c>
      <c r="L741" s="11">
        <f t="shared" si="56"/>
        <v>41862.2109837963</v>
      </c>
      <c r="M741" t="b">
        <v>0</v>
      </c>
      <c r="N741">
        <v>139</v>
      </c>
      <c r="O741" t="b">
        <v>1</v>
      </c>
      <c r="P741" t="s">
        <v>8274</v>
      </c>
      <c r="Q741" s="6">
        <f>E741/D741</f>
        <v>1.5833333333333333</v>
      </c>
      <c r="R741" s="7">
        <f t="shared" si="57"/>
        <v>68.345323741007192</v>
      </c>
      <c r="S741" t="str">
        <f t="shared" si="58"/>
        <v>publishing</v>
      </c>
      <c r="T741" t="str">
        <f t="shared" si="59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55"/>
        <v>42161.855115740742</v>
      </c>
      <c r="L742" s="11">
        <f t="shared" si="56"/>
        <v>42175.855115740742</v>
      </c>
      <c r="M742" t="b">
        <v>0</v>
      </c>
      <c r="N742">
        <v>19</v>
      </c>
      <c r="O742" t="b">
        <v>1</v>
      </c>
      <c r="P742" t="s">
        <v>8274</v>
      </c>
      <c r="Q742" s="6">
        <f>E742/D742</f>
        <v>1.0740000000000001</v>
      </c>
      <c r="R742" s="7">
        <f t="shared" si="57"/>
        <v>169.57894736842104</v>
      </c>
      <c r="S742" t="str">
        <f t="shared" si="58"/>
        <v>publishing</v>
      </c>
      <c r="T742" t="str">
        <f t="shared" si="59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55"/>
        <v>41401.356550925928</v>
      </c>
      <c r="L743" s="11">
        <f t="shared" si="56"/>
        <v>41436.356550925928</v>
      </c>
      <c r="M743" t="b">
        <v>0</v>
      </c>
      <c r="N743">
        <v>94</v>
      </c>
      <c r="O743" t="b">
        <v>1</v>
      </c>
      <c r="P743" t="s">
        <v>8274</v>
      </c>
      <c r="Q743" s="6">
        <f>E743/D743</f>
        <v>1.0226</v>
      </c>
      <c r="R743" s="7">
        <f t="shared" si="57"/>
        <v>141.42340425531913</v>
      </c>
      <c r="S743" t="str">
        <f t="shared" si="58"/>
        <v>publishing</v>
      </c>
      <c r="T743" t="str">
        <f t="shared" si="59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55"/>
        <v>41689.626296296301</v>
      </c>
      <c r="L744" s="11">
        <f t="shared" si="56"/>
        <v>41719.584629629629</v>
      </c>
      <c r="M744" t="b">
        <v>0</v>
      </c>
      <c r="N744">
        <v>23</v>
      </c>
      <c r="O744" t="b">
        <v>1</v>
      </c>
      <c r="P744" t="s">
        <v>8274</v>
      </c>
      <c r="Q744" s="6">
        <f>E744/D744</f>
        <v>1.1071428571428572</v>
      </c>
      <c r="R744" s="7">
        <f t="shared" si="57"/>
        <v>67.391304347826093</v>
      </c>
      <c r="S744" t="str">
        <f t="shared" si="58"/>
        <v>publishing</v>
      </c>
      <c r="T744" t="str">
        <f t="shared" si="59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55"/>
        <v>40990.417650462965</v>
      </c>
      <c r="L745" s="11">
        <f t="shared" si="56"/>
        <v>41015.583333333336</v>
      </c>
      <c r="M745" t="b">
        <v>0</v>
      </c>
      <c r="N745">
        <v>15</v>
      </c>
      <c r="O745" t="b">
        <v>1</v>
      </c>
      <c r="P745" t="s">
        <v>8274</v>
      </c>
      <c r="Q745" s="6">
        <f>E745/D745</f>
        <v>1.48</v>
      </c>
      <c r="R745" s="7">
        <f t="shared" si="57"/>
        <v>54.266666666666666</v>
      </c>
      <c r="S745" t="str">
        <f t="shared" si="58"/>
        <v>publishing</v>
      </c>
      <c r="T745" t="str">
        <f t="shared" si="59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55"/>
        <v>41226.665543981486</v>
      </c>
      <c r="L746" s="11">
        <f t="shared" si="56"/>
        <v>41256.665543981486</v>
      </c>
      <c r="M746" t="b">
        <v>0</v>
      </c>
      <c r="N746">
        <v>62</v>
      </c>
      <c r="O746" t="b">
        <v>1</v>
      </c>
      <c r="P746" t="s">
        <v>8274</v>
      </c>
      <c r="Q746" s="6">
        <f>E746/D746</f>
        <v>1.0232000000000001</v>
      </c>
      <c r="R746" s="7">
        <f t="shared" si="57"/>
        <v>82.516129032258064</v>
      </c>
      <c r="S746" t="str">
        <f t="shared" si="58"/>
        <v>publishing</v>
      </c>
      <c r="T746" t="str">
        <f t="shared" si="59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55"/>
        <v>41367.28061342593</v>
      </c>
      <c r="L747" s="11">
        <f t="shared" si="56"/>
        <v>41397.28061342593</v>
      </c>
      <c r="M747" t="b">
        <v>0</v>
      </c>
      <c r="N747">
        <v>74</v>
      </c>
      <c r="O747" t="b">
        <v>1</v>
      </c>
      <c r="P747" t="s">
        <v>8274</v>
      </c>
      <c r="Q747" s="6">
        <f>E747/D747</f>
        <v>1.7909909909909909</v>
      </c>
      <c r="R747" s="7">
        <f t="shared" si="57"/>
        <v>53.729729729729726</v>
      </c>
      <c r="S747" t="str">
        <f t="shared" si="58"/>
        <v>publishing</v>
      </c>
      <c r="T747" t="str">
        <f t="shared" si="59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55"/>
        <v>41156.751261574078</v>
      </c>
      <c r="L748" s="11">
        <f t="shared" si="56"/>
        <v>41174.874305555561</v>
      </c>
      <c r="M748" t="b">
        <v>0</v>
      </c>
      <c r="N748">
        <v>97</v>
      </c>
      <c r="O748" t="b">
        <v>1</v>
      </c>
      <c r="P748" t="s">
        <v>8274</v>
      </c>
      <c r="Q748" s="6">
        <f>E748/D748</f>
        <v>1.1108135252761968</v>
      </c>
      <c r="R748" s="7">
        <f t="shared" si="57"/>
        <v>34.206185567010309</v>
      </c>
      <c r="S748" t="str">
        <f t="shared" si="58"/>
        <v>publishing</v>
      </c>
      <c r="T748" t="str">
        <f t="shared" si="59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55"/>
        <v>41988.257164351853</v>
      </c>
      <c r="L749" s="11">
        <f t="shared" si="56"/>
        <v>42019.162499999999</v>
      </c>
      <c r="M749" t="b">
        <v>0</v>
      </c>
      <c r="N749">
        <v>55</v>
      </c>
      <c r="O749" t="b">
        <v>1</v>
      </c>
      <c r="P749" t="s">
        <v>8274</v>
      </c>
      <c r="Q749" s="6">
        <f>E749/D749</f>
        <v>1.0004285714285714</v>
      </c>
      <c r="R749" s="7">
        <f t="shared" si="57"/>
        <v>127.32727272727273</v>
      </c>
      <c r="S749" t="str">
        <f t="shared" si="58"/>
        <v>publishing</v>
      </c>
      <c r="T749" t="str">
        <f t="shared" si="59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55"/>
        <v>41831.555162037039</v>
      </c>
      <c r="L750" s="11">
        <f t="shared" si="56"/>
        <v>41861.555162037039</v>
      </c>
      <c r="M750" t="b">
        <v>0</v>
      </c>
      <c r="N750">
        <v>44</v>
      </c>
      <c r="O750" t="b">
        <v>1</v>
      </c>
      <c r="P750" t="s">
        <v>8274</v>
      </c>
      <c r="Q750" s="6">
        <f>E750/D750</f>
        <v>1.0024999999999999</v>
      </c>
      <c r="R750" s="7">
        <f t="shared" si="57"/>
        <v>45.56818181818182</v>
      </c>
      <c r="S750" t="str">
        <f t="shared" si="58"/>
        <v>publishing</v>
      </c>
      <c r="T750" t="str">
        <f t="shared" si="59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55"/>
        <v>42733.649652777785</v>
      </c>
      <c r="L751" s="11">
        <f t="shared" si="56"/>
        <v>42763.649652777785</v>
      </c>
      <c r="M751" t="b">
        <v>0</v>
      </c>
      <c r="N751">
        <v>110</v>
      </c>
      <c r="O751" t="b">
        <v>1</v>
      </c>
      <c r="P751" t="s">
        <v>8274</v>
      </c>
      <c r="Q751" s="6">
        <f>E751/D751</f>
        <v>1.0556000000000001</v>
      </c>
      <c r="R751" s="7">
        <f t="shared" si="57"/>
        <v>95.963636363636368</v>
      </c>
      <c r="S751" t="str">
        <f t="shared" si="58"/>
        <v>publishing</v>
      </c>
      <c r="T751" t="str">
        <f t="shared" si="59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55"/>
        <v>41299.586481481485</v>
      </c>
      <c r="L752" s="11">
        <f t="shared" si="56"/>
        <v>41329.586481481485</v>
      </c>
      <c r="M752" t="b">
        <v>0</v>
      </c>
      <c r="N752">
        <v>59</v>
      </c>
      <c r="O752" t="b">
        <v>1</v>
      </c>
      <c r="P752" t="s">
        <v>8274</v>
      </c>
      <c r="Q752" s="6">
        <f>E752/D752</f>
        <v>1.0258775877587758</v>
      </c>
      <c r="R752" s="7">
        <f t="shared" si="57"/>
        <v>77.271186440677965</v>
      </c>
      <c r="S752" t="str">
        <f t="shared" si="58"/>
        <v>publishing</v>
      </c>
      <c r="T752" t="str">
        <f t="shared" si="59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55"/>
        <v>40713.338831018518</v>
      </c>
      <c r="L753" s="11">
        <f t="shared" si="56"/>
        <v>40759.338831018518</v>
      </c>
      <c r="M753" t="b">
        <v>0</v>
      </c>
      <c r="N753">
        <v>62</v>
      </c>
      <c r="O753" t="b">
        <v>1</v>
      </c>
      <c r="P753" t="s">
        <v>8274</v>
      </c>
      <c r="Q753" s="6">
        <f>E753/D753</f>
        <v>1.1850000000000001</v>
      </c>
      <c r="R753" s="7">
        <f t="shared" si="57"/>
        <v>57.338709677419352</v>
      </c>
      <c r="S753" t="str">
        <f t="shared" si="58"/>
        <v>publishing</v>
      </c>
      <c r="T753" t="str">
        <f t="shared" si="59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55"/>
        <v>42639.129826388897</v>
      </c>
      <c r="L754" s="11">
        <f t="shared" si="56"/>
        <v>42659.166666666664</v>
      </c>
      <c r="M754" t="b">
        <v>0</v>
      </c>
      <c r="N754">
        <v>105</v>
      </c>
      <c r="O754" t="b">
        <v>1</v>
      </c>
      <c r="P754" t="s">
        <v>8274</v>
      </c>
      <c r="Q754" s="6">
        <f>E754/D754</f>
        <v>1.117</v>
      </c>
      <c r="R754" s="7">
        <f t="shared" si="57"/>
        <v>53.19047619047619</v>
      </c>
      <c r="S754" t="str">
        <f t="shared" si="58"/>
        <v>publishing</v>
      </c>
      <c r="T754" t="str">
        <f t="shared" si="59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55"/>
        <v>42019.298506944448</v>
      </c>
      <c r="L755" s="11">
        <f t="shared" si="56"/>
        <v>42049.298506944448</v>
      </c>
      <c r="M755" t="b">
        <v>0</v>
      </c>
      <c r="N755">
        <v>26</v>
      </c>
      <c r="O755" t="b">
        <v>1</v>
      </c>
      <c r="P755" t="s">
        <v>8274</v>
      </c>
      <c r="Q755" s="6">
        <f>E755/D755</f>
        <v>1.28</v>
      </c>
      <c r="R755" s="7">
        <f t="shared" si="57"/>
        <v>492.30769230769232</v>
      </c>
      <c r="S755" t="str">
        <f t="shared" si="58"/>
        <v>publishing</v>
      </c>
      <c r="T755" t="str">
        <f t="shared" si="59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55"/>
        <v>41249.457418981481</v>
      </c>
      <c r="L756" s="11">
        <f t="shared" si="56"/>
        <v>41279.457418981481</v>
      </c>
      <c r="M756" t="b">
        <v>0</v>
      </c>
      <c r="N756">
        <v>49</v>
      </c>
      <c r="O756" t="b">
        <v>1</v>
      </c>
      <c r="P756" t="s">
        <v>8274</v>
      </c>
      <c r="Q756" s="6">
        <f>E756/D756</f>
        <v>1.0375000000000001</v>
      </c>
      <c r="R756" s="7">
        <f t="shared" si="57"/>
        <v>42.346938775510203</v>
      </c>
      <c r="S756" t="str">
        <f t="shared" si="58"/>
        <v>publishing</v>
      </c>
      <c r="T756" t="str">
        <f t="shared" si="59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55"/>
        <v>41383.313391203708</v>
      </c>
      <c r="L757" s="11">
        <f t="shared" si="56"/>
        <v>41413.736805555556</v>
      </c>
      <c r="M757" t="b">
        <v>0</v>
      </c>
      <c r="N757">
        <v>68</v>
      </c>
      <c r="O757" t="b">
        <v>1</v>
      </c>
      <c r="P757" t="s">
        <v>8274</v>
      </c>
      <c r="Q757" s="6">
        <f>E757/D757</f>
        <v>1.0190760000000001</v>
      </c>
      <c r="R757" s="7">
        <f t="shared" si="57"/>
        <v>37.466029411764708</v>
      </c>
      <c r="S757" t="str">
        <f t="shared" si="58"/>
        <v>publishing</v>
      </c>
      <c r="T757" t="str">
        <f t="shared" si="59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55"/>
        <v>40590.475219907406</v>
      </c>
      <c r="L758" s="11">
        <f t="shared" si="56"/>
        <v>40651.433553240742</v>
      </c>
      <c r="M758" t="b">
        <v>0</v>
      </c>
      <c r="N758">
        <v>22</v>
      </c>
      <c r="O758" t="b">
        <v>1</v>
      </c>
      <c r="P758" t="s">
        <v>8274</v>
      </c>
      <c r="Q758" s="6">
        <f>E758/D758</f>
        <v>1.177142857142857</v>
      </c>
      <c r="R758" s="7">
        <f t="shared" si="57"/>
        <v>37.454545454545453</v>
      </c>
      <c r="S758" t="str">
        <f t="shared" si="58"/>
        <v>publishing</v>
      </c>
      <c r="T758" t="str">
        <f t="shared" si="59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55"/>
        <v>41234.76289351852</v>
      </c>
      <c r="L759" s="11">
        <f t="shared" si="56"/>
        <v>41248.76289351852</v>
      </c>
      <c r="M759" t="b">
        <v>0</v>
      </c>
      <c r="N759">
        <v>18</v>
      </c>
      <c r="O759" t="b">
        <v>1</v>
      </c>
      <c r="P759" t="s">
        <v>8274</v>
      </c>
      <c r="Q759" s="6">
        <f>E759/D759</f>
        <v>2.38</v>
      </c>
      <c r="R759" s="7">
        <f t="shared" si="57"/>
        <v>33.055555555555557</v>
      </c>
      <c r="S759" t="str">
        <f t="shared" si="58"/>
        <v>publishing</v>
      </c>
      <c r="T759" t="str">
        <f t="shared" si="59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55"/>
        <v>40429.544768518521</v>
      </c>
      <c r="L760" s="11">
        <f t="shared" si="56"/>
        <v>40459.544768518521</v>
      </c>
      <c r="M760" t="b">
        <v>0</v>
      </c>
      <c r="N760">
        <v>19</v>
      </c>
      <c r="O760" t="b">
        <v>1</v>
      </c>
      <c r="P760" t="s">
        <v>8274</v>
      </c>
      <c r="Q760" s="6">
        <f>E760/D760</f>
        <v>1.02</v>
      </c>
      <c r="R760" s="7">
        <f t="shared" si="57"/>
        <v>134.21052631578948</v>
      </c>
      <c r="S760" t="str">
        <f t="shared" si="58"/>
        <v>publishing</v>
      </c>
      <c r="T760" t="str">
        <f t="shared" si="59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55"/>
        <v>41789.038645833338</v>
      </c>
      <c r="L761" s="11">
        <f t="shared" si="56"/>
        <v>41829.038645833338</v>
      </c>
      <c r="M761" t="b">
        <v>0</v>
      </c>
      <c r="N761">
        <v>99</v>
      </c>
      <c r="O761" t="b">
        <v>1</v>
      </c>
      <c r="P761" t="s">
        <v>8274</v>
      </c>
      <c r="Q761" s="6">
        <f>E761/D761</f>
        <v>1.0192000000000001</v>
      </c>
      <c r="R761" s="7">
        <f t="shared" si="57"/>
        <v>51.474747474747474</v>
      </c>
      <c r="S761" t="str">
        <f t="shared" si="58"/>
        <v>publishing</v>
      </c>
      <c r="T761" t="str">
        <f t="shared" si="5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55"/>
        <v>42670.472372685188</v>
      </c>
      <c r="L762" s="11">
        <f t="shared" si="56"/>
        <v>42700.514039351852</v>
      </c>
      <c r="M762" t="b">
        <v>0</v>
      </c>
      <c r="N762">
        <v>0</v>
      </c>
      <c r="O762" t="b">
        <v>0</v>
      </c>
      <c r="P762" t="s">
        <v>8275</v>
      </c>
      <c r="Q762" s="6">
        <f>E762/D762</f>
        <v>0</v>
      </c>
      <c r="R762" s="7" t="e">
        <f t="shared" si="57"/>
        <v>#DIV/0!</v>
      </c>
      <c r="S762" t="str">
        <f t="shared" si="58"/>
        <v>publishing</v>
      </c>
      <c r="T762" t="str">
        <f t="shared" si="59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55"/>
        <v>41642.459791666668</v>
      </c>
      <c r="L763" s="11">
        <f t="shared" si="56"/>
        <v>41672.459791666668</v>
      </c>
      <c r="M763" t="b">
        <v>0</v>
      </c>
      <c r="N763">
        <v>6</v>
      </c>
      <c r="O763" t="b">
        <v>0</v>
      </c>
      <c r="P763" t="s">
        <v>8275</v>
      </c>
      <c r="Q763" s="6">
        <f>E763/D763</f>
        <v>4.7E-2</v>
      </c>
      <c r="R763" s="7">
        <f t="shared" si="57"/>
        <v>39.166666666666664</v>
      </c>
      <c r="S763" t="str">
        <f t="shared" si="58"/>
        <v>publishing</v>
      </c>
      <c r="T763" t="str">
        <f t="shared" si="59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55"/>
        <v>42690.566782407412</v>
      </c>
      <c r="L764" s="11">
        <f t="shared" si="56"/>
        <v>42707.958333333336</v>
      </c>
      <c r="M764" t="b">
        <v>0</v>
      </c>
      <c r="N764">
        <v>0</v>
      </c>
      <c r="O764" t="b">
        <v>0</v>
      </c>
      <c r="P764" t="s">
        <v>8275</v>
      </c>
      <c r="Q764" s="6">
        <f>E764/D764</f>
        <v>0</v>
      </c>
      <c r="R764" s="7" t="e">
        <f t="shared" si="57"/>
        <v>#DIV/0!</v>
      </c>
      <c r="S764" t="str">
        <f t="shared" si="58"/>
        <v>publishing</v>
      </c>
      <c r="T764" t="str">
        <f t="shared" si="59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55"/>
        <v>41471.155185185184</v>
      </c>
      <c r="L765" s="11">
        <f t="shared" si="56"/>
        <v>41501.155185185184</v>
      </c>
      <c r="M765" t="b">
        <v>0</v>
      </c>
      <c r="N765">
        <v>1</v>
      </c>
      <c r="O765" t="b">
        <v>0</v>
      </c>
      <c r="P765" t="s">
        <v>8275</v>
      </c>
      <c r="Q765" s="6">
        <f>E765/D765</f>
        <v>1.1655011655011655E-3</v>
      </c>
      <c r="R765" s="7">
        <f t="shared" si="57"/>
        <v>5</v>
      </c>
      <c r="S765" t="str">
        <f t="shared" si="58"/>
        <v>publishing</v>
      </c>
      <c r="T765" t="str">
        <f t="shared" si="59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55"/>
        <v>42226.88149305556</v>
      </c>
      <c r="L766" s="11">
        <f t="shared" si="56"/>
        <v>42256.88149305556</v>
      </c>
      <c r="M766" t="b">
        <v>0</v>
      </c>
      <c r="N766">
        <v>0</v>
      </c>
      <c r="O766" t="b">
        <v>0</v>
      </c>
      <c r="P766" t="s">
        <v>8275</v>
      </c>
      <c r="Q766" s="6">
        <f>E766/D766</f>
        <v>0</v>
      </c>
      <c r="R766" s="7" t="e">
        <f t="shared" si="57"/>
        <v>#DIV/0!</v>
      </c>
      <c r="S766" t="str">
        <f t="shared" si="58"/>
        <v>publishing</v>
      </c>
      <c r="T766" t="str">
        <f t="shared" si="5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55"/>
        <v>41901.250972222224</v>
      </c>
      <c r="L767" s="11">
        <f t="shared" si="56"/>
        <v>41931.250972222224</v>
      </c>
      <c r="M767" t="b">
        <v>0</v>
      </c>
      <c r="N767">
        <v>44</v>
      </c>
      <c r="O767" t="b">
        <v>0</v>
      </c>
      <c r="P767" t="s">
        <v>8275</v>
      </c>
      <c r="Q767" s="6">
        <f>E767/D767</f>
        <v>0.36014285714285715</v>
      </c>
      <c r="R767" s="7">
        <f t="shared" si="57"/>
        <v>57.295454545454547</v>
      </c>
      <c r="S767" t="str">
        <f t="shared" si="58"/>
        <v>publishing</v>
      </c>
      <c r="T767" t="str">
        <f t="shared" si="5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55"/>
        <v>42021.491701388892</v>
      </c>
      <c r="L768" s="11">
        <f t="shared" si="56"/>
        <v>42051.491701388892</v>
      </c>
      <c r="M768" t="b">
        <v>0</v>
      </c>
      <c r="N768">
        <v>0</v>
      </c>
      <c r="O768" t="b">
        <v>0</v>
      </c>
      <c r="P768" t="s">
        <v>8275</v>
      </c>
      <c r="Q768" s="6">
        <f>E768/D768</f>
        <v>0</v>
      </c>
      <c r="R768" s="7" t="e">
        <f t="shared" si="57"/>
        <v>#DIV/0!</v>
      </c>
      <c r="S768" t="str">
        <f t="shared" si="58"/>
        <v>publishing</v>
      </c>
      <c r="T768" t="str">
        <f t="shared" si="5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55"/>
        <v>42114.8519675926</v>
      </c>
      <c r="L769" s="11">
        <f t="shared" si="56"/>
        <v>42144.8519675926</v>
      </c>
      <c r="M769" t="b">
        <v>0</v>
      </c>
      <c r="N769">
        <v>3</v>
      </c>
      <c r="O769" t="b">
        <v>0</v>
      </c>
      <c r="P769" t="s">
        <v>8275</v>
      </c>
      <c r="Q769" s="6">
        <f>E769/D769</f>
        <v>3.5400000000000001E-2</v>
      </c>
      <c r="R769" s="7">
        <f t="shared" si="57"/>
        <v>59</v>
      </c>
      <c r="S769" t="str">
        <f t="shared" si="58"/>
        <v>publishing</v>
      </c>
      <c r="T769" t="str">
        <f t="shared" si="5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si="55"/>
        <v>41593.915393518524</v>
      </c>
      <c r="L770" s="11">
        <f t="shared" si="56"/>
        <v>41623.915393518524</v>
      </c>
      <c r="M770" t="b">
        <v>0</v>
      </c>
      <c r="N770">
        <v>0</v>
      </c>
      <c r="O770" t="b">
        <v>0</v>
      </c>
      <c r="P770" t="s">
        <v>8275</v>
      </c>
      <c r="Q770" s="6">
        <f>E770/D770</f>
        <v>0</v>
      </c>
      <c r="R770" s="7" t="e">
        <f t="shared" si="57"/>
        <v>#DIV/0!</v>
      </c>
      <c r="S770" t="str">
        <f t="shared" si="58"/>
        <v>publishing</v>
      </c>
      <c r="T770" t="str">
        <f t="shared" si="59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ref="K771:K834" si="60">(((J771/60)/60)/24)+DATE(1970,1,1)+(-7/24)</f>
        <v>41604.704791666671</v>
      </c>
      <c r="L771" s="11">
        <f t="shared" ref="L771:L834" si="61">(((I771/60)/60)/24)+DATE(1970,1,1)+(-7/24)</f>
        <v>41634.704791666671</v>
      </c>
      <c r="M771" t="b">
        <v>0</v>
      </c>
      <c r="N771">
        <v>52</v>
      </c>
      <c r="O771" t="b">
        <v>0</v>
      </c>
      <c r="P771" t="s">
        <v>8275</v>
      </c>
      <c r="Q771" s="6">
        <f>E771/D771</f>
        <v>0.41399999999999998</v>
      </c>
      <c r="R771" s="7">
        <f t="shared" ref="R771:R834" si="62">E771/N771</f>
        <v>31.846153846153847</v>
      </c>
      <c r="S771" t="str">
        <f t="shared" ref="S771:S834" si="63">LEFT(P771,SEARCH("/",P771,1)-1)</f>
        <v>publishing</v>
      </c>
      <c r="T771" t="str">
        <f t="shared" ref="T771:T834" si="64">RIGHT(P771,LEN(P771)-SEARCH("/",P771))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60"/>
        <v>41289.707974537043</v>
      </c>
      <c r="L772" s="11">
        <f t="shared" si="61"/>
        <v>41329.707974537043</v>
      </c>
      <c r="M772" t="b">
        <v>0</v>
      </c>
      <c r="N772">
        <v>0</v>
      </c>
      <c r="O772" t="b">
        <v>0</v>
      </c>
      <c r="P772" t="s">
        <v>8275</v>
      </c>
      <c r="Q772" s="6">
        <f>E772/D772</f>
        <v>0</v>
      </c>
      <c r="R772" s="7" t="e">
        <f t="shared" si="62"/>
        <v>#DIV/0!</v>
      </c>
      <c r="S772" t="str">
        <f t="shared" si="63"/>
        <v>publishing</v>
      </c>
      <c r="T772" t="str">
        <f t="shared" si="64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60"/>
        <v>42349.532430555562</v>
      </c>
      <c r="L773" s="11">
        <f t="shared" si="61"/>
        <v>42399.532430555562</v>
      </c>
      <c r="M773" t="b">
        <v>0</v>
      </c>
      <c r="N773">
        <v>1</v>
      </c>
      <c r="O773" t="b">
        <v>0</v>
      </c>
      <c r="P773" t="s">
        <v>8275</v>
      </c>
      <c r="Q773" s="6">
        <f>E773/D773</f>
        <v>2.631578947368421E-4</v>
      </c>
      <c r="R773" s="7">
        <f t="shared" si="62"/>
        <v>10</v>
      </c>
      <c r="S773" t="str">
        <f t="shared" si="63"/>
        <v>publishing</v>
      </c>
      <c r="T773" t="str">
        <f t="shared" si="64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60"/>
        <v>40067.765266203707</v>
      </c>
      <c r="L774" s="11">
        <f t="shared" si="61"/>
        <v>40117.874305555561</v>
      </c>
      <c r="M774" t="b">
        <v>0</v>
      </c>
      <c r="N774">
        <v>1</v>
      </c>
      <c r="O774" t="b">
        <v>0</v>
      </c>
      <c r="P774" t="s">
        <v>8275</v>
      </c>
      <c r="Q774" s="6">
        <f>E774/D774</f>
        <v>3.3333333333333333E-2</v>
      </c>
      <c r="R774" s="7">
        <f t="shared" si="62"/>
        <v>50</v>
      </c>
      <c r="S774" t="str">
        <f t="shared" si="63"/>
        <v>publishing</v>
      </c>
      <c r="T774" t="str">
        <f t="shared" si="64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60"/>
        <v>42100.44427083333</v>
      </c>
      <c r="L775" s="11">
        <f t="shared" si="61"/>
        <v>42134.667361111111</v>
      </c>
      <c r="M775" t="b">
        <v>0</v>
      </c>
      <c r="N775">
        <v>2</v>
      </c>
      <c r="O775" t="b">
        <v>0</v>
      </c>
      <c r="P775" t="s">
        <v>8275</v>
      </c>
      <c r="Q775" s="6">
        <f>E775/D775</f>
        <v>8.5129023676509714E-3</v>
      </c>
      <c r="R775" s="7">
        <f t="shared" si="62"/>
        <v>16</v>
      </c>
      <c r="S775" t="str">
        <f t="shared" si="63"/>
        <v>publishing</v>
      </c>
      <c r="T775" t="str">
        <f t="shared" si="64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60"/>
        <v>41663.488634259258</v>
      </c>
      <c r="L776" s="11">
        <f t="shared" si="61"/>
        <v>41693.488634259258</v>
      </c>
      <c r="M776" t="b">
        <v>0</v>
      </c>
      <c r="N776">
        <v>9</v>
      </c>
      <c r="O776" t="b">
        <v>0</v>
      </c>
      <c r="P776" t="s">
        <v>8275</v>
      </c>
      <c r="Q776" s="6">
        <f>E776/D776</f>
        <v>0.70199999999999996</v>
      </c>
      <c r="R776" s="7">
        <f t="shared" si="62"/>
        <v>39</v>
      </c>
      <c r="S776" t="str">
        <f t="shared" si="63"/>
        <v>publishing</v>
      </c>
      <c r="T776" t="str">
        <f t="shared" si="64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60"/>
        <v>40862.768460648149</v>
      </c>
      <c r="L777" s="11">
        <f t="shared" si="61"/>
        <v>40892.768460648149</v>
      </c>
      <c r="M777" t="b">
        <v>0</v>
      </c>
      <c r="N777">
        <v>5</v>
      </c>
      <c r="O777" t="b">
        <v>0</v>
      </c>
      <c r="P777" t="s">
        <v>8275</v>
      </c>
      <c r="Q777" s="6">
        <f>E777/D777</f>
        <v>1.7000000000000001E-2</v>
      </c>
      <c r="R777" s="7">
        <f t="shared" si="62"/>
        <v>34</v>
      </c>
      <c r="S777" t="str">
        <f t="shared" si="63"/>
        <v>publishing</v>
      </c>
      <c r="T777" t="str">
        <f t="shared" si="64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60"/>
        <v>42250.39403935185</v>
      </c>
      <c r="L778" s="11">
        <f t="shared" si="61"/>
        <v>42287.916666666664</v>
      </c>
      <c r="M778" t="b">
        <v>0</v>
      </c>
      <c r="N778">
        <v>57</v>
      </c>
      <c r="O778" t="b">
        <v>0</v>
      </c>
      <c r="P778" t="s">
        <v>8275</v>
      </c>
      <c r="Q778" s="6">
        <f>E778/D778</f>
        <v>0.51400000000000001</v>
      </c>
      <c r="R778" s="7">
        <f t="shared" si="62"/>
        <v>63.122807017543863</v>
      </c>
      <c r="S778" t="str">
        <f t="shared" si="63"/>
        <v>publishing</v>
      </c>
      <c r="T778" t="str">
        <f t="shared" si="64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60"/>
        <v>41456.68954861111</v>
      </c>
      <c r="L779" s="11">
        <f t="shared" si="61"/>
        <v>41486.68954861111</v>
      </c>
      <c r="M779" t="b">
        <v>0</v>
      </c>
      <c r="N779">
        <v>3</v>
      </c>
      <c r="O779" t="b">
        <v>0</v>
      </c>
      <c r="P779" t="s">
        <v>8275</v>
      </c>
      <c r="Q779" s="6">
        <f>E779/D779</f>
        <v>7.0000000000000001E-3</v>
      </c>
      <c r="R779" s="7">
        <f t="shared" si="62"/>
        <v>7</v>
      </c>
      <c r="S779" t="str">
        <f t="shared" si="63"/>
        <v>publishing</v>
      </c>
      <c r="T779" t="str">
        <f t="shared" si="64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60"/>
        <v>41729.41064814815</v>
      </c>
      <c r="L780" s="11">
        <f t="shared" si="61"/>
        <v>41759.41064814815</v>
      </c>
      <c r="M780" t="b">
        <v>0</v>
      </c>
      <c r="N780">
        <v>1</v>
      </c>
      <c r="O780" t="b">
        <v>0</v>
      </c>
      <c r="P780" t="s">
        <v>8275</v>
      </c>
      <c r="Q780" s="6">
        <f>E780/D780</f>
        <v>4.0000000000000001E-3</v>
      </c>
      <c r="R780" s="7">
        <f t="shared" si="62"/>
        <v>2</v>
      </c>
      <c r="S780" t="str">
        <f t="shared" si="63"/>
        <v>publishing</v>
      </c>
      <c r="T780" t="str">
        <f t="shared" si="64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60"/>
        <v>40436.392418981486</v>
      </c>
      <c r="L781" s="11">
        <f t="shared" si="61"/>
        <v>40465.875</v>
      </c>
      <c r="M781" t="b">
        <v>0</v>
      </c>
      <c r="N781">
        <v>6</v>
      </c>
      <c r="O781" t="b">
        <v>0</v>
      </c>
      <c r="P781" t="s">
        <v>8275</v>
      </c>
      <c r="Q781" s="6">
        <f>E781/D781</f>
        <v>2.6666666666666668E-2</v>
      </c>
      <c r="R781" s="7">
        <f t="shared" si="62"/>
        <v>66.666666666666671</v>
      </c>
      <c r="S781" t="str">
        <f t="shared" si="63"/>
        <v>publishing</v>
      </c>
      <c r="T781" t="str">
        <f t="shared" si="64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60"/>
        <v>40636.382233796299</v>
      </c>
      <c r="L782" s="11">
        <f t="shared" si="61"/>
        <v>40666.382233796299</v>
      </c>
      <c r="M782" t="b">
        <v>0</v>
      </c>
      <c r="N782">
        <v>27</v>
      </c>
      <c r="O782" t="b">
        <v>1</v>
      </c>
      <c r="P782" t="s">
        <v>8276</v>
      </c>
      <c r="Q782" s="6">
        <f>E782/D782</f>
        <v>1.04</v>
      </c>
      <c r="R782" s="7">
        <f t="shared" si="62"/>
        <v>38.518518518518519</v>
      </c>
      <c r="S782" t="str">
        <f t="shared" si="63"/>
        <v>music</v>
      </c>
      <c r="T782" t="str">
        <f t="shared" si="64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60"/>
        <v>41402.709189814821</v>
      </c>
      <c r="L783" s="11">
        <f t="shared" si="61"/>
        <v>41432.709189814821</v>
      </c>
      <c r="M783" t="b">
        <v>0</v>
      </c>
      <c r="N783">
        <v>25</v>
      </c>
      <c r="O783" t="b">
        <v>1</v>
      </c>
      <c r="P783" t="s">
        <v>8276</v>
      </c>
      <c r="Q783" s="6">
        <f>E783/D783</f>
        <v>1.3315375</v>
      </c>
      <c r="R783" s="7">
        <f t="shared" si="62"/>
        <v>42.609200000000001</v>
      </c>
      <c r="S783" t="str">
        <f t="shared" si="63"/>
        <v>music</v>
      </c>
      <c r="T783" t="str">
        <f t="shared" si="64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60"/>
        <v>41116.466458333336</v>
      </c>
      <c r="L784" s="11">
        <f t="shared" si="61"/>
        <v>41146.466458333336</v>
      </c>
      <c r="M784" t="b">
        <v>0</v>
      </c>
      <c r="N784">
        <v>14</v>
      </c>
      <c r="O784" t="b">
        <v>1</v>
      </c>
      <c r="P784" t="s">
        <v>8276</v>
      </c>
      <c r="Q784" s="6">
        <f>E784/D784</f>
        <v>1</v>
      </c>
      <c r="R784" s="7">
        <f t="shared" si="62"/>
        <v>50</v>
      </c>
      <c r="S784" t="str">
        <f t="shared" si="63"/>
        <v>music</v>
      </c>
      <c r="T784" t="str">
        <f t="shared" si="64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60"/>
        <v>40987.482048611113</v>
      </c>
      <c r="L785" s="11">
        <f t="shared" si="61"/>
        <v>41026.625</v>
      </c>
      <c r="M785" t="b">
        <v>0</v>
      </c>
      <c r="N785">
        <v>35</v>
      </c>
      <c r="O785" t="b">
        <v>1</v>
      </c>
      <c r="P785" t="s">
        <v>8276</v>
      </c>
      <c r="Q785" s="6">
        <f>E785/D785</f>
        <v>1.4813333333333334</v>
      </c>
      <c r="R785" s="7">
        <f t="shared" si="62"/>
        <v>63.485714285714288</v>
      </c>
      <c r="S785" t="str">
        <f t="shared" si="63"/>
        <v>music</v>
      </c>
      <c r="T785" t="str">
        <f t="shared" si="64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60"/>
        <v>41674.857858796298</v>
      </c>
      <c r="L786" s="11">
        <f t="shared" si="61"/>
        <v>41714.816192129634</v>
      </c>
      <c r="M786" t="b">
        <v>0</v>
      </c>
      <c r="N786">
        <v>10</v>
      </c>
      <c r="O786" t="b">
        <v>1</v>
      </c>
      <c r="P786" t="s">
        <v>8276</v>
      </c>
      <c r="Q786" s="6">
        <f>E786/D786</f>
        <v>1.0249999999999999</v>
      </c>
      <c r="R786" s="7">
        <f t="shared" si="62"/>
        <v>102.5</v>
      </c>
      <c r="S786" t="str">
        <f t="shared" si="63"/>
        <v>music</v>
      </c>
      <c r="T786" t="str">
        <f t="shared" si="64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60"/>
        <v>41303.302256944444</v>
      </c>
      <c r="L787" s="11">
        <f t="shared" si="61"/>
        <v>41333.302256944444</v>
      </c>
      <c r="M787" t="b">
        <v>0</v>
      </c>
      <c r="N787">
        <v>29</v>
      </c>
      <c r="O787" t="b">
        <v>1</v>
      </c>
      <c r="P787" t="s">
        <v>8276</v>
      </c>
      <c r="Q787" s="6">
        <f>E787/D787</f>
        <v>1.8062799999999999</v>
      </c>
      <c r="R787" s="7">
        <f t="shared" si="62"/>
        <v>31.142758620689655</v>
      </c>
      <c r="S787" t="str">
        <f t="shared" si="63"/>
        <v>music</v>
      </c>
      <c r="T787" t="str">
        <f t="shared" si="64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60"/>
        <v>40982.764282407406</v>
      </c>
      <c r="L788" s="11">
        <f t="shared" si="61"/>
        <v>41040.365972222222</v>
      </c>
      <c r="M788" t="b">
        <v>0</v>
      </c>
      <c r="N788">
        <v>44</v>
      </c>
      <c r="O788" t="b">
        <v>1</v>
      </c>
      <c r="P788" t="s">
        <v>8276</v>
      </c>
      <c r="Q788" s="6">
        <f>E788/D788</f>
        <v>1.4279999999999999</v>
      </c>
      <c r="R788" s="7">
        <f t="shared" si="62"/>
        <v>162.27272727272728</v>
      </c>
      <c r="S788" t="str">
        <f t="shared" si="63"/>
        <v>music</v>
      </c>
      <c r="T788" t="str">
        <f t="shared" si="64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60"/>
        <v>41549.335949074077</v>
      </c>
      <c r="L789" s="11">
        <f t="shared" si="61"/>
        <v>41579.335949074077</v>
      </c>
      <c r="M789" t="b">
        <v>0</v>
      </c>
      <c r="N789">
        <v>17</v>
      </c>
      <c r="O789" t="b">
        <v>1</v>
      </c>
      <c r="P789" t="s">
        <v>8276</v>
      </c>
      <c r="Q789" s="6">
        <f>E789/D789</f>
        <v>1.1416666666666666</v>
      </c>
      <c r="R789" s="7">
        <f t="shared" si="62"/>
        <v>80.588235294117652</v>
      </c>
      <c r="S789" t="str">
        <f t="shared" si="63"/>
        <v>music</v>
      </c>
      <c r="T789" t="str">
        <f t="shared" si="64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60"/>
        <v>41058.715138888889</v>
      </c>
      <c r="L790" s="11">
        <f t="shared" si="61"/>
        <v>41096.874305555561</v>
      </c>
      <c r="M790" t="b">
        <v>0</v>
      </c>
      <c r="N790">
        <v>34</v>
      </c>
      <c r="O790" t="b">
        <v>1</v>
      </c>
      <c r="P790" t="s">
        <v>8276</v>
      </c>
      <c r="Q790" s="6">
        <f>E790/D790</f>
        <v>2.03505</v>
      </c>
      <c r="R790" s="7">
        <f t="shared" si="62"/>
        <v>59.85441176470588</v>
      </c>
      <c r="S790" t="str">
        <f t="shared" si="63"/>
        <v>music</v>
      </c>
      <c r="T790" t="str">
        <f t="shared" si="64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60"/>
        <v>41276.89444444445</v>
      </c>
      <c r="L791" s="11">
        <f t="shared" si="61"/>
        <v>41295.040972222225</v>
      </c>
      <c r="M791" t="b">
        <v>0</v>
      </c>
      <c r="N791">
        <v>14</v>
      </c>
      <c r="O791" t="b">
        <v>1</v>
      </c>
      <c r="P791" t="s">
        <v>8276</v>
      </c>
      <c r="Q791" s="6">
        <f>E791/D791</f>
        <v>1.0941176470588236</v>
      </c>
      <c r="R791" s="7">
        <f t="shared" si="62"/>
        <v>132.85714285714286</v>
      </c>
      <c r="S791" t="str">
        <f t="shared" si="63"/>
        <v>music</v>
      </c>
      <c r="T791" t="str">
        <f t="shared" si="64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60"/>
        <v>41275.756238425929</v>
      </c>
      <c r="L792" s="11">
        <f t="shared" si="61"/>
        <v>41305.756238425929</v>
      </c>
      <c r="M792" t="b">
        <v>0</v>
      </c>
      <c r="N792">
        <v>156</v>
      </c>
      <c r="O792" t="b">
        <v>1</v>
      </c>
      <c r="P792" t="s">
        <v>8276</v>
      </c>
      <c r="Q792" s="6">
        <f>E792/D792</f>
        <v>1.443746</v>
      </c>
      <c r="R792" s="7">
        <f t="shared" si="62"/>
        <v>92.547820512820508</v>
      </c>
      <c r="S792" t="str">
        <f t="shared" si="63"/>
        <v>music</v>
      </c>
      <c r="T792" t="str">
        <f t="shared" si="64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60"/>
        <v>41557.488958333335</v>
      </c>
      <c r="L793" s="11">
        <f t="shared" si="61"/>
        <v>41590.957638888889</v>
      </c>
      <c r="M793" t="b">
        <v>0</v>
      </c>
      <c r="N793">
        <v>128</v>
      </c>
      <c r="O793" t="b">
        <v>1</v>
      </c>
      <c r="P793" t="s">
        <v>8276</v>
      </c>
      <c r="Q793" s="6">
        <f>E793/D793</f>
        <v>1.0386666666666666</v>
      </c>
      <c r="R793" s="7">
        <f t="shared" si="62"/>
        <v>60.859375</v>
      </c>
      <c r="S793" t="str">
        <f t="shared" si="63"/>
        <v>music</v>
      </c>
      <c r="T793" t="str">
        <f t="shared" si="64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60"/>
        <v>41555.581979166673</v>
      </c>
      <c r="L794" s="11">
        <f t="shared" si="61"/>
        <v>41585.623645833337</v>
      </c>
      <c r="M794" t="b">
        <v>0</v>
      </c>
      <c r="N794">
        <v>60</v>
      </c>
      <c r="O794" t="b">
        <v>1</v>
      </c>
      <c r="P794" t="s">
        <v>8276</v>
      </c>
      <c r="Q794" s="6">
        <f>E794/D794</f>
        <v>1.0044440000000001</v>
      </c>
      <c r="R794" s="7">
        <f t="shared" si="62"/>
        <v>41.851833333333339</v>
      </c>
      <c r="S794" t="str">
        <f t="shared" si="63"/>
        <v>music</v>
      </c>
      <c r="T794" t="str">
        <f t="shared" si="64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60"/>
        <v>41442.449583333335</v>
      </c>
      <c r="L795" s="11">
        <f t="shared" si="61"/>
        <v>41457.915972222225</v>
      </c>
      <c r="M795" t="b">
        <v>0</v>
      </c>
      <c r="N795">
        <v>32</v>
      </c>
      <c r="O795" t="b">
        <v>1</v>
      </c>
      <c r="P795" t="s">
        <v>8276</v>
      </c>
      <c r="Q795" s="6">
        <f>E795/D795</f>
        <v>1.0277927272727272</v>
      </c>
      <c r="R795" s="7">
        <f t="shared" si="62"/>
        <v>88.325937499999995</v>
      </c>
      <c r="S795" t="str">
        <f t="shared" si="63"/>
        <v>music</v>
      </c>
      <c r="T795" t="str">
        <f t="shared" si="64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60"/>
        <v>40735.823344907411</v>
      </c>
      <c r="L796" s="11">
        <f t="shared" si="61"/>
        <v>40791.420833333337</v>
      </c>
      <c r="M796" t="b">
        <v>0</v>
      </c>
      <c r="N796">
        <v>53</v>
      </c>
      <c r="O796" t="b">
        <v>1</v>
      </c>
      <c r="P796" t="s">
        <v>8276</v>
      </c>
      <c r="Q796" s="6">
        <f>E796/D796</f>
        <v>1.0531250000000001</v>
      </c>
      <c r="R796" s="7">
        <f t="shared" si="62"/>
        <v>158.96226415094338</v>
      </c>
      <c r="S796" t="str">
        <f t="shared" si="63"/>
        <v>music</v>
      </c>
      <c r="T796" t="str">
        <f t="shared" si="64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60"/>
        <v>40963.32136574074</v>
      </c>
      <c r="L797" s="11">
        <f t="shared" si="61"/>
        <v>41005.915972222225</v>
      </c>
      <c r="M797" t="b">
        <v>0</v>
      </c>
      <c r="N797">
        <v>184</v>
      </c>
      <c r="O797" t="b">
        <v>1</v>
      </c>
      <c r="P797" t="s">
        <v>8276</v>
      </c>
      <c r="Q797" s="6">
        <f>E797/D797</f>
        <v>1.1178571428571429</v>
      </c>
      <c r="R797" s="7">
        <f t="shared" si="62"/>
        <v>85.054347826086953</v>
      </c>
      <c r="S797" t="str">
        <f t="shared" si="63"/>
        <v>music</v>
      </c>
      <c r="T797" t="str">
        <f t="shared" si="64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60"/>
        <v>41502.591261574074</v>
      </c>
      <c r="L798" s="11">
        <f t="shared" si="61"/>
        <v>41532.590277777781</v>
      </c>
      <c r="M798" t="b">
        <v>0</v>
      </c>
      <c r="N798">
        <v>90</v>
      </c>
      <c r="O798" t="b">
        <v>1</v>
      </c>
      <c r="P798" t="s">
        <v>8276</v>
      </c>
      <c r="Q798" s="6">
        <f>E798/D798</f>
        <v>1.0135000000000001</v>
      </c>
      <c r="R798" s="7">
        <f t="shared" si="62"/>
        <v>112.61111111111111</v>
      </c>
      <c r="S798" t="str">
        <f t="shared" si="63"/>
        <v>music</v>
      </c>
      <c r="T798" t="str">
        <f t="shared" si="64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60"/>
        <v>40996.702407407407</v>
      </c>
      <c r="L799" s="11">
        <f t="shared" si="61"/>
        <v>41027.875</v>
      </c>
      <c r="M799" t="b">
        <v>0</v>
      </c>
      <c r="N799">
        <v>71</v>
      </c>
      <c r="O799" t="b">
        <v>1</v>
      </c>
      <c r="P799" t="s">
        <v>8276</v>
      </c>
      <c r="Q799" s="6">
        <f>E799/D799</f>
        <v>1.0753333333333333</v>
      </c>
      <c r="R799" s="7">
        <f t="shared" si="62"/>
        <v>45.436619718309856</v>
      </c>
      <c r="S799" t="str">
        <f t="shared" si="63"/>
        <v>music</v>
      </c>
      <c r="T799" t="str">
        <f t="shared" si="64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60"/>
        <v>41882.298460648155</v>
      </c>
      <c r="L800" s="11">
        <f t="shared" si="61"/>
        <v>41912.298460648155</v>
      </c>
      <c r="M800" t="b">
        <v>0</v>
      </c>
      <c r="N800">
        <v>87</v>
      </c>
      <c r="O800" t="b">
        <v>1</v>
      </c>
      <c r="P800" t="s">
        <v>8276</v>
      </c>
      <c r="Q800" s="6">
        <f>E800/D800</f>
        <v>1.1488571428571428</v>
      </c>
      <c r="R800" s="7">
        <f t="shared" si="62"/>
        <v>46.218390804597703</v>
      </c>
      <c r="S800" t="str">
        <f t="shared" si="63"/>
        <v>music</v>
      </c>
      <c r="T800" t="str">
        <f t="shared" si="64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60"/>
        <v>40996.375532407408</v>
      </c>
      <c r="L801" s="11">
        <f t="shared" si="61"/>
        <v>41026.375532407408</v>
      </c>
      <c r="M801" t="b">
        <v>0</v>
      </c>
      <c r="N801">
        <v>28</v>
      </c>
      <c r="O801" t="b">
        <v>1</v>
      </c>
      <c r="P801" t="s">
        <v>8276</v>
      </c>
      <c r="Q801" s="6">
        <f>E801/D801</f>
        <v>1.0002</v>
      </c>
      <c r="R801" s="7">
        <f t="shared" si="62"/>
        <v>178.60714285714286</v>
      </c>
      <c r="S801" t="str">
        <f t="shared" si="63"/>
        <v>music</v>
      </c>
      <c r="T801" t="str">
        <f t="shared" si="64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60"/>
        <v>41863.141828703709</v>
      </c>
      <c r="L802" s="11">
        <f t="shared" si="61"/>
        <v>41893.141828703709</v>
      </c>
      <c r="M802" t="b">
        <v>0</v>
      </c>
      <c r="N802">
        <v>56</v>
      </c>
      <c r="O802" t="b">
        <v>1</v>
      </c>
      <c r="P802" t="s">
        <v>8276</v>
      </c>
      <c r="Q802" s="6">
        <f>E802/D802</f>
        <v>1.5213333333333334</v>
      </c>
      <c r="R802" s="7">
        <f t="shared" si="62"/>
        <v>40.75</v>
      </c>
      <c r="S802" t="str">
        <f t="shared" si="63"/>
        <v>music</v>
      </c>
      <c r="T802" t="str">
        <f t="shared" si="64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60"/>
        <v>40695.503703703704</v>
      </c>
      <c r="L803" s="11">
        <f t="shared" si="61"/>
        <v>40725.503703703704</v>
      </c>
      <c r="M803" t="b">
        <v>0</v>
      </c>
      <c r="N803">
        <v>51</v>
      </c>
      <c r="O803" t="b">
        <v>1</v>
      </c>
      <c r="P803" t="s">
        <v>8276</v>
      </c>
      <c r="Q803" s="6">
        <f>E803/D803</f>
        <v>1.1152149999999998</v>
      </c>
      <c r="R803" s="7">
        <f t="shared" si="62"/>
        <v>43.733921568627444</v>
      </c>
      <c r="S803" t="str">
        <f t="shared" si="63"/>
        <v>music</v>
      </c>
      <c r="T803" t="str">
        <f t="shared" si="64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60"/>
        <v>41122.730601851858</v>
      </c>
      <c r="L804" s="11">
        <f t="shared" si="61"/>
        <v>41168.878472222226</v>
      </c>
      <c r="M804" t="b">
        <v>0</v>
      </c>
      <c r="N804">
        <v>75</v>
      </c>
      <c r="O804" t="b">
        <v>1</v>
      </c>
      <c r="P804" t="s">
        <v>8276</v>
      </c>
      <c r="Q804" s="6">
        <f>E804/D804</f>
        <v>1.0133333333333334</v>
      </c>
      <c r="R804" s="7">
        <f t="shared" si="62"/>
        <v>81.066666666666663</v>
      </c>
      <c r="S804" t="str">
        <f t="shared" si="63"/>
        <v>music</v>
      </c>
      <c r="T804" t="str">
        <f t="shared" si="64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60"/>
        <v>40665.658310185187</v>
      </c>
      <c r="L805" s="11">
        <f t="shared" si="61"/>
        <v>40691.75</v>
      </c>
      <c r="M805" t="b">
        <v>0</v>
      </c>
      <c r="N805">
        <v>38</v>
      </c>
      <c r="O805" t="b">
        <v>1</v>
      </c>
      <c r="P805" t="s">
        <v>8276</v>
      </c>
      <c r="Q805" s="6">
        <f>E805/D805</f>
        <v>1.232608695652174</v>
      </c>
      <c r="R805" s="7">
        <f t="shared" si="62"/>
        <v>74.60526315789474</v>
      </c>
      <c r="S805" t="str">
        <f t="shared" si="63"/>
        <v>music</v>
      </c>
      <c r="T805" t="str">
        <f t="shared" si="64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60"/>
        <v>40729.81395833334</v>
      </c>
      <c r="L806" s="11">
        <f t="shared" si="61"/>
        <v>40746.874305555561</v>
      </c>
      <c r="M806" t="b">
        <v>0</v>
      </c>
      <c r="N806">
        <v>18</v>
      </c>
      <c r="O806" t="b">
        <v>1</v>
      </c>
      <c r="P806" t="s">
        <v>8276</v>
      </c>
      <c r="Q806" s="6">
        <f>E806/D806</f>
        <v>1</v>
      </c>
      <c r="R806" s="7">
        <f t="shared" si="62"/>
        <v>305.55555555555554</v>
      </c>
      <c r="S806" t="str">
        <f t="shared" si="63"/>
        <v>music</v>
      </c>
      <c r="T806" t="str">
        <f t="shared" si="64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60"/>
        <v>40690.531388888892</v>
      </c>
      <c r="L807" s="11">
        <f t="shared" si="61"/>
        <v>40740.666666666672</v>
      </c>
      <c r="M807" t="b">
        <v>0</v>
      </c>
      <c r="N807">
        <v>54</v>
      </c>
      <c r="O807" t="b">
        <v>1</v>
      </c>
      <c r="P807" t="s">
        <v>8276</v>
      </c>
      <c r="Q807" s="6">
        <f>E807/D807</f>
        <v>1.05</v>
      </c>
      <c r="R807" s="7">
        <f t="shared" si="62"/>
        <v>58.333333333333336</v>
      </c>
      <c r="S807" t="str">
        <f t="shared" si="63"/>
        <v>music</v>
      </c>
      <c r="T807" t="str">
        <f t="shared" si="64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60"/>
        <v>40763.399756944447</v>
      </c>
      <c r="L808" s="11">
        <f t="shared" si="61"/>
        <v>40793.399756944447</v>
      </c>
      <c r="M808" t="b">
        <v>0</v>
      </c>
      <c r="N808">
        <v>71</v>
      </c>
      <c r="O808" t="b">
        <v>1</v>
      </c>
      <c r="P808" t="s">
        <v>8276</v>
      </c>
      <c r="Q808" s="6">
        <f>E808/D808</f>
        <v>1.0443750000000001</v>
      </c>
      <c r="R808" s="7">
        <f t="shared" si="62"/>
        <v>117.67605633802818</v>
      </c>
      <c r="S808" t="str">
        <f t="shared" si="63"/>
        <v>music</v>
      </c>
      <c r="T808" t="str">
        <f t="shared" si="64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60"/>
        <v>42759.336932870377</v>
      </c>
      <c r="L809" s="11">
        <f t="shared" si="61"/>
        <v>42794.791666666664</v>
      </c>
      <c r="M809" t="b">
        <v>0</v>
      </c>
      <c r="N809">
        <v>57</v>
      </c>
      <c r="O809" t="b">
        <v>1</v>
      </c>
      <c r="P809" t="s">
        <v>8276</v>
      </c>
      <c r="Q809" s="6">
        <f>E809/D809</f>
        <v>1.05125</v>
      </c>
      <c r="R809" s="7">
        <f t="shared" si="62"/>
        <v>73.771929824561397</v>
      </c>
      <c r="S809" t="str">
        <f t="shared" si="63"/>
        <v>music</v>
      </c>
      <c r="T809" t="str">
        <f t="shared" si="64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60"/>
        <v>41961.808865740742</v>
      </c>
      <c r="L810" s="11">
        <f t="shared" si="61"/>
        <v>41994.915972222225</v>
      </c>
      <c r="M810" t="b">
        <v>0</v>
      </c>
      <c r="N810">
        <v>43</v>
      </c>
      <c r="O810" t="b">
        <v>1</v>
      </c>
      <c r="P810" t="s">
        <v>8276</v>
      </c>
      <c r="Q810" s="6">
        <f>E810/D810</f>
        <v>1</v>
      </c>
      <c r="R810" s="7">
        <f t="shared" si="62"/>
        <v>104.65116279069767</v>
      </c>
      <c r="S810" t="str">
        <f t="shared" si="63"/>
        <v>music</v>
      </c>
      <c r="T810" t="str">
        <f t="shared" si="64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60"/>
        <v>41628.542013888895</v>
      </c>
      <c r="L811" s="11">
        <f t="shared" si="61"/>
        <v>41658.542013888895</v>
      </c>
      <c r="M811" t="b">
        <v>0</v>
      </c>
      <c r="N811">
        <v>52</v>
      </c>
      <c r="O811" t="b">
        <v>1</v>
      </c>
      <c r="P811" t="s">
        <v>8276</v>
      </c>
      <c r="Q811" s="6">
        <f>E811/D811</f>
        <v>1.03775</v>
      </c>
      <c r="R811" s="7">
        <f t="shared" si="62"/>
        <v>79.82692307692308</v>
      </c>
      <c r="S811" t="str">
        <f t="shared" si="63"/>
        <v>music</v>
      </c>
      <c r="T811" t="str">
        <f t="shared" si="64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60"/>
        <v>41122.764606481483</v>
      </c>
      <c r="L812" s="11">
        <f t="shared" si="61"/>
        <v>41152.764606481483</v>
      </c>
      <c r="M812" t="b">
        <v>0</v>
      </c>
      <c r="N812">
        <v>27</v>
      </c>
      <c r="O812" t="b">
        <v>1</v>
      </c>
      <c r="P812" t="s">
        <v>8276</v>
      </c>
      <c r="Q812" s="6">
        <f>E812/D812</f>
        <v>1.05</v>
      </c>
      <c r="R812" s="7">
        <f t="shared" si="62"/>
        <v>58.333333333333336</v>
      </c>
      <c r="S812" t="str">
        <f t="shared" si="63"/>
        <v>music</v>
      </c>
      <c r="T812" t="str">
        <f t="shared" si="64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60"/>
        <v>41443.351875</v>
      </c>
      <c r="L813" s="11">
        <f t="shared" si="61"/>
        <v>41465.411111111112</v>
      </c>
      <c r="M813" t="b">
        <v>0</v>
      </c>
      <c r="N813">
        <v>12</v>
      </c>
      <c r="O813" t="b">
        <v>1</v>
      </c>
      <c r="P813" t="s">
        <v>8276</v>
      </c>
      <c r="Q813" s="6">
        <f>E813/D813</f>
        <v>1.04</v>
      </c>
      <c r="R813" s="7">
        <f t="shared" si="62"/>
        <v>86.666666666666671</v>
      </c>
      <c r="S813" t="str">
        <f t="shared" si="63"/>
        <v>music</v>
      </c>
      <c r="T813" t="str">
        <f t="shared" si="64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60"/>
        <v>41281.7262962963</v>
      </c>
      <c r="L814" s="11">
        <f t="shared" si="61"/>
        <v>41334.290277777778</v>
      </c>
      <c r="M814" t="b">
        <v>0</v>
      </c>
      <c r="N814">
        <v>33</v>
      </c>
      <c r="O814" t="b">
        <v>1</v>
      </c>
      <c r="P814" t="s">
        <v>8276</v>
      </c>
      <c r="Q814" s="6">
        <f>E814/D814</f>
        <v>1.5183333333333333</v>
      </c>
      <c r="R814" s="7">
        <f t="shared" si="62"/>
        <v>27.606060606060606</v>
      </c>
      <c r="S814" t="str">
        <f t="shared" si="63"/>
        <v>music</v>
      </c>
      <c r="T814" t="str">
        <f t="shared" si="64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60"/>
        <v>41080.668576388889</v>
      </c>
      <c r="L815" s="11">
        <f t="shared" si="61"/>
        <v>41110.668576388889</v>
      </c>
      <c r="M815" t="b">
        <v>0</v>
      </c>
      <c r="N815">
        <v>96</v>
      </c>
      <c r="O815" t="b">
        <v>1</v>
      </c>
      <c r="P815" t="s">
        <v>8276</v>
      </c>
      <c r="Q815" s="6">
        <f>E815/D815</f>
        <v>1.59996</v>
      </c>
      <c r="R815" s="7">
        <f t="shared" si="62"/>
        <v>24.999375000000001</v>
      </c>
      <c r="S815" t="str">
        <f t="shared" si="63"/>
        <v>music</v>
      </c>
      <c r="T815" t="str">
        <f t="shared" si="64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60"/>
        <v>40679.451400462967</v>
      </c>
      <c r="L816" s="11">
        <f t="shared" si="61"/>
        <v>40694.461111111115</v>
      </c>
      <c r="M816" t="b">
        <v>0</v>
      </c>
      <c r="N816">
        <v>28</v>
      </c>
      <c r="O816" t="b">
        <v>1</v>
      </c>
      <c r="P816" t="s">
        <v>8276</v>
      </c>
      <c r="Q816" s="6">
        <f>E816/D816</f>
        <v>1.2729999999999999</v>
      </c>
      <c r="R816" s="7">
        <f t="shared" si="62"/>
        <v>45.464285714285715</v>
      </c>
      <c r="S816" t="str">
        <f t="shared" si="63"/>
        <v>music</v>
      </c>
      <c r="T816" t="str">
        <f t="shared" si="64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60"/>
        <v>41914.626192129632</v>
      </c>
      <c r="L817" s="11">
        <f t="shared" si="61"/>
        <v>41944.626192129632</v>
      </c>
      <c r="M817" t="b">
        <v>0</v>
      </c>
      <c r="N817">
        <v>43</v>
      </c>
      <c r="O817" t="b">
        <v>1</v>
      </c>
      <c r="P817" t="s">
        <v>8276</v>
      </c>
      <c r="Q817" s="6">
        <f>E817/D817</f>
        <v>1.07</v>
      </c>
      <c r="R817" s="7">
        <f t="shared" si="62"/>
        <v>99.534883720930239</v>
      </c>
      <c r="S817" t="str">
        <f t="shared" si="63"/>
        <v>music</v>
      </c>
      <c r="T817" t="str">
        <f t="shared" si="64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60"/>
        <v>41341.579201388893</v>
      </c>
      <c r="L818" s="11">
        <f t="shared" si="61"/>
        <v>41372.979166666672</v>
      </c>
      <c r="M818" t="b">
        <v>0</v>
      </c>
      <c r="N818">
        <v>205</v>
      </c>
      <c r="O818" t="b">
        <v>1</v>
      </c>
      <c r="P818" t="s">
        <v>8276</v>
      </c>
      <c r="Q818" s="6">
        <f>E818/D818</f>
        <v>1.1512214285714286</v>
      </c>
      <c r="R818" s="7">
        <f t="shared" si="62"/>
        <v>39.31</v>
      </c>
      <c r="S818" t="str">
        <f t="shared" si="63"/>
        <v>music</v>
      </c>
      <c r="T818" t="str">
        <f t="shared" si="64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60"/>
        <v>40925.307997685188</v>
      </c>
      <c r="L819" s="11">
        <f t="shared" si="61"/>
        <v>40978.915972222225</v>
      </c>
      <c r="M819" t="b">
        <v>0</v>
      </c>
      <c r="N819">
        <v>23</v>
      </c>
      <c r="O819" t="b">
        <v>1</v>
      </c>
      <c r="P819" t="s">
        <v>8276</v>
      </c>
      <c r="Q819" s="6">
        <f>E819/D819</f>
        <v>1.3711066666666665</v>
      </c>
      <c r="R819" s="7">
        <f t="shared" si="62"/>
        <v>89.419999999999987</v>
      </c>
      <c r="S819" t="str">
        <f t="shared" si="63"/>
        <v>music</v>
      </c>
      <c r="T819" t="str">
        <f t="shared" si="64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60"/>
        <v>41120.591215277782</v>
      </c>
      <c r="L820" s="11">
        <f t="shared" si="61"/>
        <v>41128.417361111111</v>
      </c>
      <c r="M820" t="b">
        <v>0</v>
      </c>
      <c r="N820">
        <v>19</v>
      </c>
      <c r="O820" t="b">
        <v>1</v>
      </c>
      <c r="P820" t="s">
        <v>8276</v>
      </c>
      <c r="Q820" s="6">
        <f>E820/D820</f>
        <v>1.5571428571428572</v>
      </c>
      <c r="R820" s="7">
        <f t="shared" si="62"/>
        <v>28.684210526315791</v>
      </c>
      <c r="S820" t="str">
        <f t="shared" si="63"/>
        <v>music</v>
      </c>
      <c r="T820" t="str">
        <f t="shared" si="64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60"/>
        <v>41619.706643518519</v>
      </c>
      <c r="L821" s="11">
        <f t="shared" si="61"/>
        <v>41628.905555555561</v>
      </c>
      <c r="M821" t="b">
        <v>0</v>
      </c>
      <c r="N821">
        <v>14</v>
      </c>
      <c r="O821" t="b">
        <v>1</v>
      </c>
      <c r="P821" t="s">
        <v>8276</v>
      </c>
      <c r="Q821" s="6">
        <f>E821/D821</f>
        <v>1.0874999999999999</v>
      </c>
      <c r="R821" s="7">
        <f t="shared" si="62"/>
        <v>31.071428571428573</v>
      </c>
      <c r="S821" t="str">
        <f t="shared" si="63"/>
        <v>music</v>
      </c>
      <c r="T821" t="str">
        <f t="shared" si="64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60"/>
        <v>41768.550254629634</v>
      </c>
      <c r="L822" s="11">
        <f t="shared" si="61"/>
        <v>41798.916666666672</v>
      </c>
      <c r="M822" t="b">
        <v>0</v>
      </c>
      <c r="N822">
        <v>38</v>
      </c>
      <c r="O822" t="b">
        <v>1</v>
      </c>
      <c r="P822" t="s">
        <v>8276</v>
      </c>
      <c r="Q822" s="6">
        <f>E822/D822</f>
        <v>1.3405</v>
      </c>
      <c r="R822" s="7">
        <f t="shared" si="62"/>
        <v>70.55263157894737</v>
      </c>
      <c r="S822" t="str">
        <f t="shared" si="63"/>
        <v>music</v>
      </c>
      <c r="T822" t="str">
        <f t="shared" si="64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60"/>
        <v>42093.630381944451</v>
      </c>
      <c r="L823" s="11">
        <f t="shared" si="61"/>
        <v>42127.875694444447</v>
      </c>
      <c r="M823" t="b">
        <v>0</v>
      </c>
      <c r="N823">
        <v>78</v>
      </c>
      <c r="O823" t="b">
        <v>1</v>
      </c>
      <c r="P823" t="s">
        <v>8276</v>
      </c>
      <c r="Q823" s="6">
        <f>E823/D823</f>
        <v>1</v>
      </c>
      <c r="R823" s="7">
        <f t="shared" si="62"/>
        <v>224.12820512820514</v>
      </c>
      <c r="S823" t="str">
        <f t="shared" si="63"/>
        <v>music</v>
      </c>
      <c r="T823" t="str">
        <f t="shared" si="64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60"/>
        <v>41157.655671296299</v>
      </c>
      <c r="L824" s="11">
        <f t="shared" si="61"/>
        <v>41187.655671296299</v>
      </c>
      <c r="M824" t="b">
        <v>0</v>
      </c>
      <c r="N824">
        <v>69</v>
      </c>
      <c r="O824" t="b">
        <v>1</v>
      </c>
      <c r="P824" t="s">
        <v>8276</v>
      </c>
      <c r="Q824" s="6">
        <f>E824/D824</f>
        <v>1.1916666666666667</v>
      </c>
      <c r="R824" s="7">
        <f t="shared" si="62"/>
        <v>51.811594202898547</v>
      </c>
      <c r="S824" t="str">
        <f t="shared" si="63"/>
        <v>music</v>
      </c>
      <c r="T824" t="str">
        <f t="shared" si="64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60"/>
        <v>42055.681157407409</v>
      </c>
      <c r="L825" s="11">
        <f t="shared" si="61"/>
        <v>42085.639490740745</v>
      </c>
      <c r="M825" t="b">
        <v>0</v>
      </c>
      <c r="N825">
        <v>33</v>
      </c>
      <c r="O825" t="b">
        <v>1</v>
      </c>
      <c r="P825" t="s">
        <v>8276</v>
      </c>
      <c r="Q825" s="6">
        <f>E825/D825</f>
        <v>1.7949999999999999</v>
      </c>
      <c r="R825" s="7">
        <f t="shared" si="62"/>
        <v>43.515151515151516</v>
      </c>
      <c r="S825" t="str">
        <f t="shared" si="63"/>
        <v>music</v>
      </c>
      <c r="T825" t="str">
        <f t="shared" si="64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60"/>
        <v>40249.95043981482</v>
      </c>
      <c r="L826" s="11">
        <f t="shared" si="61"/>
        <v>40285.999305555561</v>
      </c>
      <c r="M826" t="b">
        <v>0</v>
      </c>
      <c r="N826">
        <v>54</v>
      </c>
      <c r="O826" t="b">
        <v>1</v>
      </c>
      <c r="P826" t="s">
        <v>8276</v>
      </c>
      <c r="Q826" s="6">
        <f>E826/D826</f>
        <v>1.3438124999999999</v>
      </c>
      <c r="R826" s="7">
        <f t="shared" si="62"/>
        <v>39.816666666666663</v>
      </c>
      <c r="S826" t="str">
        <f t="shared" si="63"/>
        <v>music</v>
      </c>
      <c r="T826" t="str">
        <f t="shared" si="64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60"/>
        <v>41186.014861111114</v>
      </c>
      <c r="L827" s="11">
        <f t="shared" si="61"/>
        <v>41211.014861111114</v>
      </c>
      <c r="M827" t="b">
        <v>0</v>
      </c>
      <c r="N827">
        <v>99</v>
      </c>
      <c r="O827" t="b">
        <v>1</v>
      </c>
      <c r="P827" t="s">
        <v>8276</v>
      </c>
      <c r="Q827" s="6">
        <f>E827/D827</f>
        <v>1.0043200000000001</v>
      </c>
      <c r="R827" s="7">
        <f t="shared" si="62"/>
        <v>126.8080808080808</v>
      </c>
      <c r="S827" t="str">
        <f t="shared" si="63"/>
        <v>music</v>
      </c>
      <c r="T827" t="str">
        <f t="shared" si="64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60"/>
        <v>40972.746875000004</v>
      </c>
      <c r="L828" s="11">
        <f t="shared" si="61"/>
        <v>40993.705208333333</v>
      </c>
      <c r="M828" t="b">
        <v>0</v>
      </c>
      <c r="N828">
        <v>49</v>
      </c>
      <c r="O828" t="b">
        <v>1</v>
      </c>
      <c r="P828" t="s">
        <v>8276</v>
      </c>
      <c r="Q828" s="6">
        <f>E828/D828</f>
        <v>1.0145454545454546</v>
      </c>
      <c r="R828" s="7">
        <f t="shared" si="62"/>
        <v>113.87755102040816</v>
      </c>
      <c r="S828" t="str">
        <f t="shared" si="63"/>
        <v>music</v>
      </c>
      <c r="T828" t="str">
        <f t="shared" si="64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60"/>
        <v>40927.181793981486</v>
      </c>
      <c r="L829" s="11">
        <f t="shared" si="61"/>
        <v>40953.53402777778</v>
      </c>
      <c r="M829" t="b">
        <v>0</v>
      </c>
      <c r="N829">
        <v>11</v>
      </c>
      <c r="O829" t="b">
        <v>1</v>
      </c>
      <c r="P829" t="s">
        <v>8276</v>
      </c>
      <c r="Q829" s="6">
        <f>E829/D829</f>
        <v>1.0333333333333334</v>
      </c>
      <c r="R829" s="7">
        <f t="shared" si="62"/>
        <v>28.181818181818183</v>
      </c>
      <c r="S829" t="str">
        <f t="shared" si="63"/>
        <v>music</v>
      </c>
      <c r="T829" t="str">
        <f t="shared" si="64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60"/>
        <v>41072.759050925932</v>
      </c>
      <c r="L830" s="11">
        <f t="shared" si="61"/>
        <v>41085.39166666667</v>
      </c>
      <c r="M830" t="b">
        <v>0</v>
      </c>
      <c r="N830">
        <v>38</v>
      </c>
      <c r="O830" t="b">
        <v>1</v>
      </c>
      <c r="P830" t="s">
        <v>8276</v>
      </c>
      <c r="Q830" s="6">
        <f>E830/D830</f>
        <v>1.07</v>
      </c>
      <c r="R830" s="7">
        <f t="shared" si="62"/>
        <v>36.60526315789474</v>
      </c>
      <c r="S830" t="str">
        <f t="shared" si="63"/>
        <v>music</v>
      </c>
      <c r="T830" t="str">
        <f t="shared" si="64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60"/>
        <v>42504.509722222225</v>
      </c>
      <c r="L831" s="11">
        <f t="shared" si="61"/>
        <v>42564.509722222225</v>
      </c>
      <c r="M831" t="b">
        <v>0</v>
      </c>
      <c r="N831">
        <v>16</v>
      </c>
      <c r="O831" t="b">
        <v>1</v>
      </c>
      <c r="P831" t="s">
        <v>8276</v>
      </c>
      <c r="Q831" s="6">
        <f>E831/D831</f>
        <v>1.04</v>
      </c>
      <c r="R831" s="7">
        <f t="shared" si="62"/>
        <v>32.5</v>
      </c>
      <c r="S831" t="str">
        <f t="shared" si="63"/>
        <v>music</v>
      </c>
      <c r="T831" t="str">
        <f t="shared" si="64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60"/>
        <v>41325.234085648153</v>
      </c>
      <c r="L832" s="11">
        <f t="shared" si="61"/>
        <v>41355.192418981482</v>
      </c>
      <c r="M832" t="b">
        <v>0</v>
      </c>
      <c r="N832">
        <v>32</v>
      </c>
      <c r="O832" t="b">
        <v>1</v>
      </c>
      <c r="P832" t="s">
        <v>8276</v>
      </c>
      <c r="Q832" s="6">
        <f>E832/D832</f>
        <v>1.0783333333333334</v>
      </c>
      <c r="R832" s="7">
        <f t="shared" si="62"/>
        <v>60.65625</v>
      </c>
      <c r="S832" t="str">
        <f t="shared" si="63"/>
        <v>music</v>
      </c>
      <c r="T832" t="str">
        <f t="shared" si="64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60"/>
        <v>40996.355254629634</v>
      </c>
      <c r="L833" s="11">
        <f t="shared" si="61"/>
        <v>41026.355254629634</v>
      </c>
      <c r="M833" t="b">
        <v>0</v>
      </c>
      <c r="N833">
        <v>20</v>
      </c>
      <c r="O833" t="b">
        <v>1</v>
      </c>
      <c r="P833" t="s">
        <v>8276</v>
      </c>
      <c r="Q833" s="6">
        <f>E833/D833</f>
        <v>2.3333333333333335</v>
      </c>
      <c r="R833" s="7">
        <f t="shared" si="62"/>
        <v>175</v>
      </c>
      <c r="S833" t="str">
        <f t="shared" si="63"/>
        <v>music</v>
      </c>
      <c r="T833" t="str">
        <f t="shared" si="64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si="60"/>
        <v>40869.383506944447</v>
      </c>
      <c r="L834" s="11">
        <f t="shared" si="61"/>
        <v>40929.05069444445</v>
      </c>
      <c r="M834" t="b">
        <v>0</v>
      </c>
      <c r="N834">
        <v>154</v>
      </c>
      <c r="O834" t="b">
        <v>1</v>
      </c>
      <c r="P834" t="s">
        <v>8276</v>
      </c>
      <c r="Q834" s="6">
        <f>E834/D834</f>
        <v>1.0060706666666666</v>
      </c>
      <c r="R834" s="7">
        <f t="shared" si="62"/>
        <v>97.993896103896105</v>
      </c>
      <c r="S834" t="str">
        <f t="shared" si="63"/>
        <v>music</v>
      </c>
      <c r="T834" t="str">
        <f t="shared" si="64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ref="K835:K898" si="65">(((J835/60)/60)/24)+DATE(1970,1,1)+(-7/24)</f>
        <v>41718.586516203708</v>
      </c>
      <c r="L835" s="11">
        <f t="shared" ref="L835:L898" si="66">(((I835/60)/60)/24)+DATE(1970,1,1)+(-7/24)</f>
        <v>41748.586516203708</v>
      </c>
      <c r="M835" t="b">
        <v>0</v>
      </c>
      <c r="N835">
        <v>41</v>
      </c>
      <c r="O835" t="b">
        <v>1</v>
      </c>
      <c r="P835" t="s">
        <v>8276</v>
      </c>
      <c r="Q835" s="6">
        <f>E835/D835</f>
        <v>1.0166666666666666</v>
      </c>
      <c r="R835" s="7">
        <f t="shared" ref="R835:R898" si="67">E835/N835</f>
        <v>148.78048780487805</v>
      </c>
      <c r="S835" t="str">
        <f t="shared" ref="S835:S898" si="68">LEFT(P835,SEARCH("/",P835,1)-1)</f>
        <v>music</v>
      </c>
      <c r="T835" t="str">
        <f t="shared" ref="T835:T898" si="69">RIGHT(P835,LEN(P835)-SEARCH("/",P835))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65"/>
        <v>41422.531157407408</v>
      </c>
      <c r="L836" s="11">
        <f t="shared" si="66"/>
        <v>41455.874305555561</v>
      </c>
      <c r="M836" t="b">
        <v>0</v>
      </c>
      <c r="N836">
        <v>75</v>
      </c>
      <c r="O836" t="b">
        <v>1</v>
      </c>
      <c r="P836" t="s">
        <v>8276</v>
      </c>
      <c r="Q836" s="6">
        <f>E836/D836</f>
        <v>1.3101818181818181</v>
      </c>
      <c r="R836" s="7">
        <f t="shared" si="67"/>
        <v>96.08</v>
      </c>
      <c r="S836" t="str">
        <f t="shared" si="68"/>
        <v>music</v>
      </c>
      <c r="T836" t="str">
        <f t="shared" si="69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65"/>
        <v>41005.166180555556</v>
      </c>
      <c r="L837" s="11">
        <f t="shared" si="66"/>
        <v>41047.833333333336</v>
      </c>
      <c r="M837" t="b">
        <v>0</v>
      </c>
      <c r="N837">
        <v>40</v>
      </c>
      <c r="O837" t="b">
        <v>1</v>
      </c>
      <c r="P837" t="s">
        <v>8276</v>
      </c>
      <c r="Q837" s="6">
        <f>E837/D837</f>
        <v>1.1725000000000001</v>
      </c>
      <c r="R837" s="7">
        <f t="shared" si="67"/>
        <v>58.625</v>
      </c>
      <c r="S837" t="str">
        <f t="shared" si="68"/>
        <v>music</v>
      </c>
      <c r="T837" t="str">
        <f t="shared" si="69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65"/>
        <v>41523.76525462963</v>
      </c>
      <c r="L838" s="11">
        <f t="shared" si="66"/>
        <v>41553.76525462963</v>
      </c>
      <c r="M838" t="b">
        <v>0</v>
      </c>
      <c r="N838">
        <v>46</v>
      </c>
      <c r="O838" t="b">
        <v>1</v>
      </c>
      <c r="P838" t="s">
        <v>8276</v>
      </c>
      <c r="Q838" s="6">
        <f>E838/D838</f>
        <v>1.009304</v>
      </c>
      <c r="R838" s="7">
        <f t="shared" si="67"/>
        <v>109.70695652173914</v>
      </c>
      <c r="S838" t="str">
        <f t="shared" si="68"/>
        <v>music</v>
      </c>
      <c r="T838" t="str">
        <f t="shared" si="69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65"/>
        <v>41730.706736111111</v>
      </c>
      <c r="L839" s="11">
        <f t="shared" si="66"/>
        <v>41760.706736111111</v>
      </c>
      <c r="M839" t="b">
        <v>0</v>
      </c>
      <c r="N839">
        <v>62</v>
      </c>
      <c r="O839" t="b">
        <v>1</v>
      </c>
      <c r="P839" t="s">
        <v>8276</v>
      </c>
      <c r="Q839" s="6">
        <f>E839/D839</f>
        <v>1.218</v>
      </c>
      <c r="R839" s="7">
        <f t="shared" si="67"/>
        <v>49.112903225806448</v>
      </c>
      <c r="S839" t="str">
        <f t="shared" si="68"/>
        <v>music</v>
      </c>
      <c r="T839" t="str">
        <f t="shared" si="69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65"/>
        <v>40895.606307870374</v>
      </c>
      <c r="L840" s="11">
        <f t="shared" si="66"/>
        <v>40925.606307870374</v>
      </c>
      <c r="M840" t="b">
        <v>0</v>
      </c>
      <c r="N840">
        <v>61</v>
      </c>
      <c r="O840" t="b">
        <v>1</v>
      </c>
      <c r="P840" t="s">
        <v>8276</v>
      </c>
      <c r="Q840" s="6">
        <f>E840/D840</f>
        <v>1.454</v>
      </c>
      <c r="R840" s="7">
        <f t="shared" si="67"/>
        <v>47.672131147540981</v>
      </c>
      <c r="S840" t="str">
        <f t="shared" si="68"/>
        <v>music</v>
      </c>
      <c r="T840" t="str">
        <f t="shared" si="69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65"/>
        <v>41144.471712962964</v>
      </c>
      <c r="L841" s="11">
        <f t="shared" si="66"/>
        <v>41174.471712962964</v>
      </c>
      <c r="M841" t="b">
        <v>0</v>
      </c>
      <c r="N841">
        <v>96</v>
      </c>
      <c r="O841" t="b">
        <v>1</v>
      </c>
      <c r="P841" t="s">
        <v>8276</v>
      </c>
      <c r="Q841" s="6">
        <f>E841/D841</f>
        <v>1.166166</v>
      </c>
      <c r="R841" s="7">
        <f t="shared" si="67"/>
        <v>60.737812499999997</v>
      </c>
      <c r="S841" t="str">
        <f t="shared" si="68"/>
        <v>music</v>
      </c>
      <c r="T841" t="str">
        <f t="shared" si="69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65"/>
        <v>42606.935034722228</v>
      </c>
      <c r="L842" s="11">
        <f t="shared" si="66"/>
        <v>42636.935034722228</v>
      </c>
      <c r="M842" t="b">
        <v>0</v>
      </c>
      <c r="N842">
        <v>190</v>
      </c>
      <c r="O842" t="b">
        <v>1</v>
      </c>
      <c r="P842" t="s">
        <v>8277</v>
      </c>
      <c r="Q842" s="6">
        <f>E842/D842</f>
        <v>1.2041660000000001</v>
      </c>
      <c r="R842" s="7">
        <f t="shared" si="67"/>
        <v>63.37715789473684</v>
      </c>
      <c r="S842" t="str">
        <f t="shared" si="68"/>
        <v>music</v>
      </c>
      <c r="T842" t="str">
        <f t="shared" si="69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65"/>
        <v>41923.547025462962</v>
      </c>
      <c r="L843" s="11">
        <f t="shared" si="66"/>
        <v>41953.588692129626</v>
      </c>
      <c r="M843" t="b">
        <v>1</v>
      </c>
      <c r="N843">
        <v>94</v>
      </c>
      <c r="O843" t="b">
        <v>1</v>
      </c>
      <c r="P843" t="s">
        <v>8277</v>
      </c>
      <c r="Q843" s="6">
        <f>E843/D843</f>
        <v>1.0132000000000001</v>
      </c>
      <c r="R843" s="7">
        <f t="shared" si="67"/>
        <v>53.893617021276597</v>
      </c>
      <c r="S843" t="str">
        <f t="shared" si="68"/>
        <v>music</v>
      </c>
      <c r="T843" t="str">
        <f t="shared" si="69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65"/>
        <v>41526.300729166673</v>
      </c>
      <c r="L844" s="11">
        <f t="shared" si="66"/>
        <v>41560.874305555561</v>
      </c>
      <c r="M844" t="b">
        <v>1</v>
      </c>
      <c r="N844">
        <v>39</v>
      </c>
      <c r="O844" t="b">
        <v>1</v>
      </c>
      <c r="P844" t="s">
        <v>8277</v>
      </c>
      <c r="Q844" s="6">
        <f>E844/D844</f>
        <v>1.0431999999999999</v>
      </c>
      <c r="R844" s="7">
        <f t="shared" si="67"/>
        <v>66.871794871794876</v>
      </c>
      <c r="S844" t="str">
        <f t="shared" si="68"/>
        <v>music</v>
      </c>
      <c r="T844" t="str">
        <f t="shared" si="69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65"/>
        <v>42694.966203703705</v>
      </c>
      <c r="L845" s="11">
        <f t="shared" si="66"/>
        <v>42712.041666666664</v>
      </c>
      <c r="M845" t="b">
        <v>0</v>
      </c>
      <c r="N845">
        <v>127</v>
      </c>
      <c r="O845" t="b">
        <v>1</v>
      </c>
      <c r="P845" t="s">
        <v>8277</v>
      </c>
      <c r="Q845" s="6">
        <f>E845/D845</f>
        <v>2.6713333333333331</v>
      </c>
      <c r="R845" s="7">
        <f t="shared" si="67"/>
        <v>63.102362204724407</v>
      </c>
      <c r="S845" t="str">
        <f t="shared" si="68"/>
        <v>music</v>
      </c>
      <c r="T845" t="str">
        <f t="shared" si="69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65"/>
        <v>41905.392962962964</v>
      </c>
      <c r="L846" s="11">
        <f t="shared" si="66"/>
        <v>41943.915972222225</v>
      </c>
      <c r="M846" t="b">
        <v>1</v>
      </c>
      <c r="N846">
        <v>159</v>
      </c>
      <c r="O846" t="b">
        <v>1</v>
      </c>
      <c r="P846" t="s">
        <v>8277</v>
      </c>
      <c r="Q846" s="6">
        <f>E846/D846</f>
        <v>1.9413333333333334</v>
      </c>
      <c r="R846" s="7">
        <f t="shared" si="67"/>
        <v>36.628930817610062</v>
      </c>
      <c r="S846" t="str">
        <f t="shared" si="68"/>
        <v>music</v>
      </c>
      <c r="T846" t="str">
        <f t="shared" si="69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65"/>
        <v>42577.914305555554</v>
      </c>
      <c r="L847" s="11">
        <f t="shared" si="66"/>
        <v>42617.874305555561</v>
      </c>
      <c r="M847" t="b">
        <v>0</v>
      </c>
      <c r="N847">
        <v>177</v>
      </c>
      <c r="O847" t="b">
        <v>1</v>
      </c>
      <c r="P847" t="s">
        <v>8277</v>
      </c>
      <c r="Q847" s="6">
        <f>E847/D847</f>
        <v>1.203802</v>
      </c>
      <c r="R847" s="7">
        <f t="shared" si="67"/>
        <v>34.005706214689269</v>
      </c>
      <c r="S847" t="str">
        <f t="shared" si="68"/>
        <v>music</v>
      </c>
      <c r="T847" t="str">
        <f t="shared" si="69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65"/>
        <v>41694.100173611114</v>
      </c>
      <c r="L848" s="11">
        <f t="shared" si="66"/>
        <v>41708.291666666672</v>
      </c>
      <c r="M848" t="b">
        <v>0</v>
      </c>
      <c r="N848">
        <v>47</v>
      </c>
      <c r="O848" t="b">
        <v>1</v>
      </c>
      <c r="P848" t="s">
        <v>8277</v>
      </c>
      <c r="Q848" s="6">
        <f>E848/D848</f>
        <v>1.2200090909090908</v>
      </c>
      <c r="R848" s="7">
        <f t="shared" si="67"/>
        <v>28.553404255319148</v>
      </c>
      <c r="S848" t="str">
        <f t="shared" si="68"/>
        <v>music</v>
      </c>
      <c r="T848" t="str">
        <f t="shared" si="69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65"/>
        <v>42165.506666666675</v>
      </c>
      <c r="L849" s="11">
        <f t="shared" si="66"/>
        <v>42195.506666666675</v>
      </c>
      <c r="M849" t="b">
        <v>0</v>
      </c>
      <c r="N849">
        <v>1</v>
      </c>
      <c r="O849" t="b">
        <v>1</v>
      </c>
      <c r="P849" t="s">
        <v>8277</v>
      </c>
      <c r="Q849" s="6">
        <f>E849/D849</f>
        <v>1</v>
      </c>
      <c r="R849" s="7">
        <f t="shared" si="67"/>
        <v>10</v>
      </c>
      <c r="S849" t="str">
        <f t="shared" si="68"/>
        <v>music</v>
      </c>
      <c r="T849" t="str">
        <f t="shared" si="69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65"/>
        <v>42078.500381944446</v>
      </c>
      <c r="L850" s="11">
        <f t="shared" si="66"/>
        <v>42108.500381944446</v>
      </c>
      <c r="M850" t="b">
        <v>0</v>
      </c>
      <c r="N850">
        <v>16</v>
      </c>
      <c r="O850" t="b">
        <v>1</v>
      </c>
      <c r="P850" t="s">
        <v>8277</v>
      </c>
      <c r="Q850" s="6">
        <f>E850/D850</f>
        <v>1</v>
      </c>
      <c r="R850" s="7">
        <f t="shared" si="67"/>
        <v>18.75</v>
      </c>
      <c r="S850" t="str">
        <f t="shared" si="68"/>
        <v>music</v>
      </c>
      <c r="T850" t="str">
        <f t="shared" si="69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65"/>
        <v>42050.857222222221</v>
      </c>
      <c r="L851" s="11">
        <f t="shared" si="66"/>
        <v>42078.815555555557</v>
      </c>
      <c r="M851" t="b">
        <v>0</v>
      </c>
      <c r="N851">
        <v>115</v>
      </c>
      <c r="O851" t="b">
        <v>1</v>
      </c>
      <c r="P851" t="s">
        <v>8277</v>
      </c>
      <c r="Q851" s="6">
        <f>E851/D851</f>
        <v>1.1990000000000001</v>
      </c>
      <c r="R851" s="7">
        <f t="shared" si="67"/>
        <v>41.704347826086959</v>
      </c>
      <c r="S851" t="str">
        <f t="shared" si="68"/>
        <v>music</v>
      </c>
      <c r="T851" t="str">
        <f t="shared" si="69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65"/>
        <v>42452.536076388897</v>
      </c>
      <c r="L852" s="11">
        <f t="shared" si="66"/>
        <v>42484.915972222225</v>
      </c>
      <c r="M852" t="b">
        <v>0</v>
      </c>
      <c r="N852">
        <v>133</v>
      </c>
      <c r="O852" t="b">
        <v>1</v>
      </c>
      <c r="P852" t="s">
        <v>8277</v>
      </c>
      <c r="Q852" s="6">
        <f>E852/D852</f>
        <v>1.55175</v>
      </c>
      <c r="R852" s="7">
        <f t="shared" si="67"/>
        <v>46.669172932330824</v>
      </c>
      <c r="S852" t="str">
        <f t="shared" si="68"/>
        <v>music</v>
      </c>
      <c r="T852" t="str">
        <f t="shared" si="69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65"/>
        <v>42522.588576388887</v>
      </c>
      <c r="L853" s="11">
        <f t="shared" si="66"/>
        <v>42582.531250000007</v>
      </c>
      <c r="M853" t="b">
        <v>0</v>
      </c>
      <c r="N853">
        <v>70</v>
      </c>
      <c r="O853" t="b">
        <v>1</v>
      </c>
      <c r="P853" t="s">
        <v>8277</v>
      </c>
      <c r="Q853" s="6">
        <f>E853/D853</f>
        <v>1.3045</v>
      </c>
      <c r="R853" s="7">
        <f t="shared" si="67"/>
        <v>37.271428571428572</v>
      </c>
      <c r="S853" t="str">
        <f t="shared" si="68"/>
        <v>music</v>
      </c>
      <c r="T853" t="str">
        <f t="shared" si="69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65"/>
        <v>42656.513831018521</v>
      </c>
      <c r="L854" s="11">
        <f t="shared" si="66"/>
        <v>42667.583333333336</v>
      </c>
      <c r="M854" t="b">
        <v>0</v>
      </c>
      <c r="N854">
        <v>62</v>
      </c>
      <c r="O854" t="b">
        <v>1</v>
      </c>
      <c r="P854" t="s">
        <v>8277</v>
      </c>
      <c r="Q854" s="6">
        <f>E854/D854</f>
        <v>1.0497142857142858</v>
      </c>
      <c r="R854" s="7">
        <f t="shared" si="67"/>
        <v>59.258064516129032</v>
      </c>
      <c r="S854" t="str">
        <f t="shared" si="68"/>
        <v>music</v>
      </c>
      <c r="T854" t="str">
        <f t="shared" si="69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65"/>
        <v>42021.540613425932</v>
      </c>
      <c r="L855" s="11">
        <f t="shared" si="66"/>
        <v>42051.540613425932</v>
      </c>
      <c r="M855" t="b">
        <v>0</v>
      </c>
      <c r="N855">
        <v>10</v>
      </c>
      <c r="O855" t="b">
        <v>1</v>
      </c>
      <c r="P855" t="s">
        <v>8277</v>
      </c>
      <c r="Q855" s="6">
        <f>E855/D855</f>
        <v>1</v>
      </c>
      <c r="R855" s="7">
        <f t="shared" si="67"/>
        <v>30</v>
      </c>
      <c r="S855" t="str">
        <f t="shared" si="68"/>
        <v>music</v>
      </c>
      <c r="T855" t="str">
        <f t="shared" si="69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65"/>
        <v>42701.920671296299</v>
      </c>
      <c r="L856" s="11">
        <f t="shared" si="66"/>
        <v>42731.920671296299</v>
      </c>
      <c r="M856" t="b">
        <v>0</v>
      </c>
      <c r="N856">
        <v>499</v>
      </c>
      <c r="O856" t="b">
        <v>1</v>
      </c>
      <c r="P856" t="s">
        <v>8277</v>
      </c>
      <c r="Q856" s="6">
        <f>E856/D856</f>
        <v>1.1822050359712231</v>
      </c>
      <c r="R856" s="7">
        <f t="shared" si="67"/>
        <v>65.8623246492986</v>
      </c>
      <c r="S856" t="str">
        <f t="shared" si="68"/>
        <v>music</v>
      </c>
      <c r="T856" t="str">
        <f t="shared" si="69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65"/>
        <v>42544.833530092597</v>
      </c>
      <c r="L857" s="11">
        <f t="shared" si="66"/>
        <v>42574.833530092597</v>
      </c>
      <c r="M857" t="b">
        <v>0</v>
      </c>
      <c r="N857">
        <v>47</v>
      </c>
      <c r="O857" t="b">
        <v>1</v>
      </c>
      <c r="P857" t="s">
        <v>8277</v>
      </c>
      <c r="Q857" s="6">
        <f>E857/D857</f>
        <v>1.0344827586206897</v>
      </c>
      <c r="R857" s="7">
        <f t="shared" si="67"/>
        <v>31.914893617021278</v>
      </c>
      <c r="S857" t="str">
        <f t="shared" si="68"/>
        <v>music</v>
      </c>
      <c r="T857" t="str">
        <f t="shared" si="69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65"/>
        <v>42609.020324074074</v>
      </c>
      <c r="L858" s="11">
        <f t="shared" si="66"/>
        <v>42668.500000000007</v>
      </c>
      <c r="M858" t="b">
        <v>0</v>
      </c>
      <c r="N858">
        <v>28</v>
      </c>
      <c r="O858" t="b">
        <v>1</v>
      </c>
      <c r="P858" t="s">
        <v>8277</v>
      </c>
      <c r="Q858" s="6">
        <f>E858/D858</f>
        <v>2.1800000000000002</v>
      </c>
      <c r="R858" s="7">
        <f t="shared" si="67"/>
        <v>19.464285714285715</v>
      </c>
      <c r="S858" t="str">
        <f t="shared" si="68"/>
        <v>music</v>
      </c>
      <c r="T858" t="str">
        <f t="shared" si="69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65"/>
        <v>42291.289710648147</v>
      </c>
      <c r="L859" s="11">
        <f t="shared" si="66"/>
        <v>42333.331377314818</v>
      </c>
      <c r="M859" t="b">
        <v>0</v>
      </c>
      <c r="N859">
        <v>24</v>
      </c>
      <c r="O859" t="b">
        <v>1</v>
      </c>
      <c r="P859" t="s">
        <v>8277</v>
      </c>
      <c r="Q859" s="6">
        <f>E859/D859</f>
        <v>1</v>
      </c>
      <c r="R859" s="7">
        <f t="shared" si="67"/>
        <v>50</v>
      </c>
      <c r="S859" t="str">
        <f t="shared" si="68"/>
        <v>music</v>
      </c>
      <c r="T859" t="str">
        <f t="shared" si="69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65"/>
        <v>42079.453912037039</v>
      </c>
      <c r="L860" s="11">
        <f t="shared" si="66"/>
        <v>42109.665972222225</v>
      </c>
      <c r="M860" t="b">
        <v>0</v>
      </c>
      <c r="N860">
        <v>76</v>
      </c>
      <c r="O860" t="b">
        <v>1</v>
      </c>
      <c r="P860" t="s">
        <v>8277</v>
      </c>
      <c r="Q860" s="6">
        <f>E860/D860</f>
        <v>1.4400583333333332</v>
      </c>
      <c r="R860" s="7">
        <f t="shared" si="67"/>
        <v>22.737763157894737</v>
      </c>
      <c r="S860" t="str">
        <f t="shared" si="68"/>
        <v>music</v>
      </c>
      <c r="T860" t="str">
        <f t="shared" si="69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65"/>
        <v>42128.52856481482</v>
      </c>
      <c r="L861" s="11">
        <f t="shared" si="66"/>
        <v>42158.708333333336</v>
      </c>
      <c r="M861" t="b">
        <v>0</v>
      </c>
      <c r="N861">
        <v>98</v>
      </c>
      <c r="O861" t="b">
        <v>1</v>
      </c>
      <c r="P861" t="s">
        <v>8277</v>
      </c>
      <c r="Q861" s="6">
        <f>E861/D861</f>
        <v>1.0467500000000001</v>
      </c>
      <c r="R861" s="7">
        <f t="shared" si="67"/>
        <v>42.724489795918366</v>
      </c>
      <c r="S861" t="str">
        <f t="shared" si="68"/>
        <v>music</v>
      </c>
      <c r="T861" t="str">
        <f t="shared" si="69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65"/>
        <v>41570.191122685188</v>
      </c>
      <c r="L862" s="11">
        <f t="shared" si="66"/>
        <v>41600.232789351852</v>
      </c>
      <c r="M862" t="b">
        <v>0</v>
      </c>
      <c r="N862">
        <v>48</v>
      </c>
      <c r="O862" t="b">
        <v>0</v>
      </c>
      <c r="P862" t="s">
        <v>8278</v>
      </c>
      <c r="Q862" s="6">
        <f>E862/D862</f>
        <v>0.18142857142857144</v>
      </c>
      <c r="R862" s="7">
        <f t="shared" si="67"/>
        <v>52.916666666666664</v>
      </c>
      <c r="S862" t="str">
        <f t="shared" si="68"/>
        <v>music</v>
      </c>
      <c r="T862" t="str">
        <f t="shared" si="69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65"/>
        <v>42599.673657407409</v>
      </c>
      <c r="L863" s="11">
        <f t="shared" si="66"/>
        <v>42629.673657407409</v>
      </c>
      <c r="M863" t="b">
        <v>0</v>
      </c>
      <c r="N863">
        <v>2</v>
      </c>
      <c r="O863" t="b">
        <v>0</v>
      </c>
      <c r="P863" t="s">
        <v>8278</v>
      </c>
      <c r="Q863" s="6">
        <f>E863/D863</f>
        <v>2.2444444444444444E-2</v>
      </c>
      <c r="R863" s="7">
        <f t="shared" si="67"/>
        <v>50.5</v>
      </c>
      <c r="S863" t="str">
        <f t="shared" si="68"/>
        <v>music</v>
      </c>
      <c r="T863" t="str">
        <f t="shared" si="69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65"/>
        <v>41559.263287037036</v>
      </c>
      <c r="L864" s="11">
        <f t="shared" si="66"/>
        <v>41589.304953703708</v>
      </c>
      <c r="M864" t="b">
        <v>0</v>
      </c>
      <c r="N864">
        <v>4</v>
      </c>
      <c r="O864" t="b">
        <v>0</v>
      </c>
      <c r="P864" t="s">
        <v>8278</v>
      </c>
      <c r="Q864" s="6">
        <f>E864/D864</f>
        <v>3.3999999999999998E-3</v>
      </c>
      <c r="R864" s="7">
        <f t="shared" si="67"/>
        <v>42.5</v>
      </c>
      <c r="S864" t="str">
        <f t="shared" si="68"/>
        <v>music</v>
      </c>
      <c r="T864" t="str">
        <f t="shared" si="69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65"/>
        <v>40920.825995370375</v>
      </c>
      <c r="L865" s="11">
        <f t="shared" si="66"/>
        <v>40950.825995370375</v>
      </c>
      <c r="M865" t="b">
        <v>0</v>
      </c>
      <c r="N865">
        <v>5</v>
      </c>
      <c r="O865" t="b">
        <v>0</v>
      </c>
      <c r="P865" t="s">
        <v>8278</v>
      </c>
      <c r="Q865" s="6">
        <f>E865/D865</f>
        <v>4.4999999999999998E-2</v>
      </c>
      <c r="R865" s="7">
        <f t="shared" si="67"/>
        <v>18</v>
      </c>
      <c r="S865" t="str">
        <f t="shared" si="68"/>
        <v>music</v>
      </c>
      <c r="T865" t="str">
        <f t="shared" si="69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65"/>
        <v>41540.815254629633</v>
      </c>
      <c r="L866" s="11">
        <f t="shared" si="66"/>
        <v>41563.124305555561</v>
      </c>
      <c r="M866" t="b">
        <v>0</v>
      </c>
      <c r="N866">
        <v>79</v>
      </c>
      <c r="O866" t="b">
        <v>0</v>
      </c>
      <c r="P866" t="s">
        <v>8278</v>
      </c>
      <c r="Q866" s="6">
        <f>E866/D866</f>
        <v>0.41538461538461541</v>
      </c>
      <c r="R866" s="7">
        <f t="shared" si="67"/>
        <v>34.177215189873415</v>
      </c>
      <c r="S866" t="str">
        <f t="shared" si="68"/>
        <v>music</v>
      </c>
      <c r="T866" t="str">
        <f t="shared" si="69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65"/>
        <v>41230.481446759266</v>
      </c>
      <c r="L867" s="11">
        <f t="shared" si="66"/>
        <v>41290.481446759266</v>
      </c>
      <c r="M867" t="b">
        <v>0</v>
      </c>
      <c r="N867">
        <v>2</v>
      </c>
      <c r="O867" t="b">
        <v>0</v>
      </c>
      <c r="P867" t="s">
        <v>8278</v>
      </c>
      <c r="Q867" s="6">
        <f>E867/D867</f>
        <v>2.0454545454545454E-2</v>
      </c>
      <c r="R867" s="7">
        <f t="shared" si="67"/>
        <v>22.5</v>
      </c>
      <c r="S867" t="str">
        <f t="shared" si="68"/>
        <v>music</v>
      </c>
      <c r="T867" t="str">
        <f t="shared" si="69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65"/>
        <v>42025.346273148149</v>
      </c>
      <c r="L868" s="11">
        <f t="shared" si="66"/>
        <v>42063.340277777781</v>
      </c>
      <c r="M868" t="b">
        <v>0</v>
      </c>
      <c r="N868">
        <v>11</v>
      </c>
      <c r="O868" t="b">
        <v>0</v>
      </c>
      <c r="P868" t="s">
        <v>8278</v>
      </c>
      <c r="Q868" s="6">
        <f>E868/D868</f>
        <v>0.18285714285714286</v>
      </c>
      <c r="R868" s="7">
        <f t="shared" si="67"/>
        <v>58.18181818181818</v>
      </c>
      <c r="S868" t="str">
        <f t="shared" si="68"/>
        <v>music</v>
      </c>
      <c r="T868" t="str">
        <f t="shared" si="69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65"/>
        <v>40087.813726851855</v>
      </c>
      <c r="L869" s="11">
        <f t="shared" si="66"/>
        <v>40147.915972222225</v>
      </c>
      <c r="M869" t="b">
        <v>0</v>
      </c>
      <c r="N869">
        <v>11</v>
      </c>
      <c r="O869" t="b">
        <v>0</v>
      </c>
      <c r="P869" t="s">
        <v>8278</v>
      </c>
      <c r="Q869" s="6">
        <f>E869/D869</f>
        <v>0.2402</v>
      </c>
      <c r="R869" s="7">
        <f t="shared" si="67"/>
        <v>109.18181818181819</v>
      </c>
      <c r="S869" t="str">
        <f t="shared" si="68"/>
        <v>music</v>
      </c>
      <c r="T869" t="str">
        <f t="shared" si="69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65"/>
        <v>41615.736087962963</v>
      </c>
      <c r="L870" s="11">
        <f t="shared" si="66"/>
        <v>41645.736087962963</v>
      </c>
      <c r="M870" t="b">
        <v>0</v>
      </c>
      <c r="N870">
        <v>1</v>
      </c>
      <c r="O870" t="b">
        <v>0</v>
      </c>
      <c r="P870" t="s">
        <v>8278</v>
      </c>
      <c r="Q870" s="6">
        <f>E870/D870</f>
        <v>1.1111111111111111E-3</v>
      </c>
      <c r="R870" s="7">
        <f t="shared" si="67"/>
        <v>50</v>
      </c>
      <c r="S870" t="str">
        <f t="shared" si="68"/>
        <v>music</v>
      </c>
      <c r="T870" t="str">
        <f t="shared" si="69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65"/>
        <v>41342.553900462968</v>
      </c>
      <c r="L871" s="11">
        <f t="shared" si="66"/>
        <v>41372.512233796297</v>
      </c>
      <c r="M871" t="b">
        <v>0</v>
      </c>
      <c r="N871">
        <v>3</v>
      </c>
      <c r="O871" t="b">
        <v>0</v>
      </c>
      <c r="P871" t="s">
        <v>8278</v>
      </c>
      <c r="Q871" s="6">
        <f>E871/D871</f>
        <v>0.11818181818181818</v>
      </c>
      <c r="R871" s="7">
        <f t="shared" si="67"/>
        <v>346.66666666666669</v>
      </c>
      <c r="S871" t="str">
        <f t="shared" si="68"/>
        <v>music</v>
      </c>
      <c r="T871" t="str">
        <f t="shared" si="69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65"/>
        <v>41487.730590277781</v>
      </c>
      <c r="L872" s="11">
        <f t="shared" si="66"/>
        <v>41517.730590277781</v>
      </c>
      <c r="M872" t="b">
        <v>0</v>
      </c>
      <c r="N872">
        <v>5</v>
      </c>
      <c r="O872" t="b">
        <v>0</v>
      </c>
      <c r="P872" t="s">
        <v>8278</v>
      </c>
      <c r="Q872" s="6">
        <f>E872/D872</f>
        <v>3.0999999999999999E-3</v>
      </c>
      <c r="R872" s="7">
        <f t="shared" si="67"/>
        <v>12.4</v>
      </c>
      <c r="S872" t="str">
        <f t="shared" si="68"/>
        <v>music</v>
      </c>
      <c r="T872" t="str">
        <f t="shared" si="69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65"/>
        <v>41577.269618055558</v>
      </c>
      <c r="L873" s="11">
        <f t="shared" si="66"/>
        <v>41607.311284722222</v>
      </c>
      <c r="M873" t="b">
        <v>0</v>
      </c>
      <c r="N873">
        <v>12</v>
      </c>
      <c r="O873" t="b">
        <v>0</v>
      </c>
      <c r="P873" t="s">
        <v>8278</v>
      </c>
      <c r="Q873" s="6">
        <f>E873/D873</f>
        <v>5.4166666666666669E-2</v>
      </c>
      <c r="R873" s="7">
        <f t="shared" si="67"/>
        <v>27.083333333333332</v>
      </c>
      <c r="S873" t="str">
        <f t="shared" si="68"/>
        <v>music</v>
      </c>
      <c r="T873" t="str">
        <f t="shared" si="69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65"/>
        <v>40567.533877314818</v>
      </c>
      <c r="L874" s="11">
        <f t="shared" si="66"/>
        <v>40612.533877314818</v>
      </c>
      <c r="M874" t="b">
        <v>0</v>
      </c>
      <c r="N874">
        <v>2</v>
      </c>
      <c r="O874" t="b">
        <v>0</v>
      </c>
      <c r="P874" t="s">
        <v>8278</v>
      </c>
      <c r="Q874" s="6">
        <f>E874/D874</f>
        <v>8.1250000000000003E-3</v>
      </c>
      <c r="R874" s="7">
        <f t="shared" si="67"/>
        <v>32.5</v>
      </c>
      <c r="S874" t="str">
        <f t="shared" si="68"/>
        <v>music</v>
      </c>
      <c r="T874" t="str">
        <f t="shared" si="69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65"/>
        <v>41183.875462962969</v>
      </c>
      <c r="L875" s="11">
        <f t="shared" si="66"/>
        <v>41223.917129629634</v>
      </c>
      <c r="M875" t="b">
        <v>0</v>
      </c>
      <c r="N875">
        <v>5</v>
      </c>
      <c r="O875" t="b">
        <v>0</v>
      </c>
      <c r="P875" t="s">
        <v>8278</v>
      </c>
      <c r="Q875" s="6">
        <f>E875/D875</f>
        <v>1.2857142857142857E-2</v>
      </c>
      <c r="R875" s="7">
        <f t="shared" si="67"/>
        <v>9</v>
      </c>
      <c r="S875" t="str">
        <f t="shared" si="68"/>
        <v>music</v>
      </c>
      <c r="T875" t="str">
        <f t="shared" si="69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65"/>
        <v>41368.292060185187</v>
      </c>
      <c r="L876" s="11">
        <f t="shared" si="66"/>
        <v>41398.292060185187</v>
      </c>
      <c r="M876" t="b">
        <v>0</v>
      </c>
      <c r="N876">
        <v>21</v>
      </c>
      <c r="O876" t="b">
        <v>0</v>
      </c>
      <c r="P876" t="s">
        <v>8278</v>
      </c>
      <c r="Q876" s="6">
        <f>E876/D876</f>
        <v>0.24333333333333335</v>
      </c>
      <c r="R876" s="7">
        <f t="shared" si="67"/>
        <v>34.761904761904759</v>
      </c>
      <c r="S876" t="str">
        <f t="shared" si="68"/>
        <v>music</v>
      </c>
      <c r="T876" t="str">
        <f t="shared" si="69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65"/>
        <v>42248.432071759256</v>
      </c>
      <c r="L877" s="11">
        <f t="shared" si="66"/>
        <v>42268.432071759256</v>
      </c>
      <c r="M877" t="b">
        <v>0</v>
      </c>
      <c r="N877">
        <v>0</v>
      </c>
      <c r="O877" t="b">
        <v>0</v>
      </c>
      <c r="P877" t="s">
        <v>8278</v>
      </c>
      <c r="Q877" s="6">
        <f>E877/D877</f>
        <v>0</v>
      </c>
      <c r="R877" s="7" t="e">
        <f t="shared" si="67"/>
        <v>#DIV/0!</v>
      </c>
      <c r="S877" t="str">
        <f t="shared" si="68"/>
        <v>music</v>
      </c>
      <c r="T877" t="str">
        <f t="shared" si="69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65"/>
        <v>41276.20517361111</v>
      </c>
      <c r="L878" s="11">
        <f t="shared" si="66"/>
        <v>41309.20517361111</v>
      </c>
      <c r="M878" t="b">
        <v>0</v>
      </c>
      <c r="N878">
        <v>45</v>
      </c>
      <c r="O878" t="b">
        <v>0</v>
      </c>
      <c r="P878" t="s">
        <v>8278</v>
      </c>
      <c r="Q878" s="6">
        <f>E878/D878</f>
        <v>0.40799492385786801</v>
      </c>
      <c r="R878" s="7">
        <f t="shared" si="67"/>
        <v>28.577777777777779</v>
      </c>
      <c r="S878" t="str">
        <f t="shared" si="68"/>
        <v>music</v>
      </c>
      <c r="T878" t="str">
        <f t="shared" si="69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65"/>
        <v>41597.497222222228</v>
      </c>
      <c r="L879" s="11">
        <f t="shared" si="66"/>
        <v>41627.497222222228</v>
      </c>
      <c r="M879" t="b">
        <v>0</v>
      </c>
      <c r="N879">
        <v>29</v>
      </c>
      <c r="O879" t="b">
        <v>0</v>
      </c>
      <c r="P879" t="s">
        <v>8278</v>
      </c>
      <c r="Q879" s="6">
        <f>E879/D879</f>
        <v>0.67549999999999999</v>
      </c>
      <c r="R879" s="7">
        <f t="shared" si="67"/>
        <v>46.586206896551722</v>
      </c>
      <c r="S879" t="str">
        <f t="shared" si="68"/>
        <v>music</v>
      </c>
      <c r="T879" t="str">
        <f t="shared" si="69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65"/>
        <v>40504.941250000003</v>
      </c>
      <c r="L880" s="11">
        <f t="shared" si="66"/>
        <v>40534.941250000003</v>
      </c>
      <c r="M880" t="b">
        <v>0</v>
      </c>
      <c r="N880">
        <v>2</v>
      </c>
      <c r="O880" t="b">
        <v>0</v>
      </c>
      <c r="P880" t="s">
        <v>8278</v>
      </c>
      <c r="Q880" s="6">
        <f>E880/D880</f>
        <v>1.2999999999999999E-2</v>
      </c>
      <c r="R880" s="7">
        <f t="shared" si="67"/>
        <v>32.5</v>
      </c>
      <c r="S880" t="str">
        <f t="shared" si="68"/>
        <v>music</v>
      </c>
      <c r="T880" t="str">
        <f t="shared" si="69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65"/>
        <v>41037.538252314815</v>
      </c>
      <c r="L881" s="11">
        <f t="shared" si="66"/>
        <v>41058.538252314815</v>
      </c>
      <c r="M881" t="b">
        <v>0</v>
      </c>
      <c r="N881">
        <v>30</v>
      </c>
      <c r="O881" t="b">
        <v>0</v>
      </c>
      <c r="P881" t="s">
        <v>8278</v>
      </c>
      <c r="Q881" s="6">
        <f>E881/D881</f>
        <v>0.30666666666666664</v>
      </c>
      <c r="R881" s="7">
        <f t="shared" si="67"/>
        <v>21.466666666666665</v>
      </c>
      <c r="S881" t="str">
        <f t="shared" si="68"/>
        <v>music</v>
      </c>
      <c r="T881" t="str">
        <f t="shared" si="69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65"/>
        <v>41179.029375000006</v>
      </c>
      <c r="L882" s="11">
        <f t="shared" si="66"/>
        <v>41212.029375000006</v>
      </c>
      <c r="M882" t="b">
        <v>0</v>
      </c>
      <c r="N882">
        <v>8</v>
      </c>
      <c r="O882" t="b">
        <v>0</v>
      </c>
      <c r="P882" t="s">
        <v>8279</v>
      </c>
      <c r="Q882" s="6">
        <f>E882/D882</f>
        <v>2.9894179894179893E-2</v>
      </c>
      <c r="R882" s="7">
        <f t="shared" si="67"/>
        <v>14.125</v>
      </c>
      <c r="S882" t="str">
        <f t="shared" si="68"/>
        <v>music</v>
      </c>
      <c r="T882" t="str">
        <f t="shared" si="69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65"/>
        <v>40876.959328703706</v>
      </c>
      <c r="L883" s="11">
        <f t="shared" si="66"/>
        <v>40921.959328703706</v>
      </c>
      <c r="M883" t="b">
        <v>0</v>
      </c>
      <c r="N883">
        <v>1</v>
      </c>
      <c r="O883" t="b">
        <v>0</v>
      </c>
      <c r="P883" t="s">
        <v>8279</v>
      </c>
      <c r="Q883" s="6">
        <f>E883/D883</f>
        <v>8.0000000000000002E-3</v>
      </c>
      <c r="R883" s="7">
        <f t="shared" si="67"/>
        <v>30</v>
      </c>
      <c r="S883" t="str">
        <f t="shared" si="68"/>
        <v>music</v>
      </c>
      <c r="T883" t="str">
        <f t="shared" si="69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65"/>
        <v>40759.568865740745</v>
      </c>
      <c r="L884" s="11">
        <f t="shared" si="66"/>
        <v>40792.568865740745</v>
      </c>
      <c r="M884" t="b">
        <v>0</v>
      </c>
      <c r="N884">
        <v>14</v>
      </c>
      <c r="O884" t="b">
        <v>0</v>
      </c>
      <c r="P884" t="s">
        <v>8279</v>
      </c>
      <c r="Q884" s="6">
        <f>E884/D884</f>
        <v>0.20133333333333334</v>
      </c>
      <c r="R884" s="7">
        <f t="shared" si="67"/>
        <v>21.571428571428573</v>
      </c>
      <c r="S884" t="str">
        <f t="shared" si="68"/>
        <v>music</v>
      </c>
      <c r="T884" t="str">
        <f t="shared" si="69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65"/>
        <v>42371.643923611111</v>
      </c>
      <c r="L885" s="11">
        <f t="shared" si="66"/>
        <v>42431.643923611111</v>
      </c>
      <c r="M885" t="b">
        <v>0</v>
      </c>
      <c r="N885">
        <v>24</v>
      </c>
      <c r="O885" t="b">
        <v>0</v>
      </c>
      <c r="P885" t="s">
        <v>8279</v>
      </c>
      <c r="Q885" s="6">
        <f>E885/D885</f>
        <v>0.4002</v>
      </c>
      <c r="R885" s="7">
        <f t="shared" si="67"/>
        <v>83.375</v>
      </c>
      <c r="S885" t="str">
        <f t="shared" si="68"/>
        <v>music</v>
      </c>
      <c r="T885" t="str">
        <f t="shared" si="69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65"/>
        <v>40981.510949074072</v>
      </c>
      <c r="L886" s="11">
        <f t="shared" si="66"/>
        <v>41040.813194444447</v>
      </c>
      <c r="M886" t="b">
        <v>0</v>
      </c>
      <c r="N886">
        <v>2</v>
      </c>
      <c r="O886" t="b">
        <v>0</v>
      </c>
      <c r="P886" t="s">
        <v>8279</v>
      </c>
      <c r="Q886" s="6">
        <f>E886/D886</f>
        <v>0.01</v>
      </c>
      <c r="R886" s="7">
        <f t="shared" si="67"/>
        <v>10</v>
      </c>
      <c r="S886" t="str">
        <f t="shared" si="68"/>
        <v>music</v>
      </c>
      <c r="T886" t="str">
        <f t="shared" si="69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65"/>
        <v>42713.649432870377</v>
      </c>
      <c r="L887" s="11">
        <f t="shared" si="66"/>
        <v>42734.649432870377</v>
      </c>
      <c r="M887" t="b">
        <v>0</v>
      </c>
      <c r="N887">
        <v>21</v>
      </c>
      <c r="O887" t="b">
        <v>0</v>
      </c>
      <c r="P887" t="s">
        <v>8279</v>
      </c>
      <c r="Q887" s="6">
        <f>E887/D887</f>
        <v>0.75</v>
      </c>
      <c r="R887" s="7">
        <f t="shared" si="67"/>
        <v>35.714285714285715</v>
      </c>
      <c r="S887" t="str">
        <f t="shared" si="68"/>
        <v>music</v>
      </c>
      <c r="T887" t="str">
        <f t="shared" si="69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65"/>
        <v>42603.57885416667</v>
      </c>
      <c r="L888" s="11">
        <f t="shared" si="66"/>
        <v>42628.57885416667</v>
      </c>
      <c r="M888" t="b">
        <v>0</v>
      </c>
      <c r="N888">
        <v>7</v>
      </c>
      <c r="O888" t="b">
        <v>0</v>
      </c>
      <c r="P888" t="s">
        <v>8279</v>
      </c>
      <c r="Q888" s="6">
        <f>E888/D888</f>
        <v>0.41</v>
      </c>
      <c r="R888" s="7">
        <f t="shared" si="67"/>
        <v>29.285714285714285</v>
      </c>
      <c r="S888" t="str">
        <f t="shared" si="68"/>
        <v>music</v>
      </c>
      <c r="T888" t="str">
        <f t="shared" si="69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65"/>
        <v>41026.667303240742</v>
      </c>
      <c r="L889" s="11">
        <f t="shared" si="66"/>
        <v>41056.667303240742</v>
      </c>
      <c r="M889" t="b">
        <v>0</v>
      </c>
      <c r="N889">
        <v>0</v>
      </c>
      <c r="O889" t="b">
        <v>0</v>
      </c>
      <c r="P889" t="s">
        <v>8279</v>
      </c>
      <c r="Q889" s="6">
        <f>E889/D889</f>
        <v>0</v>
      </c>
      <c r="R889" s="7" t="e">
        <f t="shared" si="67"/>
        <v>#DIV/0!</v>
      </c>
      <c r="S889" t="str">
        <f t="shared" si="68"/>
        <v>music</v>
      </c>
      <c r="T889" t="str">
        <f t="shared" si="69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65"/>
        <v>40751.461631944447</v>
      </c>
      <c r="L890" s="11">
        <f t="shared" si="66"/>
        <v>40786.958333333336</v>
      </c>
      <c r="M890" t="b">
        <v>0</v>
      </c>
      <c r="N890">
        <v>4</v>
      </c>
      <c r="O890" t="b">
        <v>0</v>
      </c>
      <c r="P890" t="s">
        <v>8279</v>
      </c>
      <c r="Q890" s="6">
        <f>E890/D890</f>
        <v>7.1999999999999995E-2</v>
      </c>
      <c r="R890" s="7">
        <f t="shared" si="67"/>
        <v>18</v>
      </c>
      <c r="S890" t="str">
        <f t="shared" si="68"/>
        <v>music</v>
      </c>
      <c r="T890" t="str">
        <f t="shared" si="69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65"/>
        <v>41887.492395833338</v>
      </c>
      <c r="L891" s="11">
        <f t="shared" si="66"/>
        <v>41917.492395833338</v>
      </c>
      <c r="M891" t="b">
        <v>0</v>
      </c>
      <c r="N891">
        <v>32</v>
      </c>
      <c r="O891" t="b">
        <v>0</v>
      </c>
      <c r="P891" t="s">
        <v>8279</v>
      </c>
      <c r="Q891" s="6">
        <f>E891/D891</f>
        <v>9.4412800000000005E-2</v>
      </c>
      <c r="R891" s="7">
        <f t="shared" si="67"/>
        <v>73.760000000000005</v>
      </c>
      <c r="S891" t="str">
        <f t="shared" si="68"/>
        <v>music</v>
      </c>
      <c r="T891" t="str">
        <f t="shared" si="69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65"/>
        <v>41569.407164351855</v>
      </c>
      <c r="L892" s="11">
        <f t="shared" si="66"/>
        <v>41599.448831018519</v>
      </c>
      <c r="M892" t="b">
        <v>0</v>
      </c>
      <c r="N892">
        <v>4</v>
      </c>
      <c r="O892" t="b">
        <v>0</v>
      </c>
      <c r="P892" t="s">
        <v>8279</v>
      </c>
      <c r="Q892" s="6">
        <f>E892/D892</f>
        <v>4.1666666666666664E-2</v>
      </c>
      <c r="R892" s="7">
        <f t="shared" si="67"/>
        <v>31.25</v>
      </c>
      <c r="S892" t="str">
        <f t="shared" si="68"/>
        <v>music</v>
      </c>
      <c r="T892" t="str">
        <f t="shared" si="69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65"/>
        <v>41841.739930555559</v>
      </c>
      <c r="L893" s="11">
        <f t="shared" si="66"/>
        <v>41871.739930555559</v>
      </c>
      <c r="M893" t="b">
        <v>0</v>
      </c>
      <c r="N893">
        <v>9</v>
      </c>
      <c r="O893" t="b">
        <v>0</v>
      </c>
      <c r="P893" t="s">
        <v>8279</v>
      </c>
      <c r="Q893" s="6">
        <f>E893/D893</f>
        <v>3.2500000000000001E-2</v>
      </c>
      <c r="R893" s="7">
        <f t="shared" si="67"/>
        <v>28.888888888888889</v>
      </c>
      <c r="S893" t="str">
        <f t="shared" si="68"/>
        <v>music</v>
      </c>
      <c r="T893" t="str">
        <f t="shared" si="69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65"/>
        <v>40303.908368055556</v>
      </c>
      <c r="L894" s="11">
        <f t="shared" si="66"/>
        <v>40390.875</v>
      </c>
      <c r="M894" t="b">
        <v>0</v>
      </c>
      <c r="N894">
        <v>17</v>
      </c>
      <c r="O894" t="b">
        <v>0</v>
      </c>
      <c r="P894" t="s">
        <v>8279</v>
      </c>
      <c r="Q894" s="6">
        <f>E894/D894</f>
        <v>0.40749999999999997</v>
      </c>
      <c r="R894" s="7">
        <f t="shared" si="67"/>
        <v>143.8235294117647</v>
      </c>
      <c r="S894" t="str">
        <f t="shared" si="68"/>
        <v>music</v>
      </c>
      <c r="T894" t="str">
        <f t="shared" si="69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65"/>
        <v>42065.606053240743</v>
      </c>
      <c r="L895" s="11">
        <f t="shared" si="66"/>
        <v>42095.564386574079</v>
      </c>
      <c r="M895" t="b">
        <v>0</v>
      </c>
      <c r="N895">
        <v>5</v>
      </c>
      <c r="O895" t="b">
        <v>0</v>
      </c>
      <c r="P895" t="s">
        <v>8279</v>
      </c>
      <c r="Q895" s="6">
        <f>E895/D895</f>
        <v>0.1</v>
      </c>
      <c r="R895" s="7">
        <f t="shared" si="67"/>
        <v>40</v>
      </c>
      <c r="S895" t="str">
        <f t="shared" si="68"/>
        <v>music</v>
      </c>
      <c r="T895" t="str">
        <f t="shared" si="69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65"/>
        <v>42496.689930555563</v>
      </c>
      <c r="L896" s="11">
        <f t="shared" si="66"/>
        <v>42526.689930555563</v>
      </c>
      <c r="M896" t="b">
        <v>0</v>
      </c>
      <c r="N896">
        <v>53</v>
      </c>
      <c r="O896" t="b">
        <v>0</v>
      </c>
      <c r="P896" t="s">
        <v>8279</v>
      </c>
      <c r="Q896" s="6">
        <f>E896/D896</f>
        <v>0.39169999999999999</v>
      </c>
      <c r="R896" s="7">
        <f t="shared" si="67"/>
        <v>147.81132075471697</v>
      </c>
      <c r="S896" t="str">
        <f t="shared" si="68"/>
        <v>music</v>
      </c>
      <c r="T896" t="str">
        <f t="shared" si="69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65"/>
        <v>40430.8359837963</v>
      </c>
      <c r="L897" s="11">
        <f t="shared" si="66"/>
        <v>40475.8359837963</v>
      </c>
      <c r="M897" t="b">
        <v>0</v>
      </c>
      <c r="N897">
        <v>7</v>
      </c>
      <c r="O897" t="b">
        <v>0</v>
      </c>
      <c r="P897" t="s">
        <v>8279</v>
      </c>
      <c r="Q897" s="6">
        <f>E897/D897</f>
        <v>2.4375000000000001E-2</v>
      </c>
      <c r="R897" s="7">
        <f t="shared" si="67"/>
        <v>27.857142857142858</v>
      </c>
      <c r="S897" t="str">
        <f t="shared" si="68"/>
        <v>music</v>
      </c>
      <c r="T897" t="str">
        <f t="shared" si="69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si="65"/>
        <v>42218.581319444449</v>
      </c>
      <c r="L898" s="11">
        <f t="shared" si="66"/>
        <v>42243.875000000007</v>
      </c>
      <c r="M898" t="b">
        <v>0</v>
      </c>
      <c r="N898">
        <v>72</v>
      </c>
      <c r="O898" t="b">
        <v>0</v>
      </c>
      <c r="P898" t="s">
        <v>8279</v>
      </c>
      <c r="Q898" s="6">
        <f>E898/D898</f>
        <v>0.4</v>
      </c>
      <c r="R898" s="7">
        <f t="shared" si="67"/>
        <v>44.444444444444443</v>
      </c>
      <c r="S898" t="str">
        <f t="shared" si="68"/>
        <v>music</v>
      </c>
      <c r="T898" t="str">
        <f t="shared" si="69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ref="K899:K962" si="70">(((J899/60)/60)/24)+DATE(1970,1,1)+(-7/24)</f>
        <v>41211.397083333337</v>
      </c>
      <c r="L899" s="11">
        <f t="shared" ref="L899:L962" si="71">(((I899/60)/60)/24)+DATE(1970,1,1)+(-7/24)</f>
        <v>41241.438750000001</v>
      </c>
      <c r="M899" t="b">
        <v>0</v>
      </c>
      <c r="N899">
        <v>0</v>
      </c>
      <c r="O899" t="b">
        <v>0</v>
      </c>
      <c r="P899" t="s">
        <v>8279</v>
      </c>
      <c r="Q899" s="6">
        <f>E899/D899</f>
        <v>0</v>
      </c>
      <c r="R899" s="7" t="e">
        <f t="shared" ref="R899:R962" si="72">E899/N899</f>
        <v>#DIV/0!</v>
      </c>
      <c r="S899" t="str">
        <f t="shared" ref="S899:S962" si="73">LEFT(P899,SEARCH("/",P899,1)-1)</f>
        <v>music</v>
      </c>
      <c r="T899" t="str">
        <f t="shared" ref="T899:T962" si="74">RIGHT(P899,LEN(P899)-SEARCH("/",P899))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70"/>
        <v>40878.466550925928</v>
      </c>
      <c r="L900" s="11">
        <f t="shared" si="71"/>
        <v>40923.466550925928</v>
      </c>
      <c r="M900" t="b">
        <v>0</v>
      </c>
      <c r="N900">
        <v>2</v>
      </c>
      <c r="O900" t="b">
        <v>0</v>
      </c>
      <c r="P900" t="s">
        <v>8279</v>
      </c>
      <c r="Q900" s="6">
        <f>E900/D900</f>
        <v>2.8000000000000001E-2</v>
      </c>
      <c r="R900" s="7">
        <f t="shared" si="72"/>
        <v>35</v>
      </c>
      <c r="S900" t="str">
        <f t="shared" si="73"/>
        <v>music</v>
      </c>
      <c r="T900" t="str">
        <f t="shared" si="74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70"/>
        <v>40645.807430555556</v>
      </c>
      <c r="L901" s="11">
        <f t="shared" si="71"/>
        <v>40690.807430555556</v>
      </c>
      <c r="M901" t="b">
        <v>0</v>
      </c>
      <c r="N901">
        <v>8</v>
      </c>
      <c r="O901" t="b">
        <v>0</v>
      </c>
      <c r="P901" t="s">
        <v>8279</v>
      </c>
      <c r="Q901" s="6">
        <f>E901/D901</f>
        <v>0.37333333333333335</v>
      </c>
      <c r="R901" s="7">
        <f t="shared" si="72"/>
        <v>35</v>
      </c>
      <c r="S901" t="str">
        <f t="shared" si="73"/>
        <v>music</v>
      </c>
      <c r="T901" t="str">
        <f t="shared" si="74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70"/>
        <v>42429.557893518526</v>
      </c>
      <c r="L902" s="11">
        <f t="shared" si="71"/>
        <v>42459.516226851854</v>
      </c>
      <c r="M902" t="b">
        <v>0</v>
      </c>
      <c r="N902">
        <v>2</v>
      </c>
      <c r="O902" t="b">
        <v>0</v>
      </c>
      <c r="P902" t="s">
        <v>8278</v>
      </c>
      <c r="Q902" s="6">
        <f>E902/D902</f>
        <v>4.1999999999999997E-3</v>
      </c>
      <c r="R902" s="7">
        <f t="shared" si="72"/>
        <v>10.5</v>
      </c>
      <c r="S902" t="str">
        <f t="shared" si="73"/>
        <v>music</v>
      </c>
      <c r="T902" t="str">
        <f t="shared" si="74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70"/>
        <v>40291.519837962966</v>
      </c>
      <c r="L903" s="11">
        <f t="shared" si="71"/>
        <v>40337.507638888892</v>
      </c>
      <c r="M903" t="b">
        <v>0</v>
      </c>
      <c r="N903">
        <v>0</v>
      </c>
      <c r="O903" t="b">
        <v>0</v>
      </c>
      <c r="P903" t="s">
        <v>8278</v>
      </c>
      <c r="Q903" s="6">
        <f>E903/D903</f>
        <v>0</v>
      </c>
      <c r="R903" s="7" t="e">
        <f t="shared" si="72"/>
        <v>#DIV/0!</v>
      </c>
      <c r="S903" t="str">
        <f t="shared" si="73"/>
        <v>music</v>
      </c>
      <c r="T903" t="str">
        <f t="shared" si="74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70"/>
        <v>41829.67386574074</v>
      </c>
      <c r="L904" s="11">
        <f t="shared" si="71"/>
        <v>41881.354166666672</v>
      </c>
      <c r="M904" t="b">
        <v>0</v>
      </c>
      <c r="N904">
        <v>3</v>
      </c>
      <c r="O904" t="b">
        <v>0</v>
      </c>
      <c r="P904" t="s">
        <v>8278</v>
      </c>
      <c r="Q904" s="6">
        <f>E904/D904</f>
        <v>3.0000000000000001E-3</v>
      </c>
      <c r="R904" s="7">
        <f t="shared" si="72"/>
        <v>30</v>
      </c>
      <c r="S904" t="str">
        <f t="shared" si="73"/>
        <v>music</v>
      </c>
      <c r="T904" t="str">
        <f t="shared" si="74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70"/>
        <v>41149.50439814815</v>
      </c>
      <c r="L905" s="11">
        <f t="shared" si="71"/>
        <v>41174.809027777781</v>
      </c>
      <c r="M905" t="b">
        <v>0</v>
      </c>
      <c r="N905">
        <v>4</v>
      </c>
      <c r="O905" t="b">
        <v>0</v>
      </c>
      <c r="P905" t="s">
        <v>8278</v>
      </c>
      <c r="Q905" s="6">
        <f>E905/D905</f>
        <v>3.2000000000000001E-2</v>
      </c>
      <c r="R905" s="7">
        <f t="shared" si="72"/>
        <v>40</v>
      </c>
      <c r="S905" t="str">
        <f t="shared" si="73"/>
        <v>music</v>
      </c>
      <c r="T905" t="str">
        <f t="shared" si="74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70"/>
        <v>42341.788622685192</v>
      </c>
      <c r="L906" s="11">
        <f t="shared" si="71"/>
        <v>42371.788622685192</v>
      </c>
      <c r="M906" t="b">
        <v>0</v>
      </c>
      <c r="N906">
        <v>3</v>
      </c>
      <c r="O906" t="b">
        <v>0</v>
      </c>
      <c r="P906" t="s">
        <v>8278</v>
      </c>
      <c r="Q906" s="6">
        <f>E906/D906</f>
        <v>3.0200000000000001E-3</v>
      </c>
      <c r="R906" s="7">
        <f t="shared" si="72"/>
        <v>50.333333333333336</v>
      </c>
      <c r="S906" t="str">
        <f t="shared" si="73"/>
        <v>music</v>
      </c>
      <c r="T906" t="str">
        <f t="shared" si="74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70"/>
        <v>40506.948217592595</v>
      </c>
      <c r="L907" s="11">
        <f t="shared" si="71"/>
        <v>40566.948217592595</v>
      </c>
      <c r="M907" t="b">
        <v>0</v>
      </c>
      <c r="N907">
        <v>6</v>
      </c>
      <c r="O907" t="b">
        <v>0</v>
      </c>
      <c r="P907" t="s">
        <v>8278</v>
      </c>
      <c r="Q907" s="6">
        <f>E907/D907</f>
        <v>3.0153846153846153E-2</v>
      </c>
      <c r="R907" s="7">
        <f t="shared" si="72"/>
        <v>32.666666666666664</v>
      </c>
      <c r="S907" t="str">
        <f t="shared" si="73"/>
        <v>music</v>
      </c>
      <c r="T907" t="str">
        <f t="shared" si="74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70"/>
        <v>41680.898032407407</v>
      </c>
      <c r="L908" s="11">
        <f t="shared" si="71"/>
        <v>41710.856365740743</v>
      </c>
      <c r="M908" t="b">
        <v>0</v>
      </c>
      <c r="N908">
        <v>0</v>
      </c>
      <c r="O908" t="b">
        <v>0</v>
      </c>
      <c r="P908" t="s">
        <v>8278</v>
      </c>
      <c r="Q908" s="6">
        <f>E908/D908</f>
        <v>0</v>
      </c>
      <c r="R908" s="7" t="e">
        <f t="shared" si="72"/>
        <v>#DIV/0!</v>
      </c>
      <c r="S908" t="str">
        <f t="shared" si="73"/>
        <v>music</v>
      </c>
      <c r="T908" t="str">
        <f t="shared" si="74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70"/>
        <v>40766.900729166671</v>
      </c>
      <c r="L909" s="11">
        <f t="shared" si="71"/>
        <v>40796.900729166671</v>
      </c>
      <c r="M909" t="b">
        <v>0</v>
      </c>
      <c r="N909">
        <v>0</v>
      </c>
      <c r="O909" t="b">
        <v>0</v>
      </c>
      <c r="P909" t="s">
        <v>8278</v>
      </c>
      <c r="Q909" s="6">
        <f>E909/D909</f>
        <v>0</v>
      </c>
      <c r="R909" s="7" t="e">
        <f t="shared" si="72"/>
        <v>#DIV/0!</v>
      </c>
      <c r="S909" t="str">
        <f t="shared" si="73"/>
        <v>music</v>
      </c>
      <c r="T909" t="str">
        <f t="shared" si="74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70"/>
        <v>40340.509895833333</v>
      </c>
      <c r="L910" s="11">
        <f t="shared" si="71"/>
        <v>40385.915972222225</v>
      </c>
      <c r="M910" t="b">
        <v>0</v>
      </c>
      <c r="N910">
        <v>0</v>
      </c>
      <c r="O910" t="b">
        <v>0</v>
      </c>
      <c r="P910" t="s">
        <v>8278</v>
      </c>
      <c r="Q910" s="6">
        <f>E910/D910</f>
        <v>0</v>
      </c>
      <c r="R910" s="7" t="e">
        <f t="shared" si="72"/>
        <v>#DIV/0!</v>
      </c>
      <c r="S910" t="str">
        <f t="shared" si="73"/>
        <v>music</v>
      </c>
      <c r="T910" t="str">
        <f t="shared" si="74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70"/>
        <v>41081.398611111115</v>
      </c>
      <c r="L911" s="11">
        <f t="shared" si="71"/>
        <v>41112.875</v>
      </c>
      <c r="M911" t="b">
        <v>0</v>
      </c>
      <c r="N911">
        <v>8</v>
      </c>
      <c r="O911" t="b">
        <v>0</v>
      </c>
      <c r="P911" t="s">
        <v>8278</v>
      </c>
      <c r="Q911" s="6">
        <f>E911/D911</f>
        <v>3.2500000000000001E-2</v>
      </c>
      <c r="R911" s="7">
        <f t="shared" si="72"/>
        <v>65</v>
      </c>
      <c r="S911" t="str">
        <f t="shared" si="73"/>
        <v>music</v>
      </c>
      <c r="T911" t="str">
        <f t="shared" si="74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70"/>
        <v>42737.253692129634</v>
      </c>
      <c r="L912" s="11">
        <f t="shared" si="71"/>
        <v>42797.253692129634</v>
      </c>
      <c r="M912" t="b">
        <v>0</v>
      </c>
      <c r="N912">
        <v>5</v>
      </c>
      <c r="O912" t="b">
        <v>0</v>
      </c>
      <c r="P912" t="s">
        <v>8278</v>
      </c>
      <c r="Q912" s="6">
        <f>E912/D912</f>
        <v>0.22363636363636363</v>
      </c>
      <c r="R912" s="7">
        <f t="shared" si="72"/>
        <v>24.6</v>
      </c>
      <c r="S912" t="str">
        <f t="shared" si="73"/>
        <v>music</v>
      </c>
      <c r="T912" t="str">
        <f t="shared" si="74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70"/>
        <v>41641.713483796302</v>
      </c>
      <c r="L913" s="11">
        <f t="shared" si="71"/>
        <v>41662.713483796302</v>
      </c>
      <c r="M913" t="b">
        <v>0</v>
      </c>
      <c r="N913">
        <v>0</v>
      </c>
      <c r="O913" t="b">
        <v>0</v>
      </c>
      <c r="P913" t="s">
        <v>8278</v>
      </c>
      <c r="Q913" s="6">
        <f>E913/D913</f>
        <v>0</v>
      </c>
      <c r="R913" s="7" t="e">
        <f t="shared" si="72"/>
        <v>#DIV/0!</v>
      </c>
      <c r="S913" t="str">
        <f t="shared" si="73"/>
        <v>music</v>
      </c>
      <c r="T913" t="str">
        <f t="shared" si="74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70"/>
        <v>41193.817673611113</v>
      </c>
      <c r="L914" s="11">
        <f t="shared" si="71"/>
        <v>41253.859340277777</v>
      </c>
      <c r="M914" t="b">
        <v>0</v>
      </c>
      <c r="N914">
        <v>2</v>
      </c>
      <c r="O914" t="b">
        <v>0</v>
      </c>
      <c r="P914" t="s">
        <v>8278</v>
      </c>
      <c r="Q914" s="6">
        <f>E914/D914</f>
        <v>8.5714285714285719E-3</v>
      </c>
      <c r="R914" s="7">
        <f t="shared" si="72"/>
        <v>15</v>
      </c>
      <c r="S914" t="str">
        <f t="shared" si="73"/>
        <v>music</v>
      </c>
      <c r="T914" t="str">
        <f t="shared" si="74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70"/>
        <v>41003.847442129634</v>
      </c>
      <c r="L915" s="11">
        <f t="shared" si="71"/>
        <v>41033.847442129634</v>
      </c>
      <c r="M915" t="b">
        <v>0</v>
      </c>
      <c r="N915">
        <v>24</v>
      </c>
      <c r="O915" t="b">
        <v>0</v>
      </c>
      <c r="P915" t="s">
        <v>8278</v>
      </c>
      <c r="Q915" s="6">
        <f>E915/D915</f>
        <v>6.6066666666666662E-2</v>
      </c>
      <c r="R915" s="7">
        <f t="shared" si="72"/>
        <v>82.583333333333329</v>
      </c>
      <c r="S915" t="str">
        <f t="shared" si="73"/>
        <v>music</v>
      </c>
      <c r="T915" t="str">
        <f t="shared" si="74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70"/>
        <v>41116.471608796302</v>
      </c>
      <c r="L916" s="11">
        <f t="shared" si="71"/>
        <v>41146.471608796302</v>
      </c>
      <c r="M916" t="b">
        <v>0</v>
      </c>
      <c r="N916">
        <v>0</v>
      </c>
      <c r="O916" t="b">
        <v>0</v>
      </c>
      <c r="P916" t="s">
        <v>8278</v>
      </c>
      <c r="Q916" s="6">
        <f>E916/D916</f>
        <v>0</v>
      </c>
      <c r="R916" s="7" t="e">
        <f t="shared" si="72"/>
        <v>#DIV/0!</v>
      </c>
      <c r="S916" t="str">
        <f t="shared" si="73"/>
        <v>music</v>
      </c>
      <c r="T916" t="str">
        <f t="shared" si="74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70"/>
        <v>40937.38789351852</v>
      </c>
      <c r="L917" s="11">
        <f t="shared" si="71"/>
        <v>40968.915972222225</v>
      </c>
      <c r="M917" t="b">
        <v>0</v>
      </c>
      <c r="N917">
        <v>9</v>
      </c>
      <c r="O917" t="b">
        <v>0</v>
      </c>
      <c r="P917" t="s">
        <v>8278</v>
      </c>
      <c r="Q917" s="6">
        <f>E917/D917</f>
        <v>5.7692307692307696E-2</v>
      </c>
      <c r="R917" s="7">
        <f t="shared" si="72"/>
        <v>41.666666666666664</v>
      </c>
      <c r="S917" t="str">
        <f t="shared" si="73"/>
        <v>music</v>
      </c>
      <c r="T917" t="str">
        <f t="shared" si="74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70"/>
        <v>40434.561736111114</v>
      </c>
      <c r="L918" s="11">
        <f t="shared" si="71"/>
        <v>40472.916666666672</v>
      </c>
      <c r="M918" t="b">
        <v>0</v>
      </c>
      <c r="N918">
        <v>0</v>
      </c>
      <c r="O918" t="b">
        <v>0</v>
      </c>
      <c r="P918" t="s">
        <v>8278</v>
      </c>
      <c r="Q918" s="6">
        <f>E918/D918</f>
        <v>0</v>
      </c>
      <c r="R918" s="7" t="e">
        <f t="shared" si="72"/>
        <v>#DIV/0!</v>
      </c>
      <c r="S918" t="str">
        <f t="shared" si="73"/>
        <v>music</v>
      </c>
      <c r="T918" t="str">
        <f t="shared" si="74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70"/>
        <v>41802.651967592596</v>
      </c>
      <c r="L919" s="11">
        <f t="shared" si="71"/>
        <v>41833.8125</v>
      </c>
      <c r="M919" t="b">
        <v>0</v>
      </c>
      <c r="N919">
        <v>1</v>
      </c>
      <c r="O919" t="b">
        <v>0</v>
      </c>
      <c r="P919" t="s">
        <v>8278</v>
      </c>
      <c r="Q919" s="6">
        <f>E919/D919</f>
        <v>6.0000000000000001E-3</v>
      </c>
      <c r="R919" s="7">
        <f t="shared" si="72"/>
        <v>30</v>
      </c>
      <c r="S919" t="str">
        <f t="shared" si="73"/>
        <v>music</v>
      </c>
      <c r="T919" t="str">
        <f t="shared" si="74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70"/>
        <v>41944.624548611115</v>
      </c>
      <c r="L920" s="11">
        <f t="shared" si="71"/>
        <v>41974.666215277779</v>
      </c>
      <c r="M920" t="b">
        <v>0</v>
      </c>
      <c r="N920">
        <v>10</v>
      </c>
      <c r="O920" t="b">
        <v>0</v>
      </c>
      <c r="P920" t="s">
        <v>8278</v>
      </c>
      <c r="Q920" s="6">
        <f>E920/D920</f>
        <v>5.0256410256410255E-2</v>
      </c>
      <c r="R920" s="7">
        <f t="shared" si="72"/>
        <v>19.600000000000001</v>
      </c>
      <c r="S920" t="str">
        <f t="shared" si="73"/>
        <v>music</v>
      </c>
      <c r="T920" t="str">
        <f t="shared" si="74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70"/>
        <v>41227.350057870375</v>
      </c>
      <c r="L921" s="11">
        <f t="shared" si="71"/>
        <v>41262.350057870375</v>
      </c>
      <c r="M921" t="b">
        <v>0</v>
      </c>
      <c r="N921">
        <v>1</v>
      </c>
      <c r="O921" t="b">
        <v>0</v>
      </c>
      <c r="P921" t="s">
        <v>8278</v>
      </c>
      <c r="Q921" s="6">
        <f>E921/D921</f>
        <v>5.0000000000000001E-3</v>
      </c>
      <c r="R921" s="7">
        <f t="shared" si="72"/>
        <v>100</v>
      </c>
      <c r="S921" t="str">
        <f t="shared" si="73"/>
        <v>music</v>
      </c>
      <c r="T921" t="str">
        <f t="shared" si="74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70"/>
        <v>41562.379884259266</v>
      </c>
      <c r="L922" s="11">
        <f t="shared" si="71"/>
        <v>41592.42155092593</v>
      </c>
      <c r="M922" t="b">
        <v>0</v>
      </c>
      <c r="N922">
        <v>0</v>
      </c>
      <c r="O922" t="b">
        <v>0</v>
      </c>
      <c r="P922" t="s">
        <v>8278</v>
      </c>
      <c r="Q922" s="6">
        <f>E922/D922</f>
        <v>0</v>
      </c>
      <c r="R922" s="7" t="e">
        <f t="shared" si="72"/>
        <v>#DIV/0!</v>
      </c>
      <c r="S922" t="str">
        <f t="shared" si="73"/>
        <v>music</v>
      </c>
      <c r="T922" t="str">
        <f t="shared" si="74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70"/>
        <v>40846.879351851851</v>
      </c>
      <c r="L923" s="11">
        <f t="shared" si="71"/>
        <v>40888.921018518522</v>
      </c>
      <c r="M923" t="b">
        <v>0</v>
      </c>
      <c r="N923">
        <v>20</v>
      </c>
      <c r="O923" t="b">
        <v>0</v>
      </c>
      <c r="P923" t="s">
        <v>8278</v>
      </c>
      <c r="Q923" s="6">
        <f>E923/D923</f>
        <v>0.309</v>
      </c>
      <c r="R923" s="7">
        <f t="shared" si="72"/>
        <v>231.75</v>
      </c>
      <c r="S923" t="str">
        <f t="shared" si="73"/>
        <v>music</v>
      </c>
      <c r="T923" t="str">
        <f t="shared" si="74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70"/>
        <v>41878.238344907411</v>
      </c>
      <c r="L924" s="11">
        <f t="shared" si="71"/>
        <v>41913.238344907411</v>
      </c>
      <c r="M924" t="b">
        <v>0</v>
      </c>
      <c r="N924">
        <v>30</v>
      </c>
      <c r="O924" t="b">
        <v>0</v>
      </c>
      <c r="P924" t="s">
        <v>8278</v>
      </c>
      <c r="Q924" s="6">
        <f>E924/D924</f>
        <v>0.21037037037037037</v>
      </c>
      <c r="R924" s="7">
        <f t="shared" si="72"/>
        <v>189.33333333333334</v>
      </c>
      <c r="S924" t="str">
        <f t="shared" si="73"/>
        <v>music</v>
      </c>
      <c r="T924" t="str">
        <f t="shared" si="74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70"/>
        <v>41934.668090277781</v>
      </c>
      <c r="L925" s="11">
        <f t="shared" si="71"/>
        <v>41964.709756944452</v>
      </c>
      <c r="M925" t="b">
        <v>0</v>
      </c>
      <c r="N925">
        <v>6</v>
      </c>
      <c r="O925" t="b">
        <v>0</v>
      </c>
      <c r="P925" t="s">
        <v>8278</v>
      </c>
      <c r="Q925" s="6">
        <f>E925/D925</f>
        <v>2.1999999999999999E-2</v>
      </c>
      <c r="R925" s="7">
        <f t="shared" si="72"/>
        <v>55</v>
      </c>
      <c r="S925" t="str">
        <f t="shared" si="73"/>
        <v>music</v>
      </c>
      <c r="T925" t="str">
        <f t="shared" si="74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70"/>
        <v>41288.651261574079</v>
      </c>
      <c r="L926" s="11">
        <f t="shared" si="71"/>
        <v>41318.651261574079</v>
      </c>
      <c r="M926" t="b">
        <v>0</v>
      </c>
      <c r="N926">
        <v>15</v>
      </c>
      <c r="O926" t="b">
        <v>0</v>
      </c>
      <c r="P926" t="s">
        <v>8278</v>
      </c>
      <c r="Q926" s="6">
        <f>E926/D926</f>
        <v>0.109</v>
      </c>
      <c r="R926" s="7">
        <f t="shared" si="72"/>
        <v>21.8</v>
      </c>
      <c r="S926" t="str">
        <f t="shared" si="73"/>
        <v>music</v>
      </c>
      <c r="T926" t="str">
        <f t="shared" si="74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70"/>
        <v>41575.589247685188</v>
      </c>
      <c r="L927" s="11">
        <f t="shared" si="71"/>
        <v>41605.630914351852</v>
      </c>
      <c r="M927" t="b">
        <v>0</v>
      </c>
      <c r="N927">
        <v>5</v>
      </c>
      <c r="O927" t="b">
        <v>0</v>
      </c>
      <c r="P927" t="s">
        <v>8278</v>
      </c>
      <c r="Q927" s="6">
        <f>E927/D927</f>
        <v>2.6666666666666668E-2</v>
      </c>
      <c r="R927" s="7">
        <f t="shared" si="72"/>
        <v>32</v>
      </c>
      <c r="S927" t="str">
        <f t="shared" si="73"/>
        <v>music</v>
      </c>
      <c r="T927" t="str">
        <f t="shared" si="74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70"/>
        <v>40337.728356481486</v>
      </c>
      <c r="L928" s="11">
        <f t="shared" si="71"/>
        <v>40367.652777777781</v>
      </c>
      <c r="M928" t="b">
        <v>0</v>
      </c>
      <c r="N928">
        <v>0</v>
      </c>
      <c r="O928" t="b">
        <v>0</v>
      </c>
      <c r="P928" t="s">
        <v>8278</v>
      </c>
      <c r="Q928" s="6">
        <f>E928/D928</f>
        <v>0</v>
      </c>
      <c r="R928" s="7" t="e">
        <f t="shared" si="72"/>
        <v>#DIV/0!</v>
      </c>
      <c r="S928" t="str">
        <f t="shared" si="73"/>
        <v>music</v>
      </c>
      <c r="T928" t="str">
        <f t="shared" si="74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70"/>
        <v>41013.531192129631</v>
      </c>
      <c r="L929" s="11">
        <f t="shared" si="71"/>
        <v>41043.531192129631</v>
      </c>
      <c r="M929" t="b">
        <v>0</v>
      </c>
      <c r="N929">
        <v>0</v>
      </c>
      <c r="O929" t="b">
        <v>0</v>
      </c>
      <c r="P929" t="s">
        <v>8278</v>
      </c>
      <c r="Q929" s="6">
        <f>E929/D929</f>
        <v>0</v>
      </c>
      <c r="R929" s="7" t="e">
        <f t="shared" si="72"/>
        <v>#DIV/0!</v>
      </c>
      <c r="S929" t="str">
        <f t="shared" si="73"/>
        <v>music</v>
      </c>
      <c r="T929" t="str">
        <f t="shared" si="74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70"/>
        <v>41180.570752314816</v>
      </c>
      <c r="L930" s="11">
        <f t="shared" si="71"/>
        <v>41230.708333333336</v>
      </c>
      <c r="M930" t="b">
        <v>0</v>
      </c>
      <c r="N930">
        <v>28</v>
      </c>
      <c r="O930" t="b">
        <v>0</v>
      </c>
      <c r="P930" t="s">
        <v>8278</v>
      </c>
      <c r="Q930" s="6">
        <f>E930/D930</f>
        <v>0.10862068965517241</v>
      </c>
      <c r="R930" s="7">
        <f t="shared" si="72"/>
        <v>56.25</v>
      </c>
      <c r="S930" t="str">
        <f t="shared" si="73"/>
        <v>music</v>
      </c>
      <c r="T930" t="str">
        <f t="shared" si="74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70"/>
        <v>40977.946400462963</v>
      </c>
      <c r="L931" s="11">
        <f t="shared" si="71"/>
        <v>41007.904733796298</v>
      </c>
      <c r="M931" t="b">
        <v>0</v>
      </c>
      <c r="N931">
        <v>0</v>
      </c>
      <c r="O931" t="b">
        <v>0</v>
      </c>
      <c r="P931" t="s">
        <v>8278</v>
      </c>
      <c r="Q931" s="6">
        <f>E931/D931</f>
        <v>0</v>
      </c>
      <c r="R931" s="7" t="e">
        <f t="shared" si="72"/>
        <v>#DIV/0!</v>
      </c>
      <c r="S931" t="str">
        <f t="shared" si="73"/>
        <v>music</v>
      </c>
      <c r="T931" t="str">
        <f t="shared" si="74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70"/>
        <v>40312.623912037037</v>
      </c>
      <c r="L932" s="11">
        <f t="shared" si="71"/>
        <v>40354.605555555558</v>
      </c>
      <c r="M932" t="b">
        <v>0</v>
      </c>
      <c r="N932">
        <v>5</v>
      </c>
      <c r="O932" t="b">
        <v>0</v>
      </c>
      <c r="P932" t="s">
        <v>8278</v>
      </c>
      <c r="Q932" s="6">
        <f>E932/D932</f>
        <v>0.38333333333333336</v>
      </c>
      <c r="R932" s="7">
        <f t="shared" si="72"/>
        <v>69</v>
      </c>
      <c r="S932" t="str">
        <f t="shared" si="73"/>
        <v>music</v>
      </c>
      <c r="T932" t="str">
        <f t="shared" si="74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70"/>
        <v>41680.06831018519</v>
      </c>
      <c r="L933" s="11">
        <f t="shared" si="71"/>
        <v>41714.625</v>
      </c>
      <c r="M933" t="b">
        <v>0</v>
      </c>
      <c r="N933">
        <v>7</v>
      </c>
      <c r="O933" t="b">
        <v>0</v>
      </c>
      <c r="P933" t="s">
        <v>8278</v>
      </c>
      <c r="Q933" s="6">
        <f>E933/D933</f>
        <v>6.5500000000000003E-2</v>
      </c>
      <c r="R933" s="7">
        <f t="shared" si="72"/>
        <v>18.714285714285715</v>
      </c>
      <c r="S933" t="str">
        <f t="shared" si="73"/>
        <v>music</v>
      </c>
      <c r="T933" t="str">
        <f t="shared" si="74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70"/>
        <v>41310.677604166667</v>
      </c>
      <c r="L934" s="11">
        <f t="shared" si="71"/>
        <v>41355.635937500003</v>
      </c>
      <c r="M934" t="b">
        <v>0</v>
      </c>
      <c r="N934">
        <v>30</v>
      </c>
      <c r="O934" t="b">
        <v>0</v>
      </c>
      <c r="P934" t="s">
        <v>8278</v>
      </c>
      <c r="Q934" s="6">
        <f>E934/D934</f>
        <v>0.14536842105263159</v>
      </c>
      <c r="R934" s="7">
        <f t="shared" si="72"/>
        <v>46.033333333333331</v>
      </c>
      <c r="S934" t="str">
        <f t="shared" si="73"/>
        <v>music</v>
      </c>
      <c r="T934" t="str">
        <f t="shared" si="74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70"/>
        <v>41710.877418981487</v>
      </c>
      <c r="L935" s="11">
        <f t="shared" si="71"/>
        <v>41770.877418981487</v>
      </c>
      <c r="M935" t="b">
        <v>0</v>
      </c>
      <c r="N935">
        <v>2</v>
      </c>
      <c r="O935" t="b">
        <v>0</v>
      </c>
      <c r="P935" t="s">
        <v>8278</v>
      </c>
      <c r="Q935" s="6">
        <f>E935/D935</f>
        <v>0.06</v>
      </c>
      <c r="R935" s="7">
        <f t="shared" si="72"/>
        <v>60</v>
      </c>
      <c r="S935" t="str">
        <f t="shared" si="73"/>
        <v>music</v>
      </c>
      <c r="T935" t="str">
        <f t="shared" si="74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70"/>
        <v>41733.445416666669</v>
      </c>
      <c r="L936" s="11">
        <f t="shared" si="71"/>
        <v>41762.958333333336</v>
      </c>
      <c r="M936" t="b">
        <v>0</v>
      </c>
      <c r="N936">
        <v>30</v>
      </c>
      <c r="O936" t="b">
        <v>0</v>
      </c>
      <c r="P936" t="s">
        <v>8278</v>
      </c>
      <c r="Q936" s="6">
        <f>E936/D936</f>
        <v>0.30399999999999999</v>
      </c>
      <c r="R936" s="7">
        <f t="shared" si="72"/>
        <v>50.666666666666664</v>
      </c>
      <c r="S936" t="str">
        <f t="shared" si="73"/>
        <v>music</v>
      </c>
      <c r="T936" t="str">
        <f t="shared" si="74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70"/>
        <v>42368.042002314818</v>
      </c>
      <c r="L937" s="11">
        <f t="shared" si="71"/>
        <v>42398.042002314818</v>
      </c>
      <c r="M937" t="b">
        <v>0</v>
      </c>
      <c r="N937">
        <v>2</v>
      </c>
      <c r="O937" t="b">
        <v>0</v>
      </c>
      <c r="P937" t="s">
        <v>8278</v>
      </c>
      <c r="Q937" s="6">
        <f>E937/D937</f>
        <v>1.4285714285714285E-2</v>
      </c>
      <c r="R937" s="7">
        <f t="shared" si="72"/>
        <v>25</v>
      </c>
      <c r="S937" t="str">
        <f t="shared" si="73"/>
        <v>music</v>
      </c>
      <c r="T937" t="str">
        <f t="shared" si="74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70"/>
        <v>40882.732511574075</v>
      </c>
      <c r="L938" s="11">
        <f t="shared" si="71"/>
        <v>40926.541666666672</v>
      </c>
      <c r="M938" t="b">
        <v>0</v>
      </c>
      <c r="N938">
        <v>0</v>
      </c>
      <c r="O938" t="b">
        <v>0</v>
      </c>
      <c r="P938" t="s">
        <v>8278</v>
      </c>
      <c r="Q938" s="6">
        <f>E938/D938</f>
        <v>0</v>
      </c>
      <c r="R938" s="7" t="e">
        <f t="shared" si="72"/>
        <v>#DIV/0!</v>
      </c>
      <c r="S938" t="str">
        <f t="shared" si="73"/>
        <v>music</v>
      </c>
      <c r="T938" t="str">
        <f t="shared" si="74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70"/>
        <v>41551.50644675926</v>
      </c>
      <c r="L939" s="11">
        <f t="shared" si="71"/>
        <v>41581.548113425932</v>
      </c>
      <c r="M939" t="b">
        <v>0</v>
      </c>
      <c r="N939">
        <v>2</v>
      </c>
      <c r="O939" t="b">
        <v>0</v>
      </c>
      <c r="P939" t="s">
        <v>8278</v>
      </c>
      <c r="Q939" s="6">
        <f>E939/D939</f>
        <v>1.1428571428571429E-2</v>
      </c>
      <c r="R939" s="7">
        <f t="shared" si="72"/>
        <v>20</v>
      </c>
      <c r="S939" t="str">
        <f t="shared" si="73"/>
        <v>music</v>
      </c>
      <c r="T939" t="str">
        <f t="shared" si="74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70"/>
        <v>41124.188055555562</v>
      </c>
      <c r="L940" s="11">
        <f t="shared" si="71"/>
        <v>41154.188055555562</v>
      </c>
      <c r="M940" t="b">
        <v>0</v>
      </c>
      <c r="N940">
        <v>1</v>
      </c>
      <c r="O940" t="b">
        <v>0</v>
      </c>
      <c r="P940" t="s">
        <v>8278</v>
      </c>
      <c r="Q940" s="6">
        <f>E940/D940</f>
        <v>3.5714285714285713E-3</v>
      </c>
      <c r="R940" s="7">
        <f t="shared" si="72"/>
        <v>25</v>
      </c>
      <c r="S940" t="str">
        <f t="shared" si="73"/>
        <v>music</v>
      </c>
      <c r="T940" t="str">
        <f t="shared" si="74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70"/>
        <v>41416.471504629633</v>
      </c>
      <c r="L941" s="11">
        <f t="shared" si="71"/>
        <v>41455.540277777778</v>
      </c>
      <c r="M941" t="b">
        <v>0</v>
      </c>
      <c r="N941">
        <v>2</v>
      </c>
      <c r="O941" t="b">
        <v>0</v>
      </c>
      <c r="P941" t="s">
        <v>8278</v>
      </c>
      <c r="Q941" s="6">
        <f>E941/D941</f>
        <v>1.4545454545454545E-2</v>
      </c>
      <c r="R941" s="7">
        <f t="shared" si="72"/>
        <v>20</v>
      </c>
      <c r="S941" t="str">
        <f t="shared" si="73"/>
        <v>music</v>
      </c>
      <c r="T941" t="str">
        <f t="shared" si="74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70"/>
        <v>42181.716736111113</v>
      </c>
      <c r="L942" s="11">
        <f t="shared" si="71"/>
        <v>42226.716736111113</v>
      </c>
      <c r="M942" t="b">
        <v>0</v>
      </c>
      <c r="N942">
        <v>14</v>
      </c>
      <c r="O942" t="b">
        <v>0</v>
      </c>
      <c r="P942" t="s">
        <v>8273</v>
      </c>
      <c r="Q942" s="6">
        <f>E942/D942</f>
        <v>0.17155555555555554</v>
      </c>
      <c r="R942" s="7">
        <f t="shared" si="72"/>
        <v>110.28571428571429</v>
      </c>
      <c r="S942" t="str">
        <f t="shared" si="73"/>
        <v>technology</v>
      </c>
      <c r="T942" t="str">
        <f t="shared" si="74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70"/>
        <v>42745.804918981485</v>
      </c>
      <c r="L943" s="11">
        <f t="shared" si="71"/>
        <v>42775.804918981485</v>
      </c>
      <c r="M943" t="b">
        <v>0</v>
      </c>
      <c r="N943">
        <v>31</v>
      </c>
      <c r="O943" t="b">
        <v>0</v>
      </c>
      <c r="P943" t="s">
        <v>8273</v>
      </c>
      <c r="Q943" s="6">
        <f>E943/D943</f>
        <v>2.3220000000000001E-2</v>
      </c>
      <c r="R943" s="7">
        <f t="shared" si="72"/>
        <v>37.451612903225808</v>
      </c>
      <c r="S943" t="str">
        <f t="shared" si="73"/>
        <v>technology</v>
      </c>
      <c r="T943" t="str">
        <f t="shared" si="74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70"/>
        <v>42382.551620370366</v>
      </c>
      <c r="L944" s="11">
        <f t="shared" si="71"/>
        <v>42418.551620370366</v>
      </c>
      <c r="M944" t="b">
        <v>0</v>
      </c>
      <c r="N944">
        <v>16</v>
      </c>
      <c r="O944" t="b">
        <v>0</v>
      </c>
      <c r="P944" t="s">
        <v>8273</v>
      </c>
      <c r="Q944" s="6">
        <f>E944/D944</f>
        <v>8.9066666666666669E-2</v>
      </c>
      <c r="R944" s="7">
        <f t="shared" si="72"/>
        <v>41.75</v>
      </c>
      <c r="S944" t="str">
        <f t="shared" si="73"/>
        <v>technology</v>
      </c>
      <c r="T944" t="str">
        <f t="shared" si="74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70"/>
        <v>42673.376215277785</v>
      </c>
      <c r="L945" s="11">
        <f t="shared" si="71"/>
        <v>42703.417881944442</v>
      </c>
      <c r="M945" t="b">
        <v>0</v>
      </c>
      <c r="N945">
        <v>12</v>
      </c>
      <c r="O945" t="b">
        <v>0</v>
      </c>
      <c r="P945" t="s">
        <v>8273</v>
      </c>
      <c r="Q945" s="6">
        <f>E945/D945</f>
        <v>9.633333333333334E-2</v>
      </c>
      <c r="R945" s="7">
        <f t="shared" si="72"/>
        <v>24.083333333333332</v>
      </c>
      <c r="S945" t="str">
        <f t="shared" si="73"/>
        <v>technology</v>
      </c>
      <c r="T945" t="str">
        <f t="shared" si="74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70"/>
        <v>42444.292245370372</v>
      </c>
      <c r="L946" s="11">
        <f t="shared" si="71"/>
        <v>42478.291666666664</v>
      </c>
      <c r="M946" t="b">
        <v>0</v>
      </c>
      <c r="N946">
        <v>96</v>
      </c>
      <c r="O946" t="b">
        <v>0</v>
      </c>
      <c r="P946" t="s">
        <v>8273</v>
      </c>
      <c r="Q946" s="6">
        <f>E946/D946</f>
        <v>0.13325999999999999</v>
      </c>
      <c r="R946" s="7">
        <f t="shared" si="72"/>
        <v>69.40625</v>
      </c>
      <c r="S946" t="str">
        <f t="shared" si="73"/>
        <v>technology</v>
      </c>
      <c r="T946" t="str">
        <f t="shared" si="74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70"/>
        <v>42732.581319444449</v>
      </c>
      <c r="L947" s="11">
        <f t="shared" si="71"/>
        <v>42784.707638888889</v>
      </c>
      <c r="M947" t="b">
        <v>0</v>
      </c>
      <c r="N947">
        <v>16</v>
      </c>
      <c r="O947" t="b">
        <v>0</v>
      </c>
      <c r="P947" t="s">
        <v>8273</v>
      </c>
      <c r="Q947" s="6">
        <f>E947/D947</f>
        <v>2.4840000000000001E-2</v>
      </c>
      <c r="R947" s="7">
        <f t="shared" si="72"/>
        <v>155.25</v>
      </c>
      <c r="S947" t="str">
        <f t="shared" si="73"/>
        <v>technology</v>
      </c>
      <c r="T947" t="str">
        <f t="shared" si="74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70"/>
        <v>42592.45888888889</v>
      </c>
      <c r="L948" s="11">
        <f t="shared" si="71"/>
        <v>42622.45888888889</v>
      </c>
      <c r="M948" t="b">
        <v>0</v>
      </c>
      <c r="N948">
        <v>5</v>
      </c>
      <c r="O948" t="b">
        <v>0</v>
      </c>
      <c r="P948" t="s">
        <v>8273</v>
      </c>
      <c r="Q948" s="6">
        <f>E948/D948</f>
        <v>1.9066666666666666E-2</v>
      </c>
      <c r="R948" s="7">
        <f t="shared" si="72"/>
        <v>57.2</v>
      </c>
      <c r="S948" t="str">
        <f t="shared" si="73"/>
        <v>technology</v>
      </c>
      <c r="T948" t="str">
        <f t="shared" si="74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70"/>
        <v>42491.489652777782</v>
      </c>
      <c r="L949" s="11">
        <f t="shared" si="71"/>
        <v>42551.489652777782</v>
      </c>
      <c r="M949" t="b">
        <v>0</v>
      </c>
      <c r="N949">
        <v>0</v>
      </c>
      <c r="O949" t="b">
        <v>0</v>
      </c>
      <c r="P949" t="s">
        <v>8273</v>
      </c>
      <c r="Q949" s="6">
        <f>E949/D949</f>
        <v>0</v>
      </c>
      <c r="R949" s="7" t="e">
        <f t="shared" si="72"/>
        <v>#DIV/0!</v>
      </c>
      <c r="S949" t="str">
        <f t="shared" si="73"/>
        <v>technology</v>
      </c>
      <c r="T949" t="str">
        <f t="shared" si="74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70"/>
        <v>42411.536620370374</v>
      </c>
      <c r="L950" s="11">
        <f t="shared" si="71"/>
        <v>42441.536620370374</v>
      </c>
      <c r="M950" t="b">
        <v>0</v>
      </c>
      <c r="N950">
        <v>8</v>
      </c>
      <c r="O950" t="b">
        <v>0</v>
      </c>
      <c r="P950" t="s">
        <v>8273</v>
      </c>
      <c r="Q950" s="6">
        <f>E950/D950</f>
        <v>0.12</v>
      </c>
      <c r="R950" s="7">
        <f t="shared" si="72"/>
        <v>60</v>
      </c>
      <c r="S950" t="str">
        <f t="shared" si="73"/>
        <v>technology</v>
      </c>
      <c r="T950" t="str">
        <f t="shared" si="74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70"/>
        <v>42360.75203703704</v>
      </c>
      <c r="L951" s="11">
        <f t="shared" si="71"/>
        <v>42420.75203703704</v>
      </c>
      <c r="M951" t="b">
        <v>0</v>
      </c>
      <c r="N951">
        <v>7</v>
      </c>
      <c r="O951" t="b">
        <v>0</v>
      </c>
      <c r="P951" t="s">
        <v>8273</v>
      </c>
      <c r="Q951" s="6">
        <f>E951/D951</f>
        <v>1.3650000000000001E-2</v>
      </c>
      <c r="R951" s="7">
        <f t="shared" si="72"/>
        <v>39</v>
      </c>
      <c r="S951" t="str">
        <f t="shared" si="73"/>
        <v>technology</v>
      </c>
      <c r="T951" t="str">
        <f t="shared" si="74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70"/>
        <v>42356.459039351852</v>
      </c>
      <c r="L952" s="11">
        <f t="shared" si="71"/>
        <v>42386.459039351852</v>
      </c>
      <c r="M952" t="b">
        <v>0</v>
      </c>
      <c r="N952">
        <v>24</v>
      </c>
      <c r="O952" t="b">
        <v>0</v>
      </c>
      <c r="P952" t="s">
        <v>8273</v>
      </c>
      <c r="Q952" s="6">
        <f>E952/D952</f>
        <v>0.28039999999999998</v>
      </c>
      <c r="R952" s="7">
        <f t="shared" si="72"/>
        <v>58.416666666666664</v>
      </c>
      <c r="S952" t="str">
        <f t="shared" si="73"/>
        <v>technology</v>
      </c>
      <c r="T952" t="str">
        <f t="shared" si="74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70"/>
        <v>42480.361944444441</v>
      </c>
      <c r="L953" s="11">
        <f t="shared" si="71"/>
        <v>42525.361944444441</v>
      </c>
      <c r="M953" t="b">
        <v>0</v>
      </c>
      <c r="N953">
        <v>121</v>
      </c>
      <c r="O953" t="b">
        <v>0</v>
      </c>
      <c r="P953" t="s">
        <v>8273</v>
      </c>
      <c r="Q953" s="6">
        <f>E953/D953</f>
        <v>0.38390000000000002</v>
      </c>
      <c r="R953" s="7">
        <f t="shared" si="72"/>
        <v>158.63636363636363</v>
      </c>
      <c r="S953" t="str">
        <f t="shared" si="73"/>
        <v>technology</v>
      </c>
      <c r="T953" t="str">
        <f t="shared" si="74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70"/>
        <v>42662.321898148155</v>
      </c>
      <c r="L954" s="11">
        <f t="shared" si="71"/>
        <v>42692.363564814819</v>
      </c>
      <c r="M954" t="b">
        <v>0</v>
      </c>
      <c r="N954">
        <v>196</v>
      </c>
      <c r="O954" t="b">
        <v>0</v>
      </c>
      <c r="P954" t="s">
        <v>8273</v>
      </c>
      <c r="Q954" s="6">
        <f>E954/D954</f>
        <v>0.39942857142857141</v>
      </c>
      <c r="R954" s="7">
        <f t="shared" si="72"/>
        <v>99.857142857142861</v>
      </c>
      <c r="S954" t="str">
        <f t="shared" si="73"/>
        <v>technology</v>
      </c>
      <c r="T954" t="str">
        <f t="shared" si="74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70"/>
        <v>41998.872673611113</v>
      </c>
      <c r="L955" s="11">
        <f t="shared" si="71"/>
        <v>42028.872673611113</v>
      </c>
      <c r="M955" t="b">
        <v>0</v>
      </c>
      <c r="N955">
        <v>5</v>
      </c>
      <c r="O955" t="b">
        <v>0</v>
      </c>
      <c r="P955" t="s">
        <v>8273</v>
      </c>
      <c r="Q955" s="6">
        <f>E955/D955</f>
        <v>8.3999999999999995E-3</v>
      </c>
      <c r="R955" s="7">
        <f t="shared" si="72"/>
        <v>25.2</v>
      </c>
      <c r="S955" t="str">
        <f t="shared" si="73"/>
        <v>technology</v>
      </c>
      <c r="T955" t="str">
        <f t="shared" si="74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70"/>
        <v>42194.542118055557</v>
      </c>
      <c r="L956" s="11">
        <f t="shared" si="71"/>
        <v>42236.542118055557</v>
      </c>
      <c r="M956" t="b">
        <v>0</v>
      </c>
      <c r="N956">
        <v>73</v>
      </c>
      <c r="O956" t="b">
        <v>0</v>
      </c>
      <c r="P956" t="s">
        <v>8273</v>
      </c>
      <c r="Q956" s="6">
        <f>E956/D956</f>
        <v>0.43406666666666666</v>
      </c>
      <c r="R956" s="7">
        <f t="shared" si="72"/>
        <v>89.191780821917803</v>
      </c>
      <c r="S956" t="str">
        <f t="shared" si="73"/>
        <v>technology</v>
      </c>
      <c r="T956" t="str">
        <f t="shared" si="74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70"/>
        <v>42586.003472222226</v>
      </c>
      <c r="L957" s="11">
        <f t="shared" si="71"/>
        <v>42626.003472222226</v>
      </c>
      <c r="M957" t="b">
        <v>0</v>
      </c>
      <c r="N957">
        <v>93</v>
      </c>
      <c r="O957" t="b">
        <v>0</v>
      </c>
      <c r="P957" t="s">
        <v>8273</v>
      </c>
      <c r="Q957" s="6">
        <f>E957/D957</f>
        <v>5.6613333333333335E-2</v>
      </c>
      <c r="R957" s="7">
        <f t="shared" si="72"/>
        <v>182.6236559139785</v>
      </c>
      <c r="S957" t="str">
        <f t="shared" si="73"/>
        <v>technology</v>
      </c>
      <c r="T957" t="str">
        <f t="shared" si="74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70"/>
        <v>42060.622210648151</v>
      </c>
      <c r="L958" s="11">
        <f t="shared" si="71"/>
        <v>42120.580543981479</v>
      </c>
      <c r="M958" t="b">
        <v>0</v>
      </c>
      <c r="N958">
        <v>17</v>
      </c>
      <c r="O958" t="b">
        <v>0</v>
      </c>
      <c r="P958" t="s">
        <v>8273</v>
      </c>
      <c r="Q958" s="6">
        <f>E958/D958</f>
        <v>1.7219999999999999E-2</v>
      </c>
      <c r="R958" s="7">
        <f t="shared" si="72"/>
        <v>50.647058823529413</v>
      </c>
      <c r="S958" t="str">
        <f t="shared" si="73"/>
        <v>technology</v>
      </c>
      <c r="T958" t="str">
        <f t="shared" si="74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70"/>
        <v>42660.260798611118</v>
      </c>
      <c r="L959" s="11">
        <f t="shared" si="71"/>
        <v>42691.302465277775</v>
      </c>
      <c r="M959" t="b">
        <v>0</v>
      </c>
      <c r="N959">
        <v>7</v>
      </c>
      <c r="O959" t="b">
        <v>0</v>
      </c>
      <c r="P959" t="s">
        <v>8273</v>
      </c>
      <c r="Q959" s="6">
        <f>E959/D959</f>
        <v>1.9416666666666665E-2</v>
      </c>
      <c r="R959" s="7">
        <f t="shared" si="72"/>
        <v>33.285714285714285</v>
      </c>
      <c r="S959" t="str">
        <f t="shared" si="73"/>
        <v>technology</v>
      </c>
      <c r="T959" t="str">
        <f t="shared" si="74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70"/>
        <v>42082.511145833334</v>
      </c>
      <c r="L960" s="11">
        <f t="shared" si="71"/>
        <v>42103.915972222225</v>
      </c>
      <c r="M960" t="b">
        <v>0</v>
      </c>
      <c r="N960">
        <v>17</v>
      </c>
      <c r="O960" t="b">
        <v>0</v>
      </c>
      <c r="P960" t="s">
        <v>8273</v>
      </c>
      <c r="Q960" s="6">
        <f>E960/D960</f>
        <v>0.11328275684711328</v>
      </c>
      <c r="R960" s="7">
        <f t="shared" si="72"/>
        <v>51.823529411764703</v>
      </c>
      <c r="S960" t="str">
        <f t="shared" si="73"/>
        <v>technology</v>
      </c>
      <c r="T960" t="str">
        <f t="shared" si="74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70"/>
        <v>41992.882696759261</v>
      </c>
      <c r="L961" s="11">
        <f t="shared" si="71"/>
        <v>42022.882696759261</v>
      </c>
      <c r="M961" t="b">
        <v>0</v>
      </c>
      <c r="N961">
        <v>171</v>
      </c>
      <c r="O961" t="b">
        <v>0</v>
      </c>
      <c r="P961" t="s">
        <v>8273</v>
      </c>
      <c r="Q961" s="6">
        <f>E961/D961</f>
        <v>0.3886</v>
      </c>
      <c r="R961" s="7">
        <f t="shared" si="72"/>
        <v>113.62573099415205</v>
      </c>
      <c r="S961" t="str">
        <f t="shared" si="73"/>
        <v>technology</v>
      </c>
      <c r="T961" t="str">
        <f t="shared" si="74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si="70"/>
        <v>42766.335127314822</v>
      </c>
      <c r="L962" s="11">
        <f t="shared" si="71"/>
        <v>42808.29346064815</v>
      </c>
      <c r="M962" t="b">
        <v>0</v>
      </c>
      <c r="N962">
        <v>188</v>
      </c>
      <c r="O962" t="b">
        <v>0</v>
      </c>
      <c r="P962" t="s">
        <v>8273</v>
      </c>
      <c r="Q962" s="6">
        <f>E962/D962</f>
        <v>0.46100628930817611</v>
      </c>
      <c r="R962" s="7">
        <f t="shared" si="72"/>
        <v>136.46276595744681</v>
      </c>
      <c r="S962" t="str">
        <f t="shared" si="73"/>
        <v>technology</v>
      </c>
      <c r="T962" t="str">
        <f t="shared" si="74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ref="K963:K1026" si="75">(((J963/60)/60)/24)+DATE(1970,1,1)+(-7/24)</f>
        <v>42740.402025462965</v>
      </c>
      <c r="L963" s="11">
        <f t="shared" ref="L963:L1026" si="76">(((I963/60)/60)/24)+DATE(1970,1,1)+(-7/24)</f>
        <v>42786.500000000007</v>
      </c>
      <c r="M963" t="b">
        <v>0</v>
      </c>
      <c r="N963">
        <v>110</v>
      </c>
      <c r="O963" t="b">
        <v>0</v>
      </c>
      <c r="P963" t="s">
        <v>8273</v>
      </c>
      <c r="Q963" s="6">
        <f>E963/D963</f>
        <v>0.42188421052631581</v>
      </c>
      <c r="R963" s="7">
        <f t="shared" ref="R963:R1026" si="77">E963/N963</f>
        <v>364.35454545454547</v>
      </c>
      <c r="S963" t="str">
        <f t="shared" ref="S963:S1026" si="78">LEFT(P963,SEARCH("/",P963,1)-1)</f>
        <v>technology</v>
      </c>
      <c r="T963" t="str">
        <f t="shared" ref="T963:T1026" si="79">RIGHT(P963,LEN(P963)-SEARCH("/",P963))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75"/>
        <v>42373.420752314814</v>
      </c>
      <c r="L964" s="11">
        <f t="shared" si="76"/>
        <v>42411.420752314814</v>
      </c>
      <c r="M964" t="b">
        <v>0</v>
      </c>
      <c r="N964">
        <v>37</v>
      </c>
      <c r="O964" t="b">
        <v>0</v>
      </c>
      <c r="P964" t="s">
        <v>8273</v>
      </c>
      <c r="Q964" s="6">
        <f>E964/D964</f>
        <v>0.2848</v>
      </c>
      <c r="R964" s="7">
        <f t="shared" si="77"/>
        <v>19.243243243243242</v>
      </c>
      <c r="S964" t="str">
        <f t="shared" si="78"/>
        <v>technology</v>
      </c>
      <c r="T964" t="str">
        <f t="shared" si="79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75"/>
        <v>42625.343969907415</v>
      </c>
      <c r="L965" s="11">
        <f t="shared" si="76"/>
        <v>42660.343969907415</v>
      </c>
      <c r="M965" t="b">
        <v>0</v>
      </c>
      <c r="N965">
        <v>9</v>
      </c>
      <c r="O965" t="b">
        <v>0</v>
      </c>
      <c r="P965" t="s">
        <v>8273</v>
      </c>
      <c r="Q965" s="6">
        <f>E965/D965</f>
        <v>1.0771428571428571E-2</v>
      </c>
      <c r="R965" s="7">
        <f t="shared" si="77"/>
        <v>41.888888888888886</v>
      </c>
      <c r="S965" t="str">
        <f t="shared" si="78"/>
        <v>technology</v>
      </c>
      <c r="T965" t="str">
        <f t="shared" si="79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75"/>
        <v>42208.337025462963</v>
      </c>
      <c r="L966" s="11">
        <f t="shared" si="76"/>
        <v>42248.337025462963</v>
      </c>
      <c r="M966" t="b">
        <v>0</v>
      </c>
      <c r="N966">
        <v>29</v>
      </c>
      <c r="O966" t="b">
        <v>0</v>
      </c>
      <c r="P966" t="s">
        <v>8273</v>
      </c>
      <c r="Q966" s="6">
        <f>E966/D966</f>
        <v>7.9909090909090902E-3</v>
      </c>
      <c r="R966" s="7">
        <f t="shared" si="77"/>
        <v>30.310344827586206</v>
      </c>
      <c r="S966" t="str">
        <f t="shared" si="78"/>
        <v>technology</v>
      </c>
      <c r="T966" t="str">
        <f t="shared" si="79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75"/>
        <v>42636.725069444445</v>
      </c>
      <c r="L967" s="11">
        <f t="shared" si="76"/>
        <v>42668.874305555561</v>
      </c>
      <c r="M967" t="b">
        <v>0</v>
      </c>
      <c r="N967">
        <v>6</v>
      </c>
      <c r="O967" t="b">
        <v>0</v>
      </c>
      <c r="P967" t="s">
        <v>8273</v>
      </c>
      <c r="Q967" s="6">
        <f>E967/D967</f>
        <v>1.192E-2</v>
      </c>
      <c r="R967" s="7">
        <f t="shared" si="77"/>
        <v>49.666666666666664</v>
      </c>
      <c r="S967" t="str">
        <f t="shared" si="78"/>
        <v>technology</v>
      </c>
      <c r="T967" t="str">
        <f t="shared" si="79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75"/>
        <v>42619.344120370377</v>
      </c>
      <c r="L968" s="11">
        <f t="shared" si="76"/>
        <v>42649.344120370377</v>
      </c>
      <c r="M968" t="b">
        <v>0</v>
      </c>
      <c r="N968">
        <v>30</v>
      </c>
      <c r="O968" t="b">
        <v>0</v>
      </c>
      <c r="P968" t="s">
        <v>8273</v>
      </c>
      <c r="Q968" s="6">
        <f>E968/D968</f>
        <v>0.14799999999999999</v>
      </c>
      <c r="R968" s="7">
        <f t="shared" si="77"/>
        <v>59.2</v>
      </c>
      <c r="S968" t="str">
        <f t="shared" si="78"/>
        <v>technology</v>
      </c>
      <c r="T968" t="str">
        <f t="shared" si="79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75"/>
        <v>42421.96266203704</v>
      </c>
      <c r="L969" s="11">
        <f t="shared" si="76"/>
        <v>42481.920995370376</v>
      </c>
      <c r="M969" t="b">
        <v>0</v>
      </c>
      <c r="N969">
        <v>81</v>
      </c>
      <c r="O969" t="b">
        <v>0</v>
      </c>
      <c r="P969" t="s">
        <v>8273</v>
      </c>
      <c r="Q969" s="6">
        <f>E969/D969</f>
        <v>0.17810000000000001</v>
      </c>
      <c r="R969" s="7">
        <f t="shared" si="77"/>
        <v>43.97530864197531</v>
      </c>
      <c r="S969" t="str">
        <f t="shared" si="78"/>
        <v>technology</v>
      </c>
      <c r="T969" t="str">
        <f t="shared" si="79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75"/>
        <v>41836.555949074078</v>
      </c>
      <c r="L970" s="11">
        <f t="shared" si="76"/>
        <v>41866.555949074078</v>
      </c>
      <c r="M970" t="b">
        <v>0</v>
      </c>
      <c r="N970">
        <v>4</v>
      </c>
      <c r="O970" t="b">
        <v>0</v>
      </c>
      <c r="P970" t="s">
        <v>8273</v>
      </c>
      <c r="Q970" s="6">
        <f>E970/D970</f>
        <v>1.325E-2</v>
      </c>
      <c r="R970" s="7">
        <f t="shared" si="77"/>
        <v>26.5</v>
      </c>
      <c r="S970" t="str">
        <f t="shared" si="78"/>
        <v>technology</v>
      </c>
      <c r="T970" t="str">
        <f t="shared" si="79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75"/>
        <v>42742.011655092596</v>
      </c>
      <c r="L971" s="11">
        <f t="shared" si="76"/>
        <v>42775.011655092596</v>
      </c>
      <c r="M971" t="b">
        <v>0</v>
      </c>
      <c r="N971">
        <v>11</v>
      </c>
      <c r="O971" t="b">
        <v>0</v>
      </c>
      <c r="P971" t="s">
        <v>8273</v>
      </c>
      <c r="Q971" s="6">
        <f>E971/D971</f>
        <v>0.46666666666666667</v>
      </c>
      <c r="R971" s="7">
        <f t="shared" si="77"/>
        <v>1272.7272727272727</v>
      </c>
      <c r="S971" t="str">
        <f t="shared" si="78"/>
        <v>technology</v>
      </c>
      <c r="T971" t="str">
        <f t="shared" si="79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75"/>
        <v>42720.928854166668</v>
      </c>
      <c r="L972" s="11">
        <f t="shared" si="76"/>
        <v>42757.915972222225</v>
      </c>
      <c r="M972" t="b">
        <v>0</v>
      </c>
      <c r="N972">
        <v>14</v>
      </c>
      <c r="O972" t="b">
        <v>0</v>
      </c>
      <c r="P972" t="s">
        <v>8273</v>
      </c>
      <c r="Q972" s="6">
        <f>E972/D972</f>
        <v>0.4592</v>
      </c>
      <c r="R972" s="7">
        <f t="shared" si="77"/>
        <v>164</v>
      </c>
      <c r="S972" t="str">
        <f t="shared" si="78"/>
        <v>technology</v>
      </c>
      <c r="T972" t="str">
        <f t="shared" si="79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75"/>
        <v>42111.417361111111</v>
      </c>
      <c r="L973" s="11">
        <f t="shared" si="76"/>
        <v>42156.417361111111</v>
      </c>
      <c r="M973" t="b">
        <v>0</v>
      </c>
      <c r="N973">
        <v>5</v>
      </c>
      <c r="O973" t="b">
        <v>0</v>
      </c>
      <c r="P973" t="s">
        <v>8273</v>
      </c>
      <c r="Q973" s="6">
        <f>E973/D973</f>
        <v>2.2599999999999999E-3</v>
      </c>
      <c r="R973" s="7">
        <f t="shared" si="77"/>
        <v>45.2</v>
      </c>
      <c r="S973" t="str">
        <f t="shared" si="78"/>
        <v>technology</v>
      </c>
      <c r="T973" t="str">
        <f t="shared" si="79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75"/>
        <v>41856.574050925927</v>
      </c>
      <c r="L974" s="11">
        <f t="shared" si="76"/>
        <v>41885.999305555561</v>
      </c>
      <c r="M974" t="b">
        <v>0</v>
      </c>
      <c r="N974">
        <v>45</v>
      </c>
      <c r="O974" t="b">
        <v>0</v>
      </c>
      <c r="P974" t="s">
        <v>8273</v>
      </c>
      <c r="Q974" s="6">
        <f>E974/D974</f>
        <v>0.34625</v>
      </c>
      <c r="R974" s="7">
        <f t="shared" si="77"/>
        <v>153.88888888888889</v>
      </c>
      <c r="S974" t="str">
        <f t="shared" si="78"/>
        <v>technology</v>
      </c>
      <c r="T974" t="str">
        <f t="shared" si="79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75"/>
        <v>42256.723298611112</v>
      </c>
      <c r="L975" s="11">
        <f t="shared" si="76"/>
        <v>42316.764965277784</v>
      </c>
      <c r="M975" t="b">
        <v>0</v>
      </c>
      <c r="N975">
        <v>8</v>
      </c>
      <c r="O975" t="b">
        <v>0</v>
      </c>
      <c r="P975" t="s">
        <v>8273</v>
      </c>
      <c r="Q975" s="6">
        <f>E975/D975</f>
        <v>2.0549999999999999E-2</v>
      </c>
      <c r="R975" s="7">
        <f t="shared" si="77"/>
        <v>51.375</v>
      </c>
      <c r="S975" t="str">
        <f t="shared" si="78"/>
        <v>technology</v>
      </c>
      <c r="T975" t="str">
        <f t="shared" si="79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75"/>
        <v>42424.457824074074</v>
      </c>
      <c r="L976" s="11">
        <f t="shared" si="76"/>
        <v>42454.41615740741</v>
      </c>
      <c r="M976" t="b">
        <v>0</v>
      </c>
      <c r="N976">
        <v>3</v>
      </c>
      <c r="O976" t="b">
        <v>0</v>
      </c>
      <c r="P976" t="s">
        <v>8273</v>
      </c>
      <c r="Q976" s="6">
        <f>E976/D976</f>
        <v>5.5999999999999999E-3</v>
      </c>
      <c r="R976" s="7">
        <f t="shared" si="77"/>
        <v>93.333333333333329</v>
      </c>
      <c r="S976" t="str">
        <f t="shared" si="78"/>
        <v>technology</v>
      </c>
      <c r="T976" t="str">
        <f t="shared" si="79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75"/>
        <v>42489.404918981483</v>
      </c>
      <c r="L977" s="11">
        <f t="shared" si="76"/>
        <v>42549.404918981483</v>
      </c>
      <c r="M977" t="b">
        <v>0</v>
      </c>
      <c r="N977">
        <v>24</v>
      </c>
      <c r="O977" t="b">
        <v>0</v>
      </c>
      <c r="P977" t="s">
        <v>8273</v>
      </c>
      <c r="Q977" s="6">
        <f>E977/D977</f>
        <v>2.6069999999999999E-2</v>
      </c>
      <c r="R977" s="7">
        <f t="shared" si="77"/>
        <v>108.625</v>
      </c>
      <c r="S977" t="str">
        <f t="shared" si="78"/>
        <v>technology</v>
      </c>
      <c r="T977" t="str">
        <f t="shared" si="79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75"/>
        <v>42184.767326388894</v>
      </c>
      <c r="L978" s="11">
        <f t="shared" si="76"/>
        <v>42229.767326388894</v>
      </c>
      <c r="M978" t="b">
        <v>0</v>
      </c>
      <c r="N978">
        <v>18</v>
      </c>
      <c r="O978" t="b">
        <v>0</v>
      </c>
      <c r="P978" t="s">
        <v>8273</v>
      </c>
      <c r="Q978" s="6">
        <f>E978/D978</f>
        <v>1.9259999999999999E-2</v>
      </c>
      <c r="R978" s="7">
        <f t="shared" si="77"/>
        <v>160.5</v>
      </c>
      <c r="S978" t="str">
        <f t="shared" si="78"/>
        <v>technology</v>
      </c>
      <c r="T978" t="str">
        <f t="shared" si="79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75"/>
        <v>42391.650428240748</v>
      </c>
      <c r="L979" s="11">
        <f t="shared" si="76"/>
        <v>42421.650428240748</v>
      </c>
      <c r="M979" t="b">
        <v>0</v>
      </c>
      <c r="N979">
        <v>12</v>
      </c>
      <c r="O979" t="b">
        <v>0</v>
      </c>
      <c r="P979" t="s">
        <v>8273</v>
      </c>
      <c r="Q979" s="6">
        <f>E979/D979</f>
        <v>0.33666666666666667</v>
      </c>
      <c r="R979" s="7">
        <f t="shared" si="77"/>
        <v>75.75</v>
      </c>
      <c r="S979" t="str">
        <f t="shared" si="78"/>
        <v>technology</v>
      </c>
      <c r="T979" t="str">
        <f t="shared" si="79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75"/>
        <v>42395.017372685186</v>
      </c>
      <c r="L980" s="11">
        <f t="shared" si="76"/>
        <v>42425.017372685186</v>
      </c>
      <c r="M980" t="b">
        <v>0</v>
      </c>
      <c r="N980">
        <v>123</v>
      </c>
      <c r="O980" t="b">
        <v>0</v>
      </c>
      <c r="P980" t="s">
        <v>8273</v>
      </c>
      <c r="Q980" s="6">
        <f>E980/D980</f>
        <v>0.5626326718299024</v>
      </c>
      <c r="R980" s="7">
        <f t="shared" si="77"/>
        <v>790.83739837398377</v>
      </c>
      <c r="S980" t="str">
        <f t="shared" si="78"/>
        <v>technology</v>
      </c>
      <c r="T980" t="str">
        <f t="shared" si="79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75"/>
        <v>42506.12532407407</v>
      </c>
      <c r="L981" s="11">
        <f t="shared" si="76"/>
        <v>42541.499305555561</v>
      </c>
      <c r="M981" t="b">
        <v>0</v>
      </c>
      <c r="N981">
        <v>96</v>
      </c>
      <c r="O981" t="b">
        <v>0</v>
      </c>
      <c r="P981" t="s">
        <v>8273</v>
      </c>
      <c r="Q981" s="6">
        <f>E981/D981</f>
        <v>0.82817600000000002</v>
      </c>
      <c r="R981" s="7">
        <f t="shared" si="77"/>
        <v>301.93916666666667</v>
      </c>
      <c r="S981" t="str">
        <f t="shared" si="78"/>
        <v>technology</v>
      </c>
      <c r="T981" t="str">
        <f t="shared" si="79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75"/>
        <v>41928.612523148149</v>
      </c>
      <c r="L982" s="11">
        <f t="shared" si="76"/>
        <v>41973.654189814821</v>
      </c>
      <c r="M982" t="b">
        <v>0</v>
      </c>
      <c r="N982">
        <v>31</v>
      </c>
      <c r="O982" t="b">
        <v>0</v>
      </c>
      <c r="P982" t="s">
        <v>8273</v>
      </c>
      <c r="Q982" s="6">
        <f>E982/D982</f>
        <v>0.14860000000000001</v>
      </c>
      <c r="R982" s="7">
        <f t="shared" si="77"/>
        <v>47.935483870967744</v>
      </c>
      <c r="S982" t="str">
        <f t="shared" si="78"/>
        <v>technology</v>
      </c>
      <c r="T982" t="str">
        <f t="shared" si="79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75"/>
        <v>41830.655347222222</v>
      </c>
      <c r="L983" s="11">
        <f t="shared" si="76"/>
        <v>41860.655347222222</v>
      </c>
      <c r="M983" t="b">
        <v>0</v>
      </c>
      <c r="N983">
        <v>4</v>
      </c>
      <c r="O983" t="b">
        <v>0</v>
      </c>
      <c r="P983" t="s">
        <v>8273</v>
      </c>
      <c r="Q983" s="6">
        <f>E983/D983</f>
        <v>1.2375123751237513E-4</v>
      </c>
      <c r="R983" s="7">
        <f t="shared" si="77"/>
        <v>2.75</v>
      </c>
      <c r="S983" t="str">
        <f t="shared" si="78"/>
        <v>technology</v>
      </c>
      <c r="T983" t="str">
        <f t="shared" si="79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75"/>
        <v>42615.461643518523</v>
      </c>
      <c r="L984" s="11">
        <f t="shared" si="76"/>
        <v>42645.461643518523</v>
      </c>
      <c r="M984" t="b">
        <v>0</v>
      </c>
      <c r="N984">
        <v>3</v>
      </c>
      <c r="O984" t="b">
        <v>0</v>
      </c>
      <c r="P984" t="s">
        <v>8273</v>
      </c>
      <c r="Q984" s="6">
        <f>E984/D984</f>
        <v>1.7142857142857143E-4</v>
      </c>
      <c r="R984" s="7">
        <f t="shared" si="77"/>
        <v>1</v>
      </c>
      <c r="S984" t="str">
        <f t="shared" si="78"/>
        <v>technology</v>
      </c>
      <c r="T984" t="str">
        <f t="shared" si="79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75"/>
        <v>42574.375983796301</v>
      </c>
      <c r="L985" s="11">
        <f t="shared" si="76"/>
        <v>42605.57916666667</v>
      </c>
      <c r="M985" t="b">
        <v>0</v>
      </c>
      <c r="N985">
        <v>179</v>
      </c>
      <c r="O985" t="b">
        <v>0</v>
      </c>
      <c r="P985" t="s">
        <v>8273</v>
      </c>
      <c r="Q985" s="6">
        <f>E985/D985</f>
        <v>0.2950613611721471</v>
      </c>
      <c r="R985" s="7">
        <f t="shared" si="77"/>
        <v>171.79329608938548</v>
      </c>
      <c r="S985" t="str">
        <f t="shared" si="78"/>
        <v>technology</v>
      </c>
      <c r="T985" t="str">
        <f t="shared" si="79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75"/>
        <v>42060.824166666665</v>
      </c>
      <c r="L986" s="11">
        <f t="shared" si="76"/>
        <v>42090.782500000008</v>
      </c>
      <c r="M986" t="b">
        <v>0</v>
      </c>
      <c r="N986">
        <v>3</v>
      </c>
      <c r="O986" t="b">
        <v>0</v>
      </c>
      <c r="P986" t="s">
        <v>8273</v>
      </c>
      <c r="Q986" s="6">
        <f>E986/D986</f>
        <v>1.06E-2</v>
      </c>
      <c r="R986" s="7">
        <f t="shared" si="77"/>
        <v>35.333333333333336</v>
      </c>
      <c r="S986" t="str">
        <f t="shared" si="78"/>
        <v>technology</v>
      </c>
      <c r="T986" t="str">
        <f t="shared" si="79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75"/>
        <v>42339.676041666673</v>
      </c>
      <c r="L987" s="11">
        <f t="shared" si="76"/>
        <v>42369.666666666664</v>
      </c>
      <c r="M987" t="b">
        <v>0</v>
      </c>
      <c r="N987">
        <v>23</v>
      </c>
      <c r="O987" t="b">
        <v>0</v>
      </c>
      <c r="P987" t="s">
        <v>8273</v>
      </c>
      <c r="Q987" s="6">
        <f>E987/D987</f>
        <v>6.2933333333333327E-2</v>
      </c>
      <c r="R987" s="7">
        <f t="shared" si="77"/>
        <v>82.086956521739125</v>
      </c>
      <c r="S987" t="str">
        <f t="shared" si="78"/>
        <v>technology</v>
      </c>
      <c r="T987" t="str">
        <f t="shared" si="79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75"/>
        <v>42324.475694444445</v>
      </c>
      <c r="L988" s="11">
        <f t="shared" si="76"/>
        <v>42378.708333333336</v>
      </c>
      <c r="M988" t="b">
        <v>0</v>
      </c>
      <c r="N988">
        <v>23</v>
      </c>
      <c r="O988" t="b">
        <v>0</v>
      </c>
      <c r="P988" t="s">
        <v>8273</v>
      </c>
      <c r="Q988" s="6">
        <f>E988/D988</f>
        <v>0.1275</v>
      </c>
      <c r="R988" s="7">
        <f t="shared" si="77"/>
        <v>110.8695652173913</v>
      </c>
      <c r="S988" t="str">
        <f t="shared" si="78"/>
        <v>technology</v>
      </c>
      <c r="T988" t="str">
        <f t="shared" si="79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75"/>
        <v>41773.002893518518</v>
      </c>
      <c r="L989" s="11">
        <f t="shared" si="76"/>
        <v>41813.002893518518</v>
      </c>
      <c r="M989" t="b">
        <v>0</v>
      </c>
      <c r="N989">
        <v>41</v>
      </c>
      <c r="O989" t="b">
        <v>0</v>
      </c>
      <c r="P989" t="s">
        <v>8273</v>
      </c>
      <c r="Q989" s="6">
        <f>E989/D989</f>
        <v>0.13220000000000001</v>
      </c>
      <c r="R989" s="7">
        <f t="shared" si="77"/>
        <v>161.21951219512195</v>
      </c>
      <c r="S989" t="str">
        <f t="shared" si="78"/>
        <v>technology</v>
      </c>
      <c r="T989" t="str">
        <f t="shared" si="79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75"/>
        <v>42614.065104166664</v>
      </c>
      <c r="L990" s="11">
        <f t="shared" si="76"/>
        <v>42644.065104166664</v>
      </c>
      <c r="M990" t="b">
        <v>0</v>
      </c>
      <c r="N990">
        <v>0</v>
      </c>
      <c r="O990" t="b">
        <v>0</v>
      </c>
      <c r="P990" t="s">
        <v>8273</v>
      </c>
      <c r="Q990" s="6">
        <f>E990/D990</f>
        <v>0</v>
      </c>
      <c r="R990" s="7" t="e">
        <f t="shared" si="77"/>
        <v>#DIV/0!</v>
      </c>
      <c r="S990" t="str">
        <f t="shared" si="78"/>
        <v>technology</v>
      </c>
      <c r="T990" t="str">
        <f t="shared" si="79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75"/>
        <v>42611.64230324074</v>
      </c>
      <c r="L991" s="11">
        <f t="shared" si="76"/>
        <v>42641.64230324074</v>
      </c>
      <c r="M991" t="b">
        <v>0</v>
      </c>
      <c r="N991">
        <v>32</v>
      </c>
      <c r="O991" t="b">
        <v>0</v>
      </c>
      <c r="P991" t="s">
        <v>8273</v>
      </c>
      <c r="Q991" s="6">
        <f>E991/D991</f>
        <v>0.16769999999999999</v>
      </c>
      <c r="R991" s="7">
        <f t="shared" si="77"/>
        <v>52.40625</v>
      </c>
      <c r="S991" t="str">
        <f t="shared" si="78"/>
        <v>technology</v>
      </c>
      <c r="T991" t="str">
        <f t="shared" si="79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75"/>
        <v>41855.492638888893</v>
      </c>
      <c r="L992" s="11">
        <f t="shared" si="76"/>
        <v>41885.492638888893</v>
      </c>
      <c r="M992" t="b">
        <v>0</v>
      </c>
      <c r="N992">
        <v>2</v>
      </c>
      <c r="O992" t="b">
        <v>0</v>
      </c>
      <c r="P992" t="s">
        <v>8273</v>
      </c>
      <c r="Q992" s="6">
        <f>E992/D992</f>
        <v>1.0399999999999999E-3</v>
      </c>
      <c r="R992" s="7">
        <f t="shared" si="77"/>
        <v>13</v>
      </c>
      <c r="S992" t="str">
        <f t="shared" si="78"/>
        <v>technology</v>
      </c>
      <c r="T992" t="str">
        <f t="shared" si="79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75"/>
        <v>42538.465138888896</v>
      </c>
      <c r="L993" s="11">
        <f t="shared" si="76"/>
        <v>42563.493750000001</v>
      </c>
      <c r="M993" t="b">
        <v>0</v>
      </c>
      <c r="N993">
        <v>7</v>
      </c>
      <c r="O993" t="b">
        <v>0</v>
      </c>
      <c r="P993" t="s">
        <v>8273</v>
      </c>
      <c r="Q993" s="6">
        <f>E993/D993</f>
        <v>4.24E-2</v>
      </c>
      <c r="R993" s="7">
        <f t="shared" si="77"/>
        <v>30.285714285714285</v>
      </c>
      <c r="S993" t="str">
        <f t="shared" si="78"/>
        <v>technology</v>
      </c>
      <c r="T993" t="str">
        <f t="shared" si="79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75"/>
        <v>42437.633321759262</v>
      </c>
      <c r="L994" s="11">
        <f t="shared" si="76"/>
        <v>42497.591655092598</v>
      </c>
      <c r="M994" t="b">
        <v>0</v>
      </c>
      <c r="N994">
        <v>4</v>
      </c>
      <c r="O994" t="b">
        <v>0</v>
      </c>
      <c r="P994" t="s">
        <v>8273</v>
      </c>
      <c r="Q994" s="6">
        <f>E994/D994</f>
        <v>4.6699999999999997E-3</v>
      </c>
      <c r="R994" s="7">
        <f t="shared" si="77"/>
        <v>116.75</v>
      </c>
      <c r="S994" t="str">
        <f t="shared" si="78"/>
        <v>technology</v>
      </c>
      <c r="T994" t="str">
        <f t="shared" si="79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75"/>
        <v>42652.673240740747</v>
      </c>
      <c r="L995" s="11">
        <f t="shared" si="76"/>
        <v>42685.916666666664</v>
      </c>
      <c r="M995" t="b">
        <v>0</v>
      </c>
      <c r="N995">
        <v>196</v>
      </c>
      <c r="O995" t="b">
        <v>0</v>
      </c>
      <c r="P995" t="s">
        <v>8273</v>
      </c>
      <c r="Q995" s="6">
        <f>E995/D995</f>
        <v>0.25087142857142858</v>
      </c>
      <c r="R995" s="7">
        <f t="shared" si="77"/>
        <v>89.59693877551021</v>
      </c>
      <c r="S995" t="str">
        <f t="shared" si="78"/>
        <v>technology</v>
      </c>
      <c r="T995" t="str">
        <f t="shared" si="79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75"/>
        <v>41920.971412037041</v>
      </c>
      <c r="L996" s="11">
        <f t="shared" si="76"/>
        <v>41973.665972222225</v>
      </c>
      <c r="M996" t="b">
        <v>0</v>
      </c>
      <c r="N996">
        <v>11</v>
      </c>
      <c r="O996" t="b">
        <v>0</v>
      </c>
      <c r="P996" t="s">
        <v>8273</v>
      </c>
      <c r="Q996" s="6">
        <f>E996/D996</f>
        <v>2.3345000000000001E-2</v>
      </c>
      <c r="R996" s="7">
        <f t="shared" si="77"/>
        <v>424.45454545454544</v>
      </c>
      <c r="S996" t="str">
        <f t="shared" si="78"/>
        <v>technology</v>
      </c>
      <c r="T996" t="str">
        <f t="shared" si="79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75"/>
        <v>41947.649074074077</v>
      </c>
      <c r="L997" s="11">
        <f t="shared" si="76"/>
        <v>41972.375000000007</v>
      </c>
      <c r="M997" t="b">
        <v>0</v>
      </c>
      <c r="N997">
        <v>9</v>
      </c>
      <c r="O997" t="b">
        <v>0</v>
      </c>
      <c r="P997" t="s">
        <v>8273</v>
      </c>
      <c r="Q997" s="6">
        <f>E997/D997</f>
        <v>7.2599999999999998E-2</v>
      </c>
      <c r="R997" s="7">
        <f t="shared" si="77"/>
        <v>80.666666666666671</v>
      </c>
      <c r="S997" t="str">
        <f t="shared" si="78"/>
        <v>technology</v>
      </c>
      <c r="T997" t="str">
        <f t="shared" si="79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75"/>
        <v>41817.57476851852</v>
      </c>
      <c r="L998" s="11">
        <f t="shared" si="76"/>
        <v>41847.352083333339</v>
      </c>
      <c r="M998" t="b">
        <v>0</v>
      </c>
      <c r="N998">
        <v>5</v>
      </c>
      <c r="O998" t="b">
        <v>0</v>
      </c>
      <c r="P998" t="s">
        <v>8273</v>
      </c>
      <c r="Q998" s="6">
        <f>E998/D998</f>
        <v>1.6250000000000001E-2</v>
      </c>
      <c r="R998" s="7">
        <f t="shared" si="77"/>
        <v>13</v>
      </c>
      <c r="S998" t="str">
        <f t="shared" si="78"/>
        <v>technology</v>
      </c>
      <c r="T998" t="str">
        <f t="shared" si="79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75"/>
        <v>41940.811307870375</v>
      </c>
      <c r="L999" s="11">
        <f t="shared" si="76"/>
        <v>41970.85297453704</v>
      </c>
      <c r="M999" t="b">
        <v>0</v>
      </c>
      <c r="N999">
        <v>8</v>
      </c>
      <c r="O999" t="b">
        <v>0</v>
      </c>
      <c r="P999" t="s">
        <v>8273</v>
      </c>
      <c r="Q999" s="6">
        <f>E999/D999</f>
        <v>1.2999999999999999E-2</v>
      </c>
      <c r="R999" s="7">
        <f t="shared" si="77"/>
        <v>8.125</v>
      </c>
      <c r="S999" t="str">
        <f t="shared" si="78"/>
        <v>technology</v>
      </c>
      <c r="T999" t="str">
        <f t="shared" si="79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75"/>
        <v>42281.877326388894</v>
      </c>
      <c r="L1000" s="11">
        <f t="shared" si="76"/>
        <v>42326.918993055559</v>
      </c>
      <c r="M1000" t="b">
        <v>0</v>
      </c>
      <c r="N1000">
        <v>229</v>
      </c>
      <c r="O1000" t="b">
        <v>0</v>
      </c>
      <c r="P1000" t="s">
        <v>8273</v>
      </c>
      <c r="Q1000" s="6">
        <f>E1000/D1000</f>
        <v>0.58558333333333334</v>
      </c>
      <c r="R1000" s="7">
        <f t="shared" si="77"/>
        <v>153.42794759825327</v>
      </c>
      <c r="S1000" t="str">
        <f t="shared" si="78"/>
        <v>technology</v>
      </c>
      <c r="T1000" t="str">
        <f t="shared" si="79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75"/>
        <v>41926.007986111115</v>
      </c>
      <c r="L1001" s="11">
        <f t="shared" si="76"/>
        <v>41956.043055555558</v>
      </c>
      <c r="M1001" t="b">
        <v>0</v>
      </c>
      <c r="N1001">
        <v>40</v>
      </c>
      <c r="O1001" t="b">
        <v>0</v>
      </c>
      <c r="P1001" t="s">
        <v>8273</v>
      </c>
      <c r="Q1001" s="6">
        <f>E1001/D1001</f>
        <v>7.7886666666666673E-2</v>
      </c>
      <c r="R1001" s="7">
        <f t="shared" si="77"/>
        <v>292.07499999999999</v>
      </c>
      <c r="S1001" t="str">
        <f t="shared" si="78"/>
        <v>technology</v>
      </c>
      <c r="T1001" t="str">
        <f t="shared" si="79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75"/>
        <v>42748.768055555563</v>
      </c>
      <c r="L1002" s="11">
        <f t="shared" si="76"/>
        <v>42808.726388888892</v>
      </c>
      <c r="M1002" t="b">
        <v>0</v>
      </c>
      <c r="N1002">
        <v>6</v>
      </c>
      <c r="O1002" t="b">
        <v>0</v>
      </c>
      <c r="P1002" t="s">
        <v>8273</v>
      </c>
      <c r="Q1002" s="6">
        <f>E1002/D1002</f>
        <v>2.2157147647256063E-2</v>
      </c>
      <c r="R1002" s="7">
        <f t="shared" si="77"/>
        <v>3304</v>
      </c>
      <c r="S1002" t="str">
        <f t="shared" si="78"/>
        <v>technology</v>
      </c>
      <c r="T1002" t="str">
        <f t="shared" si="79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75"/>
        <v>42720.428391203706</v>
      </c>
      <c r="L1003" s="11">
        <f t="shared" si="76"/>
        <v>42765.428391203706</v>
      </c>
      <c r="M1003" t="b">
        <v>0</v>
      </c>
      <c r="N1003">
        <v>4</v>
      </c>
      <c r="O1003" t="b">
        <v>0</v>
      </c>
      <c r="P1003" t="s">
        <v>8273</v>
      </c>
      <c r="Q1003" s="6">
        <f>E1003/D1003</f>
        <v>1.04</v>
      </c>
      <c r="R1003" s="7">
        <f t="shared" si="77"/>
        <v>1300</v>
      </c>
      <c r="S1003" t="str">
        <f t="shared" si="78"/>
        <v>technology</v>
      </c>
      <c r="T1003" t="str">
        <f t="shared" si="79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75"/>
        <v>42325.392523148148</v>
      </c>
      <c r="L1004" s="11">
        <f t="shared" si="76"/>
        <v>42354.957638888889</v>
      </c>
      <c r="M1004" t="b">
        <v>0</v>
      </c>
      <c r="N1004">
        <v>22</v>
      </c>
      <c r="O1004" t="b">
        <v>0</v>
      </c>
      <c r="P1004" t="s">
        <v>8273</v>
      </c>
      <c r="Q1004" s="6">
        <f>E1004/D1004</f>
        <v>0.29602960296029601</v>
      </c>
      <c r="R1004" s="7">
        <f t="shared" si="77"/>
        <v>134.54545454545453</v>
      </c>
      <c r="S1004" t="str">
        <f t="shared" si="78"/>
        <v>technology</v>
      </c>
      <c r="T1004" t="str">
        <f t="shared" si="79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75"/>
        <v>42780.417372685188</v>
      </c>
      <c r="L1005" s="11">
        <f t="shared" si="76"/>
        <v>42810.375706018523</v>
      </c>
      <c r="M1005" t="b">
        <v>0</v>
      </c>
      <c r="N1005">
        <v>15</v>
      </c>
      <c r="O1005" t="b">
        <v>0</v>
      </c>
      <c r="P1005" t="s">
        <v>8273</v>
      </c>
      <c r="Q1005" s="6">
        <f>E1005/D1005</f>
        <v>0.16055</v>
      </c>
      <c r="R1005" s="7">
        <f t="shared" si="77"/>
        <v>214.06666666666666</v>
      </c>
      <c r="S1005" t="str">
        <f t="shared" si="78"/>
        <v>technology</v>
      </c>
      <c r="T1005" t="str">
        <f t="shared" si="79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75"/>
        <v>42388.416979166672</v>
      </c>
      <c r="L1006" s="11">
        <f t="shared" si="76"/>
        <v>42418.416979166672</v>
      </c>
      <c r="M1006" t="b">
        <v>0</v>
      </c>
      <c r="N1006">
        <v>95</v>
      </c>
      <c r="O1006" t="b">
        <v>0</v>
      </c>
      <c r="P1006" t="s">
        <v>8273</v>
      </c>
      <c r="Q1006" s="6">
        <f>E1006/D1006</f>
        <v>0.82208000000000003</v>
      </c>
      <c r="R1006" s="7">
        <f t="shared" si="77"/>
        <v>216.33684210526314</v>
      </c>
      <c r="S1006" t="str">
        <f t="shared" si="78"/>
        <v>technology</v>
      </c>
      <c r="T1006" t="str">
        <f t="shared" si="79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75"/>
        <v>42276.333136574074</v>
      </c>
      <c r="L1007" s="11">
        <f t="shared" si="76"/>
        <v>42307.333136574074</v>
      </c>
      <c r="M1007" t="b">
        <v>0</v>
      </c>
      <c r="N1007">
        <v>161</v>
      </c>
      <c r="O1007" t="b">
        <v>0</v>
      </c>
      <c r="P1007" t="s">
        <v>8273</v>
      </c>
      <c r="Q1007" s="6">
        <f>E1007/D1007</f>
        <v>0.75051000000000001</v>
      </c>
      <c r="R1007" s="7">
        <f t="shared" si="77"/>
        <v>932.31055900621118</v>
      </c>
      <c r="S1007" t="str">
        <f t="shared" si="78"/>
        <v>technology</v>
      </c>
      <c r="T1007" t="str">
        <f t="shared" si="79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75"/>
        <v>41976.748518518521</v>
      </c>
      <c r="L1008" s="11">
        <f t="shared" si="76"/>
        <v>41985.007638888892</v>
      </c>
      <c r="M1008" t="b">
        <v>0</v>
      </c>
      <c r="N1008">
        <v>8</v>
      </c>
      <c r="O1008" t="b">
        <v>0</v>
      </c>
      <c r="P1008" t="s">
        <v>8273</v>
      </c>
      <c r="Q1008" s="6">
        <f>E1008/D1008</f>
        <v>5.8500000000000003E-2</v>
      </c>
      <c r="R1008" s="7">
        <f t="shared" si="77"/>
        <v>29.25</v>
      </c>
      <c r="S1008" t="str">
        <f t="shared" si="78"/>
        <v>technology</v>
      </c>
      <c r="T1008" t="str">
        <f t="shared" si="79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75"/>
        <v>42676.291932870372</v>
      </c>
      <c r="L1009" s="11">
        <f t="shared" si="76"/>
        <v>42718.333599537036</v>
      </c>
      <c r="M1009" t="b">
        <v>0</v>
      </c>
      <c r="N1009">
        <v>76</v>
      </c>
      <c r="O1009" t="b">
        <v>0</v>
      </c>
      <c r="P1009" t="s">
        <v>8273</v>
      </c>
      <c r="Q1009" s="6">
        <f>E1009/D1009</f>
        <v>0.44319999999999998</v>
      </c>
      <c r="R1009" s="7">
        <f t="shared" si="77"/>
        <v>174.94736842105263</v>
      </c>
      <c r="S1009" t="str">
        <f t="shared" si="78"/>
        <v>technology</v>
      </c>
      <c r="T1009" t="str">
        <f t="shared" si="79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75"/>
        <v>42702.517534722225</v>
      </c>
      <c r="L1010" s="11">
        <f t="shared" si="76"/>
        <v>42732.517534722225</v>
      </c>
      <c r="M1010" t="b">
        <v>0</v>
      </c>
      <c r="N1010">
        <v>1</v>
      </c>
      <c r="O1010" t="b">
        <v>0</v>
      </c>
      <c r="P1010" t="s">
        <v>8273</v>
      </c>
      <c r="Q1010" s="6">
        <f>E1010/D1010</f>
        <v>2.6737967914438501E-3</v>
      </c>
      <c r="R1010" s="7">
        <f t="shared" si="77"/>
        <v>250</v>
      </c>
      <c r="S1010" t="str">
        <f t="shared" si="78"/>
        <v>technology</v>
      </c>
      <c r="T1010" t="str">
        <f t="shared" si="79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75"/>
        <v>42510.313032407408</v>
      </c>
      <c r="L1011" s="11">
        <f t="shared" si="76"/>
        <v>42540.313032407408</v>
      </c>
      <c r="M1011" t="b">
        <v>0</v>
      </c>
      <c r="N1011">
        <v>101</v>
      </c>
      <c r="O1011" t="b">
        <v>0</v>
      </c>
      <c r="P1011" t="s">
        <v>8273</v>
      </c>
      <c r="Q1011" s="6">
        <f>E1011/D1011</f>
        <v>0.1313</v>
      </c>
      <c r="R1011" s="7">
        <f t="shared" si="77"/>
        <v>65</v>
      </c>
      <c r="S1011" t="str">
        <f t="shared" si="78"/>
        <v>technology</v>
      </c>
      <c r="T1011" t="str">
        <f t="shared" si="79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75"/>
        <v>42561.537754629629</v>
      </c>
      <c r="L1012" s="11">
        <f t="shared" si="76"/>
        <v>42617.832638888889</v>
      </c>
      <c r="M1012" t="b">
        <v>0</v>
      </c>
      <c r="N1012">
        <v>4</v>
      </c>
      <c r="O1012" t="b">
        <v>0</v>
      </c>
      <c r="P1012" t="s">
        <v>8273</v>
      </c>
      <c r="Q1012" s="6">
        <f>E1012/D1012</f>
        <v>1.9088937093275488E-3</v>
      </c>
      <c r="R1012" s="7">
        <f t="shared" si="77"/>
        <v>55</v>
      </c>
      <c r="S1012" t="str">
        <f t="shared" si="78"/>
        <v>technology</v>
      </c>
      <c r="T1012" t="str">
        <f t="shared" si="79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75"/>
        <v>41946.606423611112</v>
      </c>
      <c r="L1013" s="11">
        <f t="shared" si="76"/>
        <v>41991.606423611112</v>
      </c>
      <c r="M1013" t="b">
        <v>0</v>
      </c>
      <c r="N1013">
        <v>1</v>
      </c>
      <c r="O1013" t="b">
        <v>0</v>
      </c>
      <c r="P1013" t="s">
        <v>8273</v>
      </c>
      <c r="Q1013" s="6">
        <f>E1013/D1013</f>
        <v>3.7499999999999999E-3</v>
      </c>
      <c r="R1013" s="7">
        <f t="shared" si="77"/>
        <v>75</v>
      </c>
      <c r="S1013" t="str">
        <f t="shared" si="78"/>
        <v>technology</v>
      </c>
      <c r="T1013" t="str">
        <f t="shared" si="79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75"/>
        <v>42714.14875</v>
      </c>
      <c r="L1014" s="11">
        <f t="shared" si="76"/>
        <v>42759.14875</v>
      </c>
      <c r="M1014" t="b">
        <v>0</v>
      </c>
      <c r="N1014">
        <v>775</v>
      </c>
      <c r="O1014" t="b">
        <v>0</v>
      </c>
      <c r="P1014" t="s">
        <v>8273</v>
      </c>
      <c r="Q1014" s="6">
        <f>E1014/D1014</f>
        <v>215.35021</v>
      </c>
      <c r="R1014" s="7">
        <f t="shared" si="77"/>
        <v>1389.3561935483872</v>
      </c>
      <c r="S1014" t="str">
        <f t="shared" si="78"/>
        <v>technology</v>
      </c>
      <c r="T1014" t="str">
        <f t="shared" si="79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75"/>
        <v>42339.542314814818</v>
      </c>
      <c r="L1015" s="11">
        <f t="shared" si="76"/>
        <v>42367.541666666664</v>
      </c>
      <c r="M1015" t="b">
        <v>0</v>
      </c>
      <c r="N1015">
        <v>90</v>
      </c>
      <c r="O1015" t="b">
        <v>0</v>
      </c>
      <c r="P1015" t="s">
        <v>8273</v>
      </c>
      <c r="Q1015" s="6">
        <f>E1015/D1015</f>
        <v>0.34527999999999998</v>
      </c>
      <c r="R1015" s="7">
        <f t="shared" si="77"/>
        <v>95.911111111111111</v>
      </c>
      <c r="S1015" t="str">
        <f t="shared" si="78"/>
        <v>technology</v>
      </c>
      <c r="T1015" t="str">
        <f t="shared" si="79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75"/>
        <v>41954.710821759261</v>
      </c>
      <c r="L1016" s="11">
        <f t="shared" si="76"/>
        <v>42004.710821759261</v>
      </c>
      <c r="M1016" t="b">
        <v>0</v>
      </c>
      <c r="N1016">
        <v>16</v>
      </c>
      <c r="O1016" t="b">
        <v>0</v>
      </c>
      <c r="P1016" t="s">
        <v>8273</v>
      </c>
      <c r="Q1016" s="6">
        <f>E1016/D1016</f>
        <v>0.30599999999999999</v>
      </c>
      <c r="R1016" s="7">
        <f t="shared" si="77"/>
        <v>191.25</v>
      </c>
      <c r="S1016" t="str">
        <f t="shared" si="78"/>
        <v>technology</v>
      </c>
      <c r="T1016" t="str">
        <f t="shared" si="79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75"/>
        <v>42303.586747685193</v>
      </c>
      <c r="L1017" s="11">
        <f t="shared" si="76"/>
        <v>42333.62841435185</v>
      </c>
      <c r="M1017" t="b">
        <v>0</v>
      </c>
      <c r="N1017">
        <v>6</v>
      </c>
      <c r="O1017" t="b">
        <v>0</v>
      </c>
      <c r="P1017" t="s">
        <v>8273</v>
      </c>
      <c r="Q1017" s="6">
        <f>E1017/D1017</f>
        <v>2.6666666666666668E-2</v>
      </c>
      <c r="R1017" s="7">
        <f t="shared" si="77"/>
        <v>40</v>
      </c>
      <c r="S1017" t="str">
        <f t="shared" si="78"/>
        <v>technology</v>
      </c>
      <c r="T1017" t="str">
        <f t="shared" si="79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75"/>
        <v>42421.815462962964</v>
      </c>
      <c r="L1018" s="11">
        <f t="shared" si="76"/>
        <v>42466.773796296293</v>
      </c>
      <c r="M1018" t="b">
        <v>0</v>
      </c>
      <c r="N1018">
        <v>38</v>
      </c>
      <c r="O1018" t="b">
        <v>0</v>
      </c>
      <c r="P1018" t="s">
        <v>8273</v>
      </c>
      <c r="Q1018" s="6">
        <f>E1018/D1018</f>
        <v>2.8420000000000001E-2</v>
      </c>
      <c r="R1018" s="7">
        <f t="shared" si="77"/>
        <v>74.78947368421052</v>
      </c>
      <c r="S1018" t="str">
        <f t="shared" si="78"/>
        <v>technology</v>
      </c>
      <c r="T1018" t="str">
        <f t="shared" si="79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75"/>
        <v>42289.383506944447</v>
      </c>
      <c r="L1019" s="11">
        <f t="shared" si="76"/>
        <v>42329.425173611111</v>
      </c>
      <c r="M1019" t="b">
        <v>0</v>
      </c>
      <c r="N1019">
        <v>355</v>
      </c>
      <c r="O1019" t="b">
        <v>0</v>
      </c>
      <c r="P1019" t="s">
        <v>8273</v>
      </c>
      <c r="Q1019" s="6">
        <f>E1019/D1019</f>
        <v>0.22878799999999999</v>
      </c>
      <c r="R1019" s="7">
        <f t="shared" si="77"/>
        <v>161.11830985915492</v>
      </c>
      <c r="S1019" t="str">
        <f t="shared" si="78"/>
        <v>technology</v>
      </c>
      <c r="T1019" t="str">
        <f t="shared" si="79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75"/>
        <v>42535.200613425928</v>
      </c>
      <c r="L1020" s="11">
        <f t="shared" si="76"/>
        <v>42565.200613425928</v>
      </c>
      <c r="M1020" t="b">
        <v>0</v>
      </c>
      <c r="N1020">
        <v>7</v>
      </c>
      <c r="O1020" t="b">
        <v>0</v>
      </c>
      <c r="P1020" t="s">
        <v>8273</v>
      </c>
      <c r="Q1020" s="6">
        <f>E1020/D1020</f>
        <v>3.1050000000000001E-2</v>
      </c>
      <c r="R1020" s="7">
        <f t="shared" si="77"/>
        <v>88.714285714285708</v>
      </c>
      <c r="S1020" t="str">
        <f t="shared" si="78"/>
        <v>technology</v>
      </c>
      <c r="T1020" t="str">
        <f t="shared" si="79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75"/>
        <v>42009.682280092595</v>
      </c>
      <c r="L1021" s="11">
        <f t="shared" si="76"/>
        <v>42039.682280092595</v>
      </c>
      <c r="M1021" t="b">
        <v>0</v>
      </c>
      <c r="N1021">
        <v>400</v>
      </c>
      <c r="O1021" t="b">
        <v>0</v>
      </c>
      <c r="P1021" t="s">
        <v>8273</v>
      </c>
      <c r="Q1021" s="6">
        <f>E1021/D1021</f>
        <v>0.47333333333333333</v>
      </c>
      <c r="R1021" s="7">
        <f t="shared" si="77"/>
        <v>53.25</v>
      </c>
      <c r="S1021" t="str">
        <f t="shared" si="78"/>
        <v>technology</v>
      </c>
      <c r="T1021" t="str">
        <f t="shared" si="79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75"/>
        <v>42126.777881944443</v>
      </c>
      <c r="L1022" s="11">
        <f t="shared" si="76"/>
        <v>42156.740972222229</v>
      </c>
      <c r="M1022" t="b">
        <v>0</v>
      </c>
      <c r="N1022">
        <v>30</v>
      </c>
      <c r="O1022" t="b">
        <v>1</v>
      </c>
      <c r="P1022" t="s">
        <v>8280</v>
      </c>
      <c r="Q1022" s="6">
        <f>E1022/D1022</f>
        <v>2.0554838709677421</v>
      </c>
      <c r="R1022" s="7">
        <f t="shared" si="77"/>
        <v>106.2</v>
      </c>
      <c r="S1022" t="str">
        <f t="shared" si="78"/>
        <v>music</v>
      </c>
      <c r="T1022" t="str">
        <f t="shared" si="79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75"/>
        <v>42270.960312500007</v>
      </c>
      <c r="L1023" s="11">
        <f t="shared" si="76"/>
        <v>42293.875000000007</v>
      </c>
      <c r="M1023" t="b">
        <v>1</v>
      </c>
      <c r="N1023">
        <v>478</v>
      </c>
      <c r="O1023" t="b">
        <v>1</v>
      </c>
      <c r="P1023" t="s">
        <v>8280</v>
      </c>
      <c r="Q1023" s="6">
        <f>E1023/D1023</f>
        <v>3.5180366666666667</v>
      </c>
      <c r="R1023" s="7">
        <f t="shared" si="77"/>
        <v>22.079728033472804</v>
      </c>
      <c r="S1023" t="str">
        <f t="shared" si="78"/>
        <v>music</v>
      </c>
      <c r="T1023" t="str">
        <f t="shared" si="79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75"/>
        <v>42111.35505787038</v>
      </c>
      <c r="L1024" s="11">
        <f t="shared" si="76"/>
        <v>42141.35505787038</v>
      </c>
      <c r="M1024" t="b">
        <v>1</v>
      </c>
      <c r="N1024">
        <v>74</v>
      </c>
      <c r="O1024" t="b">
        <v>1</v>
      </c>
      <c r="P1024" t="s">
        <v>8280</v>
      </c>
      <c r="Q1024" s="6">
        <f>E1024/D1024</f>
        <v>1.149</v>
      </c>
      <c r="R1024" s="7">
        <f t="shared" si="77"/>
        <v>31.054054054054053</v>
      </c>
      <c r="S1024" t="str">
        <f t="shared" si="78"/>
        <v>music</v>
      </c>
      <c r="T1024" t="str">
        <f t="shared" si="79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75"/>
        <v>42145.628020833341</v>
      </c>
      <c r="L1025" s="11">
        <f t="shared" si="76"/>
        <v>42175.628020833341</v>
      </c>
      <c r="M1025" t="b">
        <v>0</v>
      </c>
      <c r="N1025">
        <v>131</v>
      </c>
      <c r="O1025" t="b">
        <v>1</v>
      </c>
      <c r="P1025" t="s">
        <v>8280</v>
      </c>
      <c r="Q1025" s="6">
        <f>E1025/D1025</f>
        <v>2.3715000000000002</v>
      </c>
      <c r="R1025" s="7">
        <f t="shared" si="77"/>
        <v>36.206106870229007</v>
      </c>
      <c r="S1025" t="str">
        <f t="shared" si="78"/>
        <v>music</v>
      </c>
      <c r="T1025" t="str">
        <f t="shared" si="79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si="75"/>
        <v>42370.288923611115</v>
      </c>
      <c r="L1026" s="11">
        <f t="shared" si="76"/>
        <v>42400.288923611115</v>
      </c>
      <c r="M1026" t="b">
        <v>1</v>
      </c>
      <c r="N1026">
        <v>61</v>
      </c>
      <c r="O1026" t="b">
        <v>1</v>
      </c>
      <c r="P1026" t="s">
        <v>8280</v>
      </c>
      <c r="Q1026" s="6">
        <f>E1026/D1026</f>
        <v>1.1863774999999999</v>
      </c>
      <c r="R1026" s="7">
        <f t="shared" si="77"/>
        <v>388.9762295081967</v>
      </c>
      <c r="S1026" t="str">
        <f t="shared" si="78"/>
        <v>music</v>
      </c>
      <c r="T1026" t="str">
        <f t="shared" si="79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ref="K1027:K1090" si="80">(((J1027/60)/60)/24)+DATE(1970,1,1)+(-7/24)</f>
        <v>42049.542094907411</v>
      </c>
      <c r="L1027" s="11">
        <f t="shared" ref="L1027:L1090" si="81">(((I1027/60)/60)/24)+DATE(1970,1,1)+(-7/24)</f>
        <v>42079.500428240739</v>
      </c>
      <c r="M1027" t="b">
        <v>1</v>
      </c>
      <c r="N1027">
        <v>1071</v>
      </c>
      <c r="O1027" t="b">
        <v>1</v>
      </c>
      <c r="P1027" t="s">
        <v>8280</v>
      </c>
      <c r="Q1027" s="6">
        <f>E1027/D1027</f>
        <v>1.099283142857143</v>
      </c>
      <c r="R1027" s="7">
        <f t="shared" ref="R1027:R1090" si="82">E1027/N1027</f>
        <v>71.848571428571432</v>
      </c>
      <c r="S1027" t="str">
        <f t="shared" ref="S1027:S1090" si="83">LEFT(P1027,SEARCH("/",P1027,1)-1)</f>
        <v>music</v>
      </c>
      <c r="T1027" t="str">
        <f t="shared" ref="T1027:T1090" si="84">RIGHT(P1027,LEN(P1027)-SEARCH("/",P1027))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80"/>
        <v>42426.115925925929</v>
      </c>
      <c r="L1028" s="11">
        <f t="shared" si="81"/>
        <v>42460.074259259265</v>
      </c>
      <c r="M1028" t="b">
        <v>1</v>
      </c>
      <c r="N1028">
        <v>122</v>
      </c>
      <c r="O1028" t="b">
        <v>1</v>
      </c>
      <c r="P1028" t="s">
        <v>8280</v>
      </c>
      <c r="Q1028" s="6">
        <f>E1028/D1028</f>
        <v>1.0000828571428571</v>
      </c>
      <c r="R1028" s="7">
        <f t="shared" si="82"/>
        <v>57.381803278688523</v>
      </c>
      <c r="S1028" t="str">
        <f t="shared" si="83"/>
        <v>music</v>
      </c>
      <c r="T1028" t="str">
        <f t="shared" si="84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80"/>
        <v>41904.742442129631</v>
      </c>
      <c r="L1029" s="11">
        <f t="shared" si="81"/>
        <v>41934.742442129631</v>
      </c>
      <c r="M1029" t="b">
        <v>1</v>
      </c>
      <c r="N1029">
        <v>111</v>
      </c>
      <c r="O1029" t="b">
        <v>1</v>
      </c>
      <c r="P1029" t="s">
        <v>8280</v>
      </c>
      <c r="Q1029" s="6">
        <f>E1029/D1029</f>
        <v>1.0309292094387414</v>
      </c>
      <c r="R1029" s="7">
        <f t="shared" si="82"/>
        <v>69.666666666666671</v>
      </c>
      <c r="S1029" t="str">
        <f t="shared" si="83"/>
        <v>music</v>
      </c>
      <c r="T1029" t="str">
        <f t="shared" si="84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80"/>
        <v>42755.335706018523</v>
      </c>
      <c r="L1030" s="11">
        <f t="shared" si="81"/>
        <v>42800.541666666664</v>
      </c>
      <c r="M1030" t="b">
        <v>1</v>
      </c>
      <c r="N1030">
        <v>255</v>
      </c>
      <c r="O1030" t="b">
        <v>1</v>
      </c>
      <c r="P1030" t="s">
        <v>8280</v>
      </c>
      <c r="Q1030" s="6">
        <f>E1030/D1030</f>
        <v>1.1727000000000001</v>
      </c>
      <c r="R1030" s="7">
        <f t="shared" si="82"/>
        <v>45.988235294117644</v>
      </c>
      <c r="S1030" t="str">
        <f t="shared" si="83"/>
        <v>music</v>
      </c>
      <c r="T1030" t="str">
        <f t="shared" si="84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80"/>
        <v>42044.420219907413</v>
      </c>
      <c r="L1031" s="11">
        <f t="shared" si="81"/>
        <v>42098.624305555561</v>
      </c>
      <c r="M1031" t="b">
        <v>0</v>
      </c>
      <c r="N1031">
        <v>141</v>
      </c>
      <c r="O1031" t="b">
        <v>1</v>
      </c>
      <c r="P1031" t="s">
        <v>8280</v>
      </c>
      <c r="Q1031" s="6">
        <f>E1031/D1031</f>
        <v>1.1175999999999999</v>
      </c>
      <c r="R1031" s="7">
        <f t="shared" si="82"/>
        <v>79.262411347517727</v>
      </c>
      <c r="S1031" t="str">
        <f t="shared" si="83"/>
        <v>music</v>
      </c>
      <c r="T1031" t="str">
        <f t="shared" si="84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80"/>
        <v>42611.19153935185</v>
      </c>
      <c r="L1032" s="11">
        <f t="shared" si="81"/>
        <v>42625.19153935185</v>
      </c>
      <c r="M1032" t="b">
        <v>0</v>
      </c>
      <c r="N1032">
        <v>159</v>
      </c>
      <c r="O1032" t="b">
        <v>1</v>
      </c>
      <c r="P1032" t="s">
        <v>8280</v>
      </c>
      <c r="Q1032" s="6">
        <f>E1032/D1032</f>
        <v>3.4209999999999998</v>
      </c>
      <c r="R1032" s="7">
        <f t="shared" si="82"/>
        <v>43.031446540880502</v>
      </c>
      <c r="S1032" t="str">
        <f t="shared" si="83"/>
        <v>music</v>
      </c>
      <c r="T1032" t="str">
        <f t="shared" si="84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80"/>
        <v>42324.472337962965</v>
      </c>
      <c r="L1033" s="11">
        <f t="shared" si="81"/>
        <v>42354.472337962965</v>
      </c>
      <c r="M1033" t="b">
        <v>0</v>
      </c>
      <c r="N1033">
        <v>99</v>
      </c>
      <c r="O1033" t="b">
        <v>1</v>
      </c>
      <c r="P1033" t="s">
        <v>8280</v>
      </c>
      <c r="Q1033" s="6">
        <f>E1033/D1033</f>
        <v>1.0740000000000001</v>
      </c>
      <c r="R1033" s="7">
        <f t="shared" si="82"/>
        <v>108.48484848484848</v>
      </c>
      <c r="S1033" t="str">
        <f t="shared" si="83"/>
        <v>music</v>
      </c>
      <c r="T1033" t="str">
        <f t="shared" si="84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80"/>
        <v>42514.375289351854</v>
      </c>
      <c r="L1034" s="11">
        <f t="shared" si="81"/>
        <v>42544.375289351854</v>
      </c>
      <c r="M1034" t="b">
        <v>0</v>
      </c>
      <c r="N1034">
        <v>96</v>
      </c>
      <c r="O1034" t="b">
        <v>1</v>
      </c>
      <c r="P1034" t="s">
        <v>8280</v>
      </c>
      <c r="Q1034" s="6">
        <f>E1034/D1034</f>
        <v>1.0849703703703704</v>
      </c>
      <c r="R1034" s="7">
        <f t="shared" si="82"/>
        <v>61.029583333333335</v>
      </c>
      <c r="S1034" t="str">
        <f t="shared" si="83"/>
        <v>music</v>
      </c>
      <c r="T1034" t="str">
        <f t="shared" si="84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80"/>
        <v>42688.440740740749</v>
      </c>
      <c r="L1035" s="11">
        <f t="shared" si="81"/>
        <v>42716.440740740749</v>
      </c>
      <c r="M1035" t="b">
        <v>0</v>
      </c>
      <c r="N1035">
        <v>27</v>
      </c>
      <c r="O1035" t="b">
        <v>1</v>
      </c>
      <c r="P1035" t="s">
        <v>8280</v>
      </c>
      <c r="Q1035" s="6">
        <f>E1035/D1035</f>
        <v>1.0286144578313252</v>
      </c>
      <c r="R1035" s="7">
        <f t="shared" si="82"/>
        <v>50.592592592592595</v>
      </c>
      <c r="S1035" t="str">
        <f t="shared" si="83"/>
        <v>music</v>
      </c>
      <c r="T1035" t="str">
        <f t="shared" si="84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80"/>
        <v>42554.8750462963</v>
      </c>
      <c r="L1036" s="11">
        <f t="shared" si="81"/>
        <v>42586.874305555561</v>
      </c>
      <c r="M1036" t="b">
        <v>0</v>
      </c>
      <c r="N1036">
        <v>166</v>
      </c>
      <c r="O1036" t="b">
        <v>1</v>
      </c>
      <c r="P1036" t="s">
        <v>8280</v>
      </c>
      <c r="Q1036" s="6">
        <f>E1036/D1036</f>
        <v>1.3000180000000001</v>
      </c>
      <c r="R1036" s="7">
        <f t="shared" si="82"/>
        <v>39.157168674698795</v>
      </c>
      <c r="S1036" t="str">
        <f t="shared" si="83"/>
        <v>music</v>
      </c>
      <c r="T1036" t="str">
        <f t="shared" si="84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80"/>
        <v>42016.349768518521</v>
      </c>
      <c r="L1037" s="11">
        <f t="shared" si="81"/>
        <v>42046.349768518521</v>
      </c>
      <c r="M1037" t="b">
        <v>0</v>
      </c>
      <c r="N1037">
        <v>76</v>
      </c>
      <c r="O1037" t="b">
        <v>1</v>
      </c>
      <c r="P1037" t="s">
        <v>8280</v>
      </c>
      <c r="Q1037" s="6">
        <f>E1037/D1037</f>
        <v>1.0765217391304347</v>
      </c>
      <c r="R1037" s="7">
        <f t="shared" si="82"/>
        <v>65.15789473684211</v>
      </c>
      <c r="S1037" t="str">
        <f t="shared" si="83"/>
        <v>music</v>
      </c>
      <c r="T1037" t="str">
        <f t="shared" si="84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80"/>
        <v>41249.15729166667</v>
      </c>
      <c r="L1038" s="11">
        <f t="shared" si="81"/>
        <v>41281.041666666672</v>
      </c>
      <c r="M1038" t="b">
        <v>0</v>
      </c>
      <c r="N1038">
        <v>211</v>
      </c>
      <c r="O1038" t="b">
        <v>1</v>
      </c>
      <c r="P1038" t="s">
        <v>8280</v>
      </c>
      <c r="Q1038" s="6">
        <f>E1038/D1038</f>
        <v>1.1236044444444444</v>
      </c>
      <c r="R1038" s="7">
        <f t="shared" si="82"/>
        <v>23.963127962085309</v>
      </c>
      <c r="S1038" t="str">
        <f t="shared" si="83"/>
        <v>music</v>
      </c>
      <c r="T1038" t="str">
        <f t="shared" si="84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80"/>
        <v>42119.530810185192</v>
      </c>
      <c r="L1039" s="11">
        <f t="shared" si="81"/>
        <v>42141.916666666664</v>
      </c>
      <c r="M1039" t="b">
        <v>0</v>
      </c>
      <c r="N1039">
        <v>21</v>
      </c>
      <c r="O1039" t="b">
        <v>1</v>
      </c>
      <c r="P1039" t="s">
        <v>8280</v>
      </c>
      <c r="Q1039" s="6">
        <f>E1039/D1039</f>
        <v>1.0209999999999999</v>
      </c>
      <c r="R1039" s="7">
        <f t="shared" si="82"/>
        <v>48.61904761904762</v>
      </c>
      <c r="S1039" t="str">
        <f t="shared" si="83"/>
        <v>music</v>
      </c>
      <c r="T1039" t="str">
        <f t="shared" si="84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80"/>
        <v>42417.940081018525</v>
      </c>
      <c r="L1040" s="11">
        <f t="shared" si="81"/>
        <v>42447.898414351854</v>
      </c>
      <c r="M1040" t="b">
        <v>0</v>
      </c>
      <c r="N1040">
        <v>61</v>
      </c>
      <c r="O1040" t="b">
        <v>1</v>
      </c>
      <c r="P1040" t="s">
        <v>8280</v>
      </c>
      <c r="Q1040" s="6">
        <f>E1040/D1040</f>
        <v>1.4533333333333334</v>
      </c>
      <c r="R1040" s="7">
        <f t="shared" si="82"/>
        <v>35.73770491803279</v>
      </c>
      <c r="S1040" t="str">
        <f t="shared" si="83"/>
        <v>music</v>
      </c>
      <c r="T1040" t="str">
        <f t="shared" si="84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80"/>
        <v>42691.817662037043</v>
      </c>
      <c r="L1041" s="11">
        <f t="shared" si="81"/>
        <v>42717.040972222225</v>
      </c>
      <c r="M1041" t="b">
        <v>0</v>
      </c>
      <c r="N1041">
        <v>30</v>
      </c>
      <c r="O1041" t="b">
        <v>1</v>
      </c>
      <c r="P1041" t="s">
        <v>8280</v>
      </c>
      <c r="Q1041" s="6">
        <f>E1041/D1041</f>
        <v>1.282</v>
      </c>
      <c r="R1041" s="7">
        <f t="shared" si="82"/>
        <v>21.366666666666667</v>
      </c>
      <c r="S1041" t="str">
        <f t="shared" si="83"/>
        <v>music</v>
      </c>
      <c r="T1041" t="str">
        <f t="shared" si="84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80"/>
        <v>42579.416770833333</v>
      </c>
      <c r="L1042" s="11">
        <f t="shared" si="81"/>
        <v>42609.416770833333</v>
      </c>
      <c r="M1042" t="b">
        <v>0</v>
      </c>
      <c r="N1042">
        <v>1</v>
      </c>
      <c r="O1042" t="b">
        <v>0</v>
      </c>
      <c r="P1042" t="s">
        <v>8281</v>
      </c>
      <c r="Q1042" s="6">
        <f>E1042/D1042</f>
        <v>2.9411764705882353E-3</v>
      </c>
      <c r="R1042" s="7">
        <f t="shared" si="82"/>
        <v>250</v>
      </c>
      <c r="S1042" t="str">
        <f t="shared" si="83"/>
        <v>journalism</v>
      </c>
      <c r="T1042" t="str">
        <f t="shared" si="84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80"/>
        <v>41830.768425925933</v>
      </c>
      <c r="L1043" s="11">
        <f t="shared" si="81"/>
        <v>41850.768425925933</v>
      </c>
      <c r="M1043" t="b">
        <v>0</v>
      </c>
      <c r="N1043">
        <v>0</v>
      </c>
      <c r="O1043" t="b">
        <v>0</v>
      </c>
      <c r="P1043" t="s">
        <v>8281</v>
      </c>
      <c r="Q1043" s="6">
        <f>E1043/D1043</f>
        <v>0</v>
      </c>
      <c r="R1043" s="7" t="e">
        <f t="shared" si="82"/>
        <v>#DIV/0!</v>
      </c>
      <c r="S1043" t="str">
        <f t="shared" si="83"/>
        <v>journalism</v>
      </c>
      <c r="T1043" t="str">
        <f t="shared" si="84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80"/>
        <v>41851.404490740744</v>
      </c>
      <c r="L1044" s="11">
        <f t="shared" si="81"/>
        <v>41894.125</v>
      </c>
      <c r="M1044" t="b">
        <v>0</v>
      </c>
      <c r="N1044">
        <v>1</v>
      </c>
      <c r="O1044" t="b">
        <v>0</v>
      </c>
      <c r="P1044" t="s">
        <v>8281</v>
      </c>
      <c r="Q1044" s="6">
        <f>E1044/D1044</f>
        <v>1.5384615384615385E-2</v>
      </c>
      <c r="R1044" s="7">
        <f t="shared" si="82"/>
        <v>10</v>
      </c>
      <c r="S1044" t="str">
        <f t="shared" si="83"/>
        <v>journalism</v>
      </c>
      <c r="T1044" t="str">
        <f t="shared" si="84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80"/>
        <v>42113.961284722223</v>
      </c>
      <c r="L1045" s="11">
        <f t="shared" si="81"/>
        <v>42143.961284722223</v>
      </c>
      <c r="M1045" t="b">
        <v>0</v>
      </c>
      <c r="N1045">
        <v>292</v>
      </c>
      <c r="O1045" t="b">
        <v>0</v>
      </c>
      <c r="P1045" t="s">
        <v>8281</v>
      </c>
      <c r="Q1045" s="6">
        <f>E1045/D1045</f>
        <v>8.5370000000000001E-2</v>
      </c>
      <c r="R1045" s="7">
        <f t="shared" si="82"/>
        <v>29.236301369863014</v>
      </c>
      <c r="S1045" t="str">
        <f t="shared" si="83"/>
        <v>journalism</v>
      </c>
      <c r="T1045" t="str">
        <f t="shared" si="84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80"/>
        <v>42011.634270833332</v>
      </c>
      <c r="L1046" s="11">
        <f t="shared" si="81"/>
        <v>42068.560416666667</v>
      </c>
      <c r="M1046" t="b">
        <v>0</v>
      </c>
      <c r="N1046">
        <v>2</v>
      </c>
      <c r="O1046" t="b">
        <v>0</v>
      </c>
      <c r="P1046" t="s">
        <v>8281</v>
      </c>
      <c r="Q1046" s="6">
        <f>E1046/D1046</f>
        <v>8.571428571428571E-4</v>
      </c>
      <c r="R1046" s="7">
        <f t="shared" si="82"/>
        <v>3</v>
      </c>
      <c r="S1046" t="str">
        <f t="shared" si="83"/>
        <v>journalism</v>
      </c>
      <c r="T1046" t="str">
        <f t="shared" si="84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80"/>
        <v>41844.582754629635</v>
      </c>
      <c r="L1047" s="11">
        <f t="shared" si="81"/>
        <v>41874.582754629635</v>
      </c>
      <c r="M1047" t="b">
        <v>0</v>
      </c>
      <c r="N1047">
        <v>8</v>
      </c>
      <c r="O1047" t="b">
        <v>0</v>
      </c>
      <c r="P1047" t="s">
        <v>8281</v>
      </c>
      <c r="Q1047" s="6">
        <f>E1047/D1047</f>
        <v>2.6599999999999999E-2</v>
      </c>
      <c r="R1047" s="7">
        <f t="shared" si="82"/>
        <v>33.25</v>
      </c>
      <c r="S1047" t="str">
        <f t="shared" si="83"/>
        <v>journalism</v>
      </c>
      <c r="T1047" t="str">
        <f t="shared" si="84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80"/>
        <v>42319.55972222222</v>
      </c>
      <c r="L1048" s="11">
        <f t="shared" si="81"/>
        <v>42364.55972222222</v>
      </c>
      <c r="M1048" t="b">
        <v>0</v>
      </c>
      <c r="N1048">
        <v>0</v>
      </c>
      <c r="O1048" t="b">
        <v>0</v>
      </c>
      <c r="P1048" t="s">
        <v>8281</v>
      </c>
      <c r="Q1048" s="6">
        <f>E1048/D1048</f>
        <v>0</v>
      </c>
      <c r="R1048" s="7" t="e">
        <f t="shared" si="82"/>
        <v>#DIV/0!</v>
      </c>
      <c r="S1048" t="str">
        <f t="shared" si="83"/>
        <v>journalism</v>
      </c>
      <c r="T1048" t="str">
        <f t="shared" si="84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80"/>
        <v>41918.52679398148</v>
      </c>
      <c r="L1049" s="11">
        <f t="shared" si="81"/>
        <v>41948.568460648152</v>
      </c>
      <c r="M1049" t="b">
        <v>0</v>
      </c>
      <c r="N1049">
        <v>1</v>
      </c>
      <c r="O1049" t="b">
        <v>0</v>
      </c>
      <c r="P1049" t="s">
        <v>8281</v>
      </c>
      <c r="Q1049" s="6">
        <f>E1049/D1049</f>
        <v>5.0000000000000001E-4</v>
      </c>
      <c r="R1049" s="7">
        <f t="shared" si="82"/>
        <v>1</v>
      </c>
      <c r="S1049" t="str">
        <f t="shared" si="83"/>
        <v>journalism</v>
      </c>
      <c r="T1049" t="str">
        <f t="shared" si="84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80"/>
        <v>42597.761446759258</v>
      </c>
      <c r="L1050" s="11">
        <f t="shared" si="81"/>
        <v>42637.761446759258</v>
      </c>
      <c r="M1050" t="b">
        <v>0</v>
      </c>
      <c r="N1050">
        <v>4</v>
      </c>
      <c r="O1050" t="b">
        <v>0</v>
      </c>
      <c r="P1050" t="s">
        <v>8281</v>
      </c>
      <c r="Q1050" s="6">
        <f>E1050/D1050</f>
        <v>1.4133333333333333E-2</v>
      </c>
      <c r="R1050" s="7">
        <f t="shared" si="82"/>
        <v>53</v>
      </c>
      <c r="S1050" t="str">
        <f t="shared" si="83"/>
        <v>journalism</v>
      </c>
      <c r="T1050" t="str">
        <f t="shared" si="84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80"/>
        <v>42382.139409722229</v>
      </c>
      <c r="L1051" s="11">
        <f t="shared" si="81"/>
        <v>42412.139409722229</v>
      </c>
      <c r="M1051" t="b">
        <v>0</v>
      </c>
      <c r="N1051">
        <v>0</v>
      </c>
      <c r="O1051" t="b">
        <v>0</v>
      </c>
      <c r="P1051" t="s">
        <v>8281</v>
      </c>
      <c r="Q1051" s="6">
        <f>E1051/D1051</f>
        <v>0</v>
      </c>
      <c r="R1051" s="7" t="e">
        <f t="shared" si="82"/>
        <v>#DIV/0!</v>
      </c>
      <c r="S1051" t="str">
        <f t="shared" si="83"/>
        <v>journalism</v>
      </c>
      <c r="T1051" t="str">
        <f t="shared" si="84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80"/>
        <v>42231.505520833336</v>
      </c>
      <c r="L1052" s="11">
        <f t="shared" si="81"/>
        <v>42261.505520833336</v>
      </c>
      <c r="M1052" t="b">
        <v>0</v>
      </c>
      <c r="N1052">
        <v>0</v>
      </c>
      <c r="O1052" t="b">
        <v>0</v>
      </c>
      <c r="P1052" t="s">
        <v>8281</v>
      </c>
      <c r="Q1052" s="6">
        <f>E1052/D1052</f>
        <v>0</v>
      </c>
      <c r="R1052" s="7" t="e">
        <f t="shared" si="82"/>
        <v>#DIV/0!</v>
      </c>
      <c r="S1052" t="str">
        <f t="shared" si="83"/>
        <v>journalism</v>
      </c>
      <c r="T1052" t="str">
        <f t="shared" si="84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80"/>
        <v>41849.72251157408</v>
      </c>
      <c r="L1053" s="11">
        <f t="shared" si="81"/>
        <v>41877.72251157408</v>
      </c>
      <c r="M1053" t="b">
        <v>0</v>
      </c>
      <c r="N1053">
        <v>0</v>
      </c>
      <c r="O1053" t="b">
        <v>0</v>
      </c>
      <c r="P1053" t="s">
        <v>8281</v>
      </c>
      <c r="Q1053" s="6">
        <f>E1053/D1053</f>
        <v>0</v>
      </c>
      <c r="R1053" s="7" t="e">
        <f t="shared" si="82"/>
        <v>#DIV/0!</v>
      </c>
      <c r="S1053" t="str">
        <f t="shared" si="83"/>
        <v>journalism</v>
      </c>
      <c r="T1053" t="str">
        <f t="shared" si="84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80"/>
        <v>42483.505729166667</v>
      </c>
      <c r="L1054" s="11">
        <f t="shared" si="81"/>
        <v>42527.54791666667</v>
      </c>
      <c r="M1054" t="b">
        <v>0</v>
      </c>
      <c r="N1054">
        <v>0</v>
      </c>
      <c r="O1054" t="b">
        <v>0</v>
      </c>
      <c r="P1054" t="s">
        <v>8281</v>
      </c>
      <c r="Q1054" s="6">
        <f>E1054/D1054</f>
        <v>0</v>
      </c>
      <c r="R1054" s="7" t="e">
        <f t="shared" si="82"/>
        <v>#DIV/0!</v>
      </c>
      <c r="S1054" t="str">
        <f t="shared" si="83"/>
        <v>journalism</v>
      </c>
      <c r="T1054" t="str">
        <f t="shared" si="84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80"/>
        <v>42774.881157407413</v>
      </c>
      <c r="L1055" s="11">
        <f t="shared" si="81"/>
        <v>42799.881157407413</v>
      </c>
      <c r="M1055" t="b">
        <v>0</v>
      </c>
      <c r="N1055">
        <v>1</v>
      </c>
      <c r="O1055" t="b">
        <v>0</v>
      </c>
      <c r="P1055" t="s">
        <v>8281</v>
      </c>
      <c r="Q1055" s="6">
        <f>E1055/D1055</f>
        <v>0.01</v>
      </c>
      <c r="R1055" s="7">
        <f t="shared" si="82"/>
        <v>15</v>
      </c>
      <c r="S1055" t="str">
        <f t="shared" si="83"/>
        <v>journalism</v>
      </c>
      <c r="T1055" t="str">
        <f t="shared" si="84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80"/>
        <v>41831.560173611113</v>
      </c>
      <c r="L1056" s="11">
        <f t="shared" si="81"/>
        <v>41861.625</v>
      </c>
      <c r="M1056" t="b">
        <v>0</v>
      </c>
      <c r="N1056">
        <v>0</v>
      </c>
      <c r="O1056" t="b">
        <v>0</v>
      </c>
      <c r="P1056" t="s">
        <v>8281</v>
      </c>
      <c r="Q1056" s="6">
        <f>E1056/D1056</f>
        <v>0</v>
      </c>
      <c r="R1056" s="7" t="e">
        <f t="shared" si="82"/>
        <v>#DIV/0!</v>
      </c>
      <c r="S1056" t="str">
        <f t="shared" si="83"/>
        <v>journalism</v>
      </c>
      <c r="T1056" t="str">
        <f t="shared" si="84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80"/>
        <v>42406.700752314813</v>
      </c>
      <c r="L1057" s="11">
        <f t="shared" si="81"/>
        <v>42436.700752314813</v>
      </c>
      <c r="M1057" t="b">
        <v>0</v>
      </c>
      <c r="N1057">
        <v>0</v>
      </c>
      <c r="O1057" t="b">
        <v>0</v>
      </c>
      <c r="P1057" t="s">
        <v>8281</v>
      </c>
      <c r="Q1057" s="6">
        <f>E1057/D1057</f>
        <v>0</v>
      </c>
      <c r="R1057" s="7" t="e">
        <f t="shared" si="82"/>
        <v>#DIV/0!</v>
      </c>
      <c r="S1057" t="str">
        <f t="shared" si="83"/>
        <v>journalism</v>
      </c>
      <c r="T1057" t="str">
        <f t="shared" si="84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80"/>
        <v>42058.427974537037</v>
      </c>
      <c r="L1058" s="11">
        <f t="shared" si="81"/>
        <v>42118.38630787038</v>
      </c>
      <c r="M1058" t="b">
        <v>0</v>
      </c>
      <c r="N1058">
        <v>0</v>
      </c>
      <c r="O1058" t="b">
        <v>0</v>
      </c>
      <c r="P1058" t="s">
        <v>8281</v>
      </c>
      <c r="Q1058" s="6">
        <f>E1058/D1058</f>
        <v>0</v>
      </c>
      <c r="R1058" s="7" t="e">
        <f t="shared" si="82"/>
        <v>#DIV/0!</v>
      </c>
      <c r="S1058" t="str">
        <f t="shared" si="83"/>
        <v>journalism</v>
      </c>
      <c r="T1058" t="str">
        <f t="shared" si="84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80"/>
        <v>42678.579664351848</v>
      </c>
      <c r="L1059" s="11">
        <f t="shared" si="81"/>
        <v>42708.621331018519</v>
      </c>
      <c r="M1059" t="b">
        <v>0</v>
      </c>
      <c r="N1059">
        <v>0</v>
      </c>
      <c r="O1059" t="b">
        <v>0</v>
      </c>
      <c r="P1059" t="s">
        <v>8281</v>
      </c>
      <c r="Q1059" s="6">
        <f>E1059/D1059</f>
        <v>0</v>
      </c>
      <c r="R1059" s="7" t="e">
        <f t="shared" si="82"/>
        <v>#DIV/0!</v>
      </c>
      <c r="S1059" t="str">
        <f t="shared" si="83"/>
        <v>journalism</v>
      </c>
      <c r="T1059" t="str">
        <f t="shared" si="84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80"/>
        <v>42047.609293981484</v>
      </c>
      <c r="L1060" s="11">
        <f t="shared" si="81"/>
        <v>42088.708333333336</v>
      </c>
      <c r="M1060" t="b">
        <v>0</v>
      </c>
      <c r="N1060">
        <v>0</v>
      </c>
      <c r="O1060" t="b">
        <v>0</v>
      </c>
      <c r="P1060" t="s">
        <v>8281</v>
      </c>
      <c r="Q1060" s="6">
        <f>E1060/D1060</f>
        <v>0</v>
      </c>
      <c r="R1060" s="7" t="e">
        <f t="shared" si="82"/>
        <v>#DIV/0!</v>
      </c>
      <c r="S1060" t="str">
        <f t="shared" si="83"/>
        <v>journalism</v>
      </c>
      <c r="T1060" t="str">
        <f t="shared" si="84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80"/>
        <v>42046.498333333337</v>
      </c>
      <c r="L1061" s="11">
        <f t="shared" si="81"/>
        <v>42076.456666666672</v>
      </c>
      <c r="M1061" t="b">
        <v>0</v>
      </c>
      <c r="N1061">
        <v>0</v>
      </c>
      <c r="O1061" t="b">
        <v>0</v>
      </c>
      <c r="P1061" t="s">
        <v>8281</v>
      </c>
      <c r="Q1061" s="6">
        <f>E1061/D1061</f>
        <v>0</v>
      </c>
      <c r="R1061" s="7" t="e">
        <f t="shared" si="82"/>
        <v>#DIV/0!</v>
      </c>
      <c r="S1061" t="str">
        <f t="shared" si="83"/>
        <v>journalism</v>
      </c>
      <c r="T1061" t="str">
        <f t="shared" si="84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80"/>
        <v>42079.621446759258</v>
      </c>
      <c r="L1062" s="11">
        <f t="shared" si="81"/>
        <v>42109.621446759258</v>
      </c>
      <c r="M1062" t="b">
        <v>0</v>
      </c>
      <c r="N1062">
        <v>1</v>
      </c>
      <c r="O1062" t="b">
        <v>0</v>
      </c>
      <c r="P1062" t="s">
        <v>8281</v>
      </c>
      <c r="Q1062" s="6">
        <f>E1062/D1062</f>
        <v>0.01</v>
      </c>
      <c r="R1062" s="7">
        <f t="shared" si="82"/>
        <v>50</v>
      </c>
      <c r="S1062" t="str">
        <f t="shared" si="83"/>
        <v>journalism</v>
      </c>
      <c r="T1062" t="str">
        <f t="shared" si="84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80"/>
        <v>42431.9850462963</v>
      </c>
      <c r="L1063" s="11">
        <f t="shared" si="81"/>
        <v>42491.750000000007</v>
      </c>
      <c r="M1063" t="b">
        <v>0</v>
      </c>
      <c r="N1063">
        <v>0</v>
      </c>
      <c r="O1063" t="b">
        <v>0</v>
      </c>
      <c r="P1063" t="s">
        <v>8281</v>
      </c>
      <c r="Q1063" s="6">
        <f>E1063/D1063</f>
        <v>0</v>
      </c>
      <c r="R1063" s="7" t="e">
        <f t="shared" si="82"/>
        <v>#DIV/0!</v>
      </c>
      <c r="S1063" t="str">
        <f t="shared" si="83"/>
        <v>journalism</v>
      </c>
      <c r="T1063" t="str">
        <f t="shared" si="84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80"/>
        <v>42556.515520833338</v>
      </c>
      <c r="L1064" s="11">
        <f t="shared" si="81"/>
        <v>42563.515520833338</v>
      </c>
      <c r="M1064" t="b">
        <v>0</v>
      </c>
      <c r="N1064">
        <v>4</v>
      </c>
      <c r="O1064" t="b">
        <v>0</v>
      </c>
      <c r="P1064" t="s">
        <v>8281</v>
      </c>
      <c r="Q1064" s="6">
        <f>E1064/D1064</f>
        <v>0.95477386934673369</v>
      </c>
      <c r="R1064" s="7">
        <f t="shared" si="82"/>
        <v>47.5</v>
      </c>
      <c r="S1064" t="str">
        <f t="shared" si="83"/>
        <v>journalism</v>
      </c>
      <c r="T1064" t="str">
        <f t="shared" si="84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80"/>
        <v>42582.73914351852</v>
      </c>
      <c r="L1065" s="11">
        <f t="shared" si="81"/>
        <v>42612.73914351852</v>
      </c>
      <c r="M1065" t="b">
        <v>0</v>
      </c>
      <c r="N1065">
        <v>0</v>
      </c>
      <c r="O1065" t="b">
        <v>0</v>
      </c>
      <c r="P1065" t="s">
        <v>8281</v>
      </c>
      <c r="Q1065" s="6">
        <f>E1065/D1065</f>
        <v>0</v>
      </c>
      <c r="R1065" s="7" t="e">
        <f t="shared" si="82"/>
        <v>#DIV/0!</v>
      </c>
      <c r="S1065" t="str">
        <f t="shared" si="83"/>
        <v>journalism</v>
      </c>
      <c r="T1065" t="str">
        <f t="shared" si="84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80"/>
        <v>41416.936377314814</v>
      </c>
      <c r="L1066" s="11">
        <f t="shared" si="81"/>
        <v>41461.936377314814</v>
      </c>
      <c r="M1066" t="b">
        <v>0</v>
      </c>
      <c r="N1066">
        <v>123</v>
      </c>
      <c r="O1066" t="b">
        <v>0</v>
      </c>
      <c r="P1066" t="s">
        <v>8282</v>
      </c>
      <c r="Q1066" s="6">
        <f>E1066/D1066</f>
        <v>8.9744444444444446E-2</v>
      </c>
      <c r="R1066" s="7">
        <f t="shared" si="82"/>
        <v>65.666666666666671</v>
      </c>
      <c r="S1066" t="str">
        <f t="shared" si="83"/>
        <v>games</v>
      </c>
      <c r="T1066" t="str">
        <f t="shared" si="84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80"/>
        <v>41661.089375000003</v>
      </c>
      <c r="L1067" s="11">
        <f t="shared" si="81"/>
        <v>41689.089375000003</v>
      </c>
      <c r="M1067" t="b">
        <v>0</v>
      </c>
      <c r="N1067">
        <v>5</v>
      </c>
      <c r="O1067" t="b">
        <v>0</v>
      </c>
      <c r="P1067" t="s">
        <v>8282</v>
      </c>
      <c r="Q1067" s="6">
        <f>E1067/D1067</f>
        <v>2.7E-2</v>
      </c>
      <c r="R1067" s="7">
        <f t="shared" si="82"/>
        <v>16.2</v>
      </c>
      <c r="S1067" t="str">
        <f t="shared" si="83"/>
        <v>games</v>
      </c>
      <c r="T1067" t="str">
        <f t="shared" si="84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80"/>
        <v>41445.671087962968</v>
      </c>
      <c r="L1068" s="11">
        <f t="shared" si="81"/>
        <v>41490.671087962968</v>
      </c>
      <c r="M1068" t="b">
        <v>0</v>
      </c>
      <c r="N1068">
        <v>148</v>
      </c>
      <c r="O1068" t="b">
        <v>0</v>
      </c>
      <c r="P1068" t="s">
        <v>8282</v>
      </c>
      <c r="Q1068" s="6">
        <f>E1068/D1068</f>
        <v>3.3673333333333333E-2</v>
      </c>
      <c r="R1068" s="7">
        <f t="shared" si="82"/>
        <v>34.128378378378379</v>
      </c>
      <c r="S1068" t="str">
        <f t="shared" si="83"/>
        <v>games</v>
      </c>
      <c r="T1068" t="str">
        <f t="shared" si="84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80"/>
        <v>41599.564016203709</v>
      </c>
      <c r="L1069" s="11">
        <f t="shared" si="81"/>
        <v>41629.564016203709</v>
      </c>
      <c r="M1069" t="b">
        <v>0</v>
      </c>
      <c r="N1069">
        <v>10</v>
      </c>
      <c r="O1069" t="b">
        <v>0</v>
      </c>
      <c r="P1069" t="s">
        <v>8282</v>
      </c>
      <c r="Q1069" s="6">
        <f>E1069/D1069</f>
        <v>0.26</v>
      </c>
      <c r="R1069" s="7">
        <f t="shared" si="82"/>
        <v>13</v>
      </c>
      <c r="S1069" t="str">
        <f t="shared" si="83"/>
        <v>games</v>
      </c>
      <c r="T1069" t="str">
        <f t="shared" si="84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80"/>
        <v>42440.07944444444</v>
      </c>
      <c r="L1070" s="11">
        <f t="shared" si="81"/>
        <v>42470.037777777783</v>
      </c>
      <c r="M1070" t="b">
        <v>0</v>
      </c>
      <c r="N1070">
        <v>4</v>
      </c>
      <c r="O1070" t="b">
        <v>0</v>
      </c>
      <c r="P1070" t="s">
        <v>8282</v>
      </c>
      <c r="Q1070" s="6">
        <f>E1070/D1070</f>
        <v>1.5E-3</v>
      </c>
      <c r="R1070" s="7">
        <f t="shared" si="82"/>
        <v>11.25</v>
      </c>
      <c r="S1070" t="str">
        <f t="shared" si="83"/>
        <v>games</v>
      </c>
      <c r="T1070" t="str">
        <f t="shared" si="84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80"/>
        <v>41571.93818287037</v>
      </c>
      <c r="L1071" s="11">
        <f t="shared" si="81"/>
        <v>41603.979849537041</v>
      </c>
      <c r="M1071" t="b">
        <v>0</v>
      </c>
      <c r="N1071">
        <v>21</v>
      </c>
      <c r="O1071" t="b">
        <v>0</v>
      </c>
      <c r="P1071" t="s">
        <v>8282</v>
      </c>
      <c r="Q1071" s="6">
        <f>E1071/D1071</f>
        <v>0.38636363636363635</v>
      </c>
      <c r="R1071" s="7">
        <f t="shared" si="82"/>
        <v>40.476190476190474</v>
      </c>
      <c r="S1071" t="str">
        <f t="shared" si="83"/>
        <v>games</v>
      </c>
      <c r="T1071" t="str">
        <f t="shared" si="84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80"/>
        <v>41162.72016203704</v>
      </c>
      <c r="L1072" s="11">
        <f t="shared" si="81"/>
        <v>41182.72016203704</v>
      </c>
      <c r="M1072" t="b">
        <v>0</v>
      </c>
      <c r="N1072">
        <v>2</v>
      </c>
      <c r="O1072" t="b">
        <v>0</v>
      </c>
      <c r="P1072" t="s">
        <v>8282</v>
      </c>
      <c r="Q1072" s="6">
        <f>E1072/D1072</f>
        <v>7.0000000000000001E-3</v>
      </c>
      <c r="R1072" s="7">
        <f t="shared" si="82"/>
        <v>35</v>
      </c>
      <c r="S1072" t="str">
        <f t="shared" si="83"/>
        <v>games</v>
      </c>
      <c r="T1072" t="str">
        <f t="shared" si="84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80"/>
        <v>42295.461724537039</v>
      </c>
      <c r="L1073" s="11">
        <f t="shared" si="81"/>
        <v>42325.503391203711</v>
      </c>
      <c r="M1073" t="b">
        <v>0</v>
      </c>
      <c r="N1073">
        <v>0</v>
      </c>
      <c r="O1073" t="b">
        <v>0</v>
      </c>
      <c r="P1073" t="s">
        <v>8282</v>
      </c>
      <c r="Q1073" s="6">
        <f>E1073/D1073</f>
        <v>0</v>
      </c>
      <c r="R1073" s="7" t="e">
        <f t="shared" si="82"/>
        <v>#DIV/0!</v>
      </c>
      <c r="S1073" t="str">
        <f t="shared" si="83"/>
        <v>games</v>
      </c>
      <c r="T1073" t="str">
        <f t="shared" si="84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80"/>
        <v>41645.54047453704</v>
      </c>
      <c r="L1074" s="11">
        <f t="shared" si="81"/>
        <v>41675.54047453704</v>
      </c>
      <c r="M1074" t="b">
        <v>0</v>
      </c>
      <c r="N1074">
        <v>4</v>
      </c>
      <c r="O1074" t="b">
        <v>0</v>
      </c>
      <c r="P1074" t="s">
        <v>8282</v>
      </c>
      <c r="Q1074" s="6">
        <f>E1074/D1074</f>
        <v>6.8000000000000005E-4</v>
      </c>
      <c r="R1074" s="7">
        <f t="shared" si="82"/>
        <v>12.75</v>
      </c>
      <c r="S1074" t="str">
        <f t="shared" si="83"/>
        <v>games</v>
      </c>
      <c r="T1074" t="str">
        <f t="shared" si="84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80"/>
        <v>40802.67292824074</v>
      </c>
      <c r="L1075" s="11">
        <f t="shared" si="81"/>
        <v>40832.67292824074</v>
      </c>
      <c r="M1075" t="b">
        <v>0</v>
      </c>
      <c r="N1075">
        <v>1</v>
      </c>
      <c r="O1075" t="b">
        <v>0</v>
      </c>
      <c r="P1075" t="s">
        <v>8282</v>
      </c>
      <c r="Q1075" s="6">
        <f>E1075/D1075</f>
        <v>1.3333333333333334E-2</v>
      </c>
      <c r="R1075" s="7">
        <f t="shared" si="82"/>
        <v>10</v>
      </c>
      <c r="S1075" t="str">
        <f t="shared" si="83"/>
        <v>games</v>
      </c>
      <c r="T1075" t="str">
        <f t="shared" si="84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80"/>
        <v>41612.881307870375</v>
      </c>
      <c r="L1076" s="11">
        <f t="shared" si="81"/>
        <v>41642.881307870375</v>
      </c>
      <c r="M1076" t="b">
        <v>0</v>
      </c>
      <c r="N1076">
        <v>30</v>
      </c>
      <c r="O1076" t="b">
        <v>0</v>
      </c>
      <c r="P1076" t="s">
        <v>8282</v>
      </c>
      <c r="Q1076" s="6">
        <f>E1076/D1076</f>
        <v>6.3092592592592589E-2</v>
      </c>
      <c r="R1076" s="7">
        <f t="shared" si="82"/>
        <v>113.56666666666666</v>
      </c>
      <c r="S1076" t="str">
        <f t="shared" si="83"/>
        <v>games</v>
      </c>
      <c r="T1076" t="str">
        <f t="shared" si="84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80"/>
        <v>41005.612453703703</v>
      </c>
      <c r="L1077" s="11">
        <f t="shared" si="81"/>
        <v>41035.612453703703</v>
      </c>
      <c r="M1077" t="b">
        <v>0</v>
      </c>
      <c r="N1077">
        <v>3</v>
      </c>
      <c r="O1077" t="b">
        <v>0</v>
      </c>
      <c r="P1077" t="s">
        <v>8282</v>
      </c>
      <c r="Q1077" s="6">
        <f>E1077/D1077</f>
        <v>4.4999999999999998E-2</v>
      </c>
      <c r="R1077" s="7">
        <f t="shared" si="82"/>
        <v>15</v>
      </c>
      <c r="S1077" t="str">
        <f t="shared" si="83"/>
        <v>games</v>
      </c>
      <c r="T1077" t="str">
        <f t="shared" si="84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80"/>
        <v>41838.086226851854</v>
      </c>
      <c r="L1078" s="11">
        <f t="shared" si="81"/>
        <v>41893.086226851854</v>
      </c>
      <c r="M1078" t="b">
        <v>0</v>
      </c>
      <c r="N1078">
        <v>975</v>
      </c>
      <c r="O1078" t="b">
        <v>0</v>
      </c>
      <c r="P1078" t="s">
        <v>8282</v>
      </c>
      <c r="Q1078" s="6">
        <f>E1078/D1078</f>
        <v>0.62765333333333329</v>
      </c>
      <c r="R1078" s="7">
        <f t="shared" si="82"/>
        <v>48.281025641025643</v>
      </c>
      <c r="S1078" t="str">
        <f t="shared" si="83"/>
        <v>games</v>
      </c>
      <c r="T1078" t="str">
        <f t="shared" si="84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80"/>
        <v>42352.875127314815</v>
      </c>
      <c r="L1079" s="11">
        <f t="shared" si="81"/>
        <v>42382.875127314815</v>
      </c>
      <c r="M1079" t="b">
        <v>0</v>
      </c>
      <c r="N1079">
        <v>167</v>
      </c>
      <c r="O1079" t="b">
        <v>0</v>
      </c>
      <c r="P1079" t="s">
        <v>8282</v>
      </c>
      <c r="Q1079" s="6">
        <f>E1079/D1079</f>
        <v>0.29376000000000002</v>
      </c>
      <c r="R1079" s="7">
        <f t="shared" si="82"/>
        <v>43.976047904191617</v>
      </c>
      <c r="S1079" t="str">
        <f t="shared" si="83"/>
        <v>games</v>
      </c>
      <c r="T1079" t="str">
        <f t="shared" si="84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80"/>
        <v>40700.904178240744</v>
      </c>
      <c r="L1080" s="11">
        <f t="shared" si="81"/>
        <v>40745.904178240744</v>
      </c>
      <c r="M1080" t="b">
        <v>0</v>
      </c>
      <c r="N1080">
        <v>5</v>
      </c>
      <c r="O1080" t="b">
        <v>0</v>
      </c>
      <c r="P1080" t="s">
        <v>8282</v>
      </c>
      <c r="Q1080" s="6">
        <f>E1080/D1080</f>
        <v>7.4999999999999997E-2</v>
      </c>
      <c r="R1080" s="7">
        <f t="shared" si="82"/>
        <v>9</v>
      </c>
      <c r="S1080" t="str">
        <f t="shared" si="83"/>
        <v>games</v>
      </c>
      <c r="T1080" t="str">
        <f t="shared" si="84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80"/>
        <v>42479.274722222232</v>
      </c>
      <c r="L1081" s="11">
        <f t="shared" si="81"/>
        <v>42504.274722222232</v>
      </c>
      <c r="M1081" t="b">
        <v>0</v>
      </c>
      <c r="N1081">
        <v>18</v>
      </c>
      <c r="O1081" t="b">
        <v>0</v>
      </c>
      <c r="P1081" t="s">
        <v>8282</v>
      </c>
      <c r="Q1081" s="6">
        <f>E1081/D1081</f>
        <v>2.6076923076923077E-2</v>
      </c>
      <c r="R1081" s="7">
        <f t="shared" si="82"/>
        <v>37.666666666666664</v>
      </c>
      <c r="S1081" t="str">
        <f t="shared" si="83"/>
        <v>games</v>
      </c>
      <c r="T1081" t="str">
        <f t="shared" si="84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80"/>
        <v>41739.846446759264</v>
      </c>
      <c r="L1082" s="11">
        <f t="shared" si="81"/>
        <v>41769.846446759264</v>
      </c>
      <c r="M1082" t="b">
        <v>0</v>
      </c>
      <c r="N1082">
        <v>98</v>
      </c>
      <c r="O1082" t="b">
        <v>0</v>
      </c>
      <c r="P1082" t="s">
        <v>8282</v>
      </c>
      <c r="Q1082" s="6">
        <f>E1082/D1082</f>
        <v>9.1050000000000006E-2</v>
      </c>
      <c r="R1082" s="7">
        <f t="shared" si="82"/>
        <v>18.581632653061224</v>
      </c>
      <c r="S1082" t="str">
        <f t="shared" si="83"/>
        <v>games</v>
      </c>
      <c r="T1082" t="str">
        <f t="shared" si="84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80"/>
        <v>42002.635324074079</v>
      </c>
      <c r="L1083" s="11">
        <f t="shared" si="81"/>
        <v>42032.635324074079</v>
      </c>
      <c r="M1083" t="b">
        <v>0</v>
      </c>
      <c r="N1083">
        <v>4</v>
      </c>
      <c r="O1083" t="b">
        <v>0</v>
      </c>
      <c r="P1083" t="s">
        <v>8282</v>
      </c>
      <c r="Q1083" s="6">
        <f>E1083/D1083</f>
        <v>1.7647058823529413E-4</v>
      </c>
      <c r="R1083" s="7">
        <f t="shared" si="82"/>
        <v>3</v>
      </c>
      <c r="S1083" t="str">
        <f t="shared" si="83"/>
        <v>games</v>
      </c>
      <c r="T1083" t="str">
        <f t="shared" si="84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80"/>
        <v>41101.614444444451</v>
      </c>
      <c r="L1084" s="11">
        <f t="shared" si="81"/>
        <v>41131.614444444451</v>
      </c>
      <c r="M1084" t="b">
        <v>0</v>
      </c>
      <c r="N1084">
        <v>3</v>
      </c>
      <c r="O1084" t="b">
        <v>0</v>
      </c>
      <c r="P1084" t="s">
        <v>8282</v>
      </c>
      <c r="Q1084" s="6">
        <f>E1084/D1084</f>
        <v>5.5999999999999999E-3</v>
      </c>
      <c r="R1084" s="7">
        <f t="shared" si="82"/>
        <v>18.666666666666668</v>
      </c>
      <c r="S1084" t="str">
        <f t="shared" si="83"/>
        <v>games</v>
      </c>
      <c r="T1084" t="str">
        <f t="shared" si="84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80"/>
        <v>41793.3678587963</v>
      </c>
      <c r="L1085" s="11">
        <f t="shared" si="81"/>
        <v>41853.3678587963</v>
      </c>
      <c r="M1085" t="b">
        <v>0</v>
      </c>
      <c r="N1085">
        <v>1</v>
      </c>
      <c r="O1085" t="b">
        <v>0</v>
      </c>
      <c r="P1085" t="s">
        <v>8282</v>
      </c>
      <c r="Q1085" s="6">
        <f>E1085/D1085</f>
        <v>8.2000000000000007E-3</v>
      </c>
      <c r="R1085" s="7">
        <f t="shared" si="82"/>
        <v>410</v>
      </c>
      <c r="S1085" t="str">
        <f t="shared" si="83"/>
        <v>games</v>
      </c>
      <c r="T1085" t="str">
        <f t="shared" si="84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80"/>
        <v>41829.620416666665</v>
      </c>
      <c r="L1086" s="11">
        <f t="shared" si="81"/>
        <v>41859.620416666665</v>
      </c>
      <c r="M1086" t="b">
        <v>0</v>
      </c>
      <c r="N1086">
        <v>0</v>
      </c>
      <c r="O1086" t="b">
        <v>0</v>
      </c>
      <c r="P1086" t="s">
        <v>8282</v>
      </c>
      <c r="Q1086" s="6">
        <f>E1086/D1086</f>
        <v>0</v>
      </c>
      <c r="R1086" s="7" t="e">
        <f t="shared" si="82"/>
        <v>#DIV/0!</v>
      </c>
      <c r="S1086" t="str">
        <f t="shared" si="83"/>
        <v>games</v>
      </c>
      <c r="T1086" t="str">
        <f t="shared" si="84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80"/>
        <v>42413.379340277781</v>
      </c>
      <c r="L1087" s="11">
        <f t="shared" si="81"/>
        <v>42443.337673611117</v>
      </c>
      <c r="M1087" t="b">
        <v>0</v>
      </c>
      <c r="N1087">
        <v>9</v>
      </c>
      <c r="O1087" t="b">
        <v>0</v>
      </c>
      <c r="P1087" t="s">
        <v>8282</v>
      </c>
      <c r="Q1087" s="6">
        <f>E1087/D1087</f>
        <v>3.4200000000000001E-2</v>
      </c>
      <c r="R1087" s="7">
        <f t="shared" si="82"/>
        <v>114</v>
      </c>
      <c r="S1087" t="str">
        <f t="shared" si="83"/>
        <v>games</v>
      </c>
      <c r="T1087" t="str">
        <f t="shared" si="84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80"/>
        <v>41845.57512731482</v>
      </c>
      <c r="L1088" s="11">
        <f t="shared" si="81"/>
        <v>41875.57512731482</v>
      </c>
      <c r="M1088" t="b">
        <v>0</v>
      </c>
      <c r="N1088">
        <v>2</v>
      </c>
      <c r="O1088" t="b">
        <v>0</v>
      </c>
      <c r="P1088" t="s">
        <v>8282</v>
      </c>
      <c r="Q1088" s="6">
        <f>E1088/D1088</f>
        <v>8.3333333333333339E-4</v>
      </c>
      <c r="R1088" s="7">
        <f t="shared" si="82"/>
        <v>7.5</v>
      </c>
      <c r="S1088" t="str">
        <f t="shared" si="83"/>
        <v>games</v>
      </c>
      <c r="T1088" t="str">
        <f t="shared" si="84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80"/>
        <v>41775.422303240746</v>
      </c>
      <c r="L1089" s="11">
        <f t="shared" si="81"/>
        <v>41805.422303240746</v>
      </c>
      <c r="M1089" t="b">
        <v>0</v>
      </c>
      <c r="N1089">
        <v>0</v>
      </c>
      <c r="O1089" t="b">
        <v>0</v>
      </c>
      <c r="P1089" t="s">
        <v>8282</v>
      </c>
      <c r="Q1089" s="6">
        <f>E1089/D1089</f>
        <v>0</v>
      </c>
      <c r="R1089" s="7" t="e">
        <f t="shared" si="82"/>
        <v>#DIV/0!</v>
      </c>
      <c r="S1089" t="str">
        <f t="shared" si="83"/>
        <v>games</v>
      </c>
      <c r="T1089" t="str">
        <f t="shared" si="84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si="80"/>
        <v>41723.507719907408</v>
      </c>
      <c r="L1090" s="11">
        <f t="shared" si="81"/>
        <v>41753.507719907408</v>
      </c>
      <c r="M1090" t="b">
        <v>0</v>
      </c>
      <c r="N1090">
        <v>147</v>
      </c>
      <c r="O1090" t="b">
        <v>0</v>
      </c>
      <c r="P1090" t="s">
        <v>8282</v>
      </c>
      <c r="Q1090" s="6">
        <f>E1090/D1090</f>
        <v>0.14182977777777778</v>
      </c>
      <c r="R1090" s="7">
        <f t="shared" si="82"/>
        <v>43.41727891156463</v>
      </c>
      <c r="S1090" t="str">
        <f t="shared" si="83"/>
        <v>games</v>
      </c>
      <c r="T1090" t="str">
        <f t="shared" si="84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ref="K1091:K1154" si="85">(((J1091/60)/60)/24)+DATE(1970,1,1)+(-7/24)</f>
        <v>42150.897858796299</v>
      </c>
      <c r="L1091" s="11">
        <f t="shared" ref="L1091:L1154" si="86">(((I1091/60)/60)/24)+DATE(1970,1,1)+(-7/24)</f>
        <v>42180.897858796299</v>
      </c>
      <c r="M1091" t="b">
        <v>0</v>
      </c>
      <c r="N1091">
        <v>49</v>
      </c>
      <c r="O1091" t="b">
        <v>0</v>
      </c>
      <c r="P1091" t="s">
        <v>8282</v>
      </c>
      <c r="Q1091" s="6">
        <f>E1091/D1091</f>
        <v>7.8266666666666665E-2</v>
      </c>
      <c r="R1091" s="7">
        <f t="shared" ref="R1091:R1154" si="87">E1091/N1091</f>
        <v>23.959183673469386</v>
      </c>
      <c r="S1091" t="str">
        <f t="shared" ref="S1091:S1154" si="88">LEFT(P1091,SEARCH("/",P1091,1)-1)</f>
        <v>games</v>
      </c>
      <c r="T1091" t="str">
        <f t="shared" ref="T1091:T1154" si="89">RIGHT(P1091,LEN(P1091)-SEARCH("/",P1091))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85"/>
        <v>42122.894131944449</v>
      </c>
      <c r="L1092" s="11">
        <f t="shared" si="86"/>
        <v>42152.894131944449</v>
      </c>
      <c r="M1092" t="b">
        <v>0</v>
      </c>
      <c r="N1092">
        <v>1</v>
      </c>
      <c r="O1092" t="b">
        <v>0</v>
      </c>
      <c r="P1092" t="s">
        <v>8282</v>
      </c>
      <c r="Q1092" s="6">
        <f>E1092/D1092</f>
        <v>3.8464497269020693E-4</v>
      </c>
      <c r="R1092" s="7">
        <f t="shared" si="87"/>
        <v>5</v>
      </c>
      <c r="S1092" t="str">
        <f t="shared" si="88"/>
        <v>games</v>
      </c>
      <c r="T1092" t="str">
        <f t="shared" si="89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85"/>
        <v>42440.528611111113</v>
      </c>
      <c r="L1093" s="11">
        <f t="shared" si="86"/>
        <v>42470.486944444441</v>
      </c>
      <c r="M1093" t="b">
        <v>0</v>
      </c>
      <c r="N1093">
        <v>2</v>
      </c>
      <c r="O1093" t="b">
        <v>0</v>
      </c>
      <c r="P1093" t="s">
        <v>8282</v>
      </c>
      <c r="Q1093" s="6">
        <f>E1093/D1093</f>
        <v>0.125</v>
      </c>
      <c r="R1093" s="7">
        <f t="shared" si="87"/>
        <v>12.5</v>
      </c>
      <c r="S1093" t="str">
        <f t="shared" si="88"/>
        <v>games</v>
      </c>
      <c r="T1093" t="str">
        <f t="shared" si="89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85"/>
        <v>41249.734236111115</v>
      </c>
      <c r="L1094" s="11">
        <f t="shared" si="86"/>
        <v>41279.734236111115</v>
      </c>
      <c r="M1094" t="b">
        <v>0</v>
      </c>
      <c r="N1094">
        <v>7</v>
      </c>
      <c r="O1094" t="b">
        <v>0</v>
      </c>
      <c r="P1094" t="s">
        <v>8282</v>
      </c>
      <c r="Q1094" s="6">
        <f>E1094/D1094</f>
        <v>1.0500000000000001E-2</v>
      </c>
      <c r="R1094" s="7">
        <f t="shared" si="87"/>
        <v>3</v>
      </c>
      <c r="S1094" t="str">
        <f t="shared" si="88"/>
        <v>games</v>
      </c>
      <c r="T1094" t="str">
        <f t="shared" si="89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85"/>
        <v>42396.682141203702</v>
      </c>
      <c r="L1095" s="11">
        <f t="shared" si="86"/>
        <v>42411.682141203702</v>
      </c>
      <c r="M1095" t="b">
        <v>0</v>
      </c>
      <c r="N1095">
        <v>4</v>
      </c>
      <c r="O1095" t="b">
        <v>0</v>
      </c>
      <c r="P1095" t="s">
        <v>8282</v>
      </c>
      <c r="Q1095" s="6">
        <f>E1095/D1095</f>
        <v>0.14083333333333334</v>
      </c>
      <c r="R1095" s="7">
        <f t="shared" si="87"/>
        <v>10.5625</v>
      </c>
      <c r="S1095" t="str">
        <f t="shared" si="88"/>
        <v>games</v>
      </c>
      <c r="T1095" t="str">
        <f t="shared" si="89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85"/>
        <v>40795.421678240738</v>
      </c>
      <c r="L1096" s="11">
        <f t="shared" si="86"/>
        <v>40825.421678240738</v>
      </c>
      <c r="M1096" t="b">
        <v>0</v>
      </c>
      <c r="N1096">
        <v>27</v>
      </c>
      <c r="O1096" t="b">
        <v>0</v>
      </c>
      <c r="P1096" t="s">
        <v>8282</v>
      </c>
      <c r="Q1096" s="6">
        <f>E1096/D1096</f>
        <v>0.18300055555555556</v>
      </c>
      <c r="R1096" s="7">
        <f t="shared" si="87"/>
        <v>122.00037037037038</v>
      </c>
      <c r="S1096" t="str">
        <f t="shared" si="88"/>
        <v>games</v>
      </c>
      <c r="T1096" t="str">
        <f t="shared" si="89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85"/>
        <v>41486.245601851857</v>
      </c>
      <c r="L1097" s="11">
        <f t="shared" si="86"/>
        <v>41516.245601851857</v>
      </c>
      <c r="M1097" t="b">
        <v>0</v>
      </c>
      <c r="N1097">
        <v>94</v>
      </c>
      <c r="O1097" t="b">
        <v>0</v>
      </c>
      <c r="P1097" t="s">
        <v>8282</v>
      </c>
      <c r="Q1097" s="6">
        <f>E1097/D1097</f>
        <v>5.0347999999999997E-2</v>
      </c>
      <c r="R1097" s="7">
        <f t="shared" si="87"/>
        <v>267.80851063829789</v>
      </c>
      <c r="S1097" t="str">
        <f t="shared" si="88"/>
        <v>games</v>
      </c>
      <c r="T1097" t="str">
        <f t="shared" si="89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85"/>
        <v>41885.226319444446</v>
      </c>
      <c r="L1098" s="11">
        <f t="shared" si="86"/>
        <v>41915.854166666672</v>
      </c>
      <c r="M1098" t="b">
        <v>0</v>
      </c>
      <c r="N1098">
        <v>29</v>
      </c>
      <c r="O1098" t="b">
        <v>0</v>
      </c>
      <c r="P1098" t="s">
        <v>8282</v>
      </c>
      <c r="Q1098" s="6">
        <f>E1098/D1098</f>
        <v>0.17933333333333334</v>
      </c>
      <c r="R1098" s="7">
        <f t="shared" si="87"/>
        <v>74.206896551724142</v>
      </c>
      <c r="S1098" t="str">
        <f t="shared" si="88"/>
        <v>games</v>
      </c>
      <c r="T1098" t="str">
        <f t="shared" si="89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85"/>
        <v>41660.500891203708</v>
      </c>
      <c r="L1099" s="11">
        <f t="shared" si="86"/>
        <v>41700.500891203708</v>
      </c>
      <c r="M1099" t="b">
        <v>0</v>
      </c>
      <c r="N1099">
        <v>7</v>
      </c>
      <c r="O1099" t="b">
        <v>0</v>
      </c>
      <c r="P1099" t="s">
        <v>8282</v>
      </c>
      <c r="Q1099" s="6">
        <f>E1099/D1099</f>
        <v>4.6999999999999999E-4</v>
      </c>
      <c r="R1099" s="7">
        <f t="shared" si="87"/>
        <v>6.7142857142857144</v>
      </c>
      <c r="S1099" t="str">
        <f t="shared" si="88"/>
        <v>games</v>
      </c>
      <c r="T1099" t="str">
        <f t="shared" si="89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85"/>
        <v>41712.471006944448</v>
      </c>
      <c r="L1100" s="11">
        <f t="shared" si="86"/>
        <v>41742.471006944448</v>
      </c>
      <c r="M1100" t="b">
        <v>0</v>
      </c>
      <c r="N1100">
        <v>22</v>
      </c>
      <c r="O1100" t="b">
        <v>0</v>
      </c>
      <c r="P1100" t="s">
        <v>8282</v>
      </c>
      <c r="Q1100" s="6">
        <f>E1100/D1100</f>
        <v>7.2120000000000004E-2</v>
      </c>
      <c r="R1100" s="7">
        <f t="shared" si="87"/>
        <v>81.954545454545453</v>
      </c>
      <c r="S1100" t="str">
        <f t="shared" si="88"/>
        <v>games</v>
      </c>
      <c r="T1100" t="str">
        <f t="shared" si="89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85"/>
        <v>42107.544768518521</v>
      </c>
      <c r="L1101" s="11">
        <f t="shared" si="86"/>
        <v>42137.544768518521</v>
      </c>
      <c r="M1101" t="b">
        <v>0</v>
      </c>
      <c r="N1101">
        <v>1</v>
      </c>
      <c r="O1101" t="b">
        <v>0</v>
      </c>
      <c r="P1101" t="s">
        <v>8282</v>
      </c>
      <c r="Q1101" s="6">
        <f>E1101/D1101</f>
        <v>5.0000000000000001E-3</v>
      </c>
      <c r="R1101" s="7">
        <f t="shared" si="87"/>
        <v>25</v>
      </c>
      <c r="S1101" t="str">
        <f t="shared" si="88"/>
        <v>games</v>
      </c>
      <c r="T1101" t="str">
        <f t="shared" si="89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85"/>
        <v>42383.819108796299</v>
      </c>
      <c r="L1102" s="11">
        <f t="shared" si="86"/>
        <v>42413.819108796299</v>
      </c>
      <c r="M1102" t="b">
        <v>0</v>
      </c>
      <c r="N1102">
        <v>10</v>
      </c>
      <c r="O1102" t="b">
        <v>0</v>
      </c>
      <c r="P1102" t="s">
        <v>8282</v>
      </c>
      <c r="Q1102" s="6">
        <f>E1102/D1102</f>
        <v>2.5000000000000001E-2</v>
      </c>
      <c r="R1102" s="7">
        <f t="shared" si="87"/>
        <v>10</v>
      </c>
      <c r="S1102" t="str">
        <f t="shared" si="88"/>
        <v>games</v>
      </c>
      <c r="T1102" t="str">
        <f t="shared" si="89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85"/>
        <v>42538.480763888896</v>
      </c>
      <c r="L1103" s="11">
        <f t="shared" si="86"/>
        <v>42565.466666666667</v>
      </c>
      <c r="M1103" t="b">
        <v>0</v>
      </c>
      <c r="N1103">
        <v>6</v>
      </c>
      <c r="O1103" t="b">
        <v>0</v>
      </c>
      <c r="P1103" t="s">
        <v>8282</v>
      </c>
      <c r="Q1103" s="6">
        <f>E1103/D1103</f>
        <v>4.0999999999999999E-4</v>
      </c>
      <c r="R1103" s="7">
        <f t="shared" si="87"/>
        <v>6.833333333333333</v>
      </c>
      <c r="S1103" t="str">
        <f t="shared" si="88"/>
        <v>games</v>
      </c>
      <c r="T1103" t="str">
        <f t="shared" si="89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85"/>
        <v>41576.75376157408</v>
      </c>
      <c r="L1104" s="11">
        <f t="shared" si="86"/>
        <v>41616.957638888889</v>
      </c>
      <c r="M1104" t="b">
        <v>0</v>
      </c>
      <c r="N1104">
        <v>24</v>
      </c>
      <c r="O1104" t="b">
        <v>0</v>
      </c>
      <c r="P1104" t="s">
        <v>8282</v>
      </c>
      <c r="Q1104" s="6">
        <f>E1104/D1104</f>
        <v>5.3124999999999999E-2</v>
      </c>
      <c r="R1104" s="7">
        <f t="shared" si="87"/>
        <v>17.708333333333332</v>
      </c>
      <c r="S1104" t="str">
        <f t="shared" si="88"/>
        <v>games</v>
      </c>
      <c r="T1104" t="str">
        <f t="shared" si="89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85"/>
        <v>42478.930439814816</v>
      </c>
      <c r="L1105" s="11">
        <f t="shared" si="86"/>
        <v>42538.930439814816</v>
      </c>
      <c r="M1105" t="b">
        <v>0</v>
      </c>
      <c r="N1105">
        <v>15</v>
      </c>
      <c r="O1105" t="b">
        <v>0</v>
      </c>
      <c r="P1105" t="s">
        <v>8282</v>
      </c>
      <c r="Q1105" s="6">
        <f>E1105/D1105</f>
        <v>1.6199999999999999E-2</v>
      </c>
      <c r="R1105" s="7">
        <f t="shared" si="87"/>
        <v>16.2</v>
      </c>
      <c r="S1105" t="str">
        <f t="shared" si="88"/>
        <v>games</v>
      </c>
      <c r="T1105" t="str">
        <f t="shared" si="89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85"/>
        <v>41771.118298611116</v>
      </c>
      <c r="L1106" s="11">
        <f t="shared" si="86"/>
        <v>41801.118298611116</v>
      </c>
      <c r="M1106" t="b">
        <v>0</v>
      </c>
      <c r="N1106">
        <v>37</v>
      </c>
      <c r="O1106" t="b">
        <v>0</v>
      </c>
      <c r="P1106" t="s">
        <v>8282</v>
      </c>
      <c r="Q1106" s="6">
        <f>E1106/D1106</f>
        <v>4.9516666666666667E-2</v>
      </c>
      <c r="R1106" s="7">
        <f t="shared" si="87"/>
        <v>80.297297297297291</v>
      </c>
      <c r="S1106" t="str">
        <f t="shared" si="88"/>
        <v>games</v>
      </c>
      <c r="T1106" t="str">
        <f t="shared" si="89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85"/>
        <v>41691.8440625</v>
      </c>
      <c r="L1107" s="11">
        <f t="shared" si="86"/>
        <v>41721.802395833336</v>
      </c>
      <c r="M1107" t="b">
        <v>0</v>
      </c>
      <c r="N1107">
        <v>20</v>
      </c>
      <c r="O1107" t="b">
        <v>0</v>
      </c>
      <c r="P1107" t="s">
        <v>8282</v>
      </c>
      <c r="Q1107" s="6">
        <f>E1107/D1107</f>
        <v>1.5900000000000001E-3</v>
      </c>
      <c r="R1107" s="7">
        <f t="shared" si="87"/>
        <v>71.55</v>
      </c>
      <c r="S1107" t="str">
        <f t="shared" si="88"/>
        <v>games</v>
      </c>
      <c r="T1107" t="str">
        <f t="shared" si="89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85"/>
        <v>40973.448784722226</v>
      </c>
      <c r="L1108" s="11">
        <f t="shared" si="86"/>
        <v>41003.407118055555</v>
      </c>
      <c r="M1108" t="b">
        <v>0</v>
      </c>
      <c r="N1108">
        <v>7</v>
      </c>
      <c r="O1108" t="b">
        <v>0</v>
      </c>
      <c r="P1108" t="s">
        <v>8282</v>
      </c>
      <c r="Q1108" s="6">
        <f>E1108/D1108</f>
        <v>0.41249999999999998</v>
      </c>
      <c r="R1108" s="7">
        <f t="shared" si="87"/>
        <v>23.571428571428573</v>
      </c>
      <c r="S1108" t="str">
        <f t="shared" si="88"/>
        <v>games</v>
      </c>
      <c r="T1108" t="str">
        <f t="shared" si="89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85"/>
        <v>41813.569722222222</v>
      </c>
      <c r="L1109" s="11">
        <f t="shared" si="86"/>
        <v>41843.569722222222</v>
      </c>
      <c r="M1109" t="b">
        <v>0</v>
      </c>
      <c r="N1109">
        <v>0</v>
      </c>
      <c r="O1109" t="b">
        <v>0</v>
      </c>
      <c r="P1109" t="s">
        <v>8282</v>
      </c>
      <c r="Q1109" s="6">
        <f>E1109/D1109</f>
        <v>0</v>
      </c>
      <c r="R1109" s="7" t="e">
        <f t="shared" si="87"/>
        <v>#DIV/0!</v>
      </c>
      <c r="S1109" t="str">
        <f t="shared" si="88"/>
        <v>games</v>
      </c>
      <c r="T1109" t="str">
        <f t="shared" si="89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85"/>
        <v>40952.345312500001</v>
      </c>
      <c r="L1110" s="11">
        <f t="shared" si="86"/>
        <v>41012.303645833337</v>
      </c>
      <c r="M1110" t="b">
        <v>0</v>
      </c>
      <c r="N1110">
        <v>21</v>
      </c>
      <c r="O1110" t="b">
        <v>0</v>
      </c>
      <c r="P1110" t="s">
        <v>8282</v>
      </c>
      <c r="Q1110" s="6">
        <f>E1110/D1110</f>
        <v>2.93E-2</v>
      </c>
      <c r="R1110" s="7">
        <f t="shared" si="87"/>
        <v>34.88095238095238</v>
      </c>
      <c r="S1110" t="str">
        <f t="shared" si="88"/>
        <v>games</v>
      </c>
      <c r="T1110" t="str">
        <f t="shared" si="89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85"/>
        <v>42662.460532407415</v>
      </c>
      <c r="L1111" s="11">
        <f t="shared" si="86"/>
        <v>42692.502199074072</v>
      </c>
      <c r="M1111" t="b">
        <v>0</v>
      </c>
      <c r="N1111">
        <v>3</v>
      </c>
      <c r="O1111" t="b">
        <v>0</v>
      </c>
      <c r="P1111" t="s">
        <v>8282</v>
      </c>
      <c r="Q1111" s="6">
        <f>E1111/D1111</f>
        <v>4.4999999999999997E-3</v>
      </c>
      <c r="R1111" s="7">
        <f t="shared" si="87"/>
        <v>15</v>
      </c>
      <c r="S1111" t="str">
        <f t="shared" si="88"/>
        <v>games</v>
      </c>
      <c r="T1111" t="str">
        <f t="shared" si="89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85"/>
        <v>41220.641458333332</v>
      </c>
      <c r="L1112" s="11">
        <f t="shared" si="86"/>
        <v>41250.641458333332</v>
      </c>
      <c r="M1112" t="b">
        <v>0</v>
      </c>
      <c r="N1112">
        <v>11</v>
      </c>
      <c r="O1112" t="b">
        <v>0</v>
      </c>
      <c r="P1112" t="s">
        <v>8282</v>
      </c>
      <c r="Q1112" s="6">
        <f>E1112/D1112</f>
        <v>5.1000000000000004E-3</v>
      </c>
      <c r="R1112" s="7">
        <f t="shared" si="87"/>
        <v>23.181818181818183</v>
      </c>
      <c r="S1112" t="str">
        <f t="shared" si="88"/>
        <v>games</v>
      </c>
      <c r="T1112" t="str">
        <f t="shared" si="89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85"/>
        <v>42346.911921296305</v>
      </c>
      <c r="L1113" s="11">
        <f t="shared" si="86"/>
        <v>42376.911921296305</v>
      </c>
      <c r="M1113" t="b">
        <v>0</v>
      </c>
      <c r="N1113">
        <v>1</v>
      </c>
      <c r="O1113" t="b">
        <v>0</v>
      </c>
      <c r="P1113" t="s">
        <v>8282</v>
      </c>
      <c r="Q1113" s="6">
        <f>E1113/D1113</f>
        <v>4.0000000000000002E-4</v>
      </c>
      <c r="R1113" s="7">
        <f t="shared" si="87"/>
        <v>1</v>
      </c>
      <c r="S1113" t="str">
        <f t="shared" si="88"/>
        <v>games</v>
      </c>
      <c r="T1113" t="str">
        <f t="shared" si="89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85"/>
        <v>41963.467719907414</v>
      </c>
      <c r="L1114" s="11">
        <f t="shared" si="86"/>
        <v>42023.062500000007</v>
      </c>
      <c r="M1114" t="b">
        <v>0</v>
      </c>
      <c r="N1114">
        <v>312</v>
      </c>
      <c r="O1114" t="b">
        <v>0</v>
      </c>
      <c r="P1114" t="s">
        <v>8282</v>
      </c>
      <c r="Q1114" s="6">
        <f>E1114/D1114</f>
        <v>0.35537409090909089</v>
      </c>
      <c r="R1114" s="7">
        <f t="shared" si="87"/>
        <v>100.23371794871794</v>
      </c>
      <c r="S1114" t="str">
        <f t="shared" si="88"/>
        <v>games</v>
      </c>
      <c r="T1114" t="str">
        <f t="shared" si="89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85"/>
        <v>41835.685416666667</v>
      </c>
      <c r="L1115" s="11">
        <f t="shared" si="86"/>
        <v>41865.685416666667</v>
      </c>
      <c r="M1115" t="b">
        <v>0</v>
      </c>
      <c r="N1115">
        <v>1</v>
      </c>
      <c r="O1115" t="b">
        <v>0</v>
      </c>
      <c r="P1115" t="s">
        <v>8282</v>
      </c>
      <c r="Q1115" s="6">
        <f>E1115/D1115</f>
        <v>5.0000000000000001E-3</v>
      </c>
      <c r="R1115" s="7">
        <f t="shared" si="87"/>
        <v>5</v>
      </c>
      <c r="S1115" t="str">
        <f t="shared" si="88"/>
        <v>games</v>
      </c>
      <c r="T1115" t="str">
        <f t="shared" si="89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85"/>
        <v>41526.054247685192</v>
      </c>
      <c r="L1116" s="11">
        <f t="shared" si="86"/>
        <v>41556.054247685192</v>
      </c>
      <c r="M1116" t="b">
        <v>0</v>
      </c>
      <c r="N1116">
        <v>3</v>
      </c>
      <c r="O1116" t="b">
        <v>0</v>
      </c>
      <c r="P1116" t="s">
        <v>8282</v>
      </c>
      <c r="Q1116" s="6">
        <f>E1116/D1116</f>
        <v>1.6666666666666668E-3</v>
      </c>
      <c r="R1116" s="7">
        <f t="shared" si="87"/>
        <v>3.3333333333333335</v>
      </c>
      <c r="S1116" t="str">
        <f t="shared" si="88"/>
        <v>games</v>
      </c>
      <c r="T1116" t="str">
        <f t="shared" si="89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85"/>
        <v>42429.403877314813</v>
      </c>
      <c r="L1117" s="11">
        <f t="shared" si="86"/>
        <v>42459.362210648149</v>
      </c>
      <c r="M1117" t="b">
        <v>0</v>
      </c>
      <c r="N1117">
        <v>4</v>
      </c>
      <c r="O1117" t="b">
        <v>0</v>
      </c>
      <c r="P1117" t="s">
        <v>8282</v>
      </c>
      <c r="Q1117" s="6">
        <f>E1117/D1117</f>
        <v>1.325E-3</v>
      </c>
      <c r="R1117" s="7">
        <f t="shared" si="87"/>
        <v>13.25</v>
      </c>
      <c r="S1117" t="str">
        <f t="shared" si="88"/>
        <v>games</v>
      </c>
      <c r="T1117" t="str">
        <f t="shared" si="89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85"/>
        <v>41009.555648148147</v>
      </c>
      <c r="L1118" s="11">
        <f t="shared" si="86"/>
        <v>41069.555648148147</v>
      </c>
      <c r="M1118" t="b">
        <v>0</v>
      </c>
      <c r="N1118">
        <v>10</v>
      </c>
      <c r="O1118" t="b">
        <v>0</v>
      </c>
      <c r="P1118" t="s">
        <v>8282</v>
      </c>
      <c r="Q1118" s="6">
        <f>E1118/D1118</f>
        <v>3.5704000000000004E-4</v>
      </c>
      <c r="R1118" s="7">
        <f t="shared" si="87"/>
        <v>17.852</v>
      </c>
      <c r="S1118" t="str">
        <f t="shared" si="88"/>
        <v>games</v>
      </c>
      <c r="T1118" t="str">
        <f t="shared" si="89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85"/>
        <v>42333.306863425933</v>
      </c>
      <c r="L1119" s="11">
        <f t="shared" si="86"/>
        <v>42363.306863425933</v>
      </c>
      <c r="M1119" t="b">
        <v>0</v>
      </c>
      <c r="N1119">
        <v>8</v>
      </c>
      <c r="O1119" t="b">
        <v>0</v>
      </c>
      <c r="P1119" t="s">
        <v>8282</v>
      </c>
      <c r="Q1119" s="6">
        <f>E1119/D1119</f>
        <v>8.3000000000000004E-2</v>
      </c>
      <c r="R1119" s="7">
        <f t="shared" si="87"/>
        <v>10.375</v>
      </c>
      <c r="S1119" t="str">
        <f t="shared" si="88"/>
        <v>games</v>
      </c>
      <c r="T1119" t="str">
        <f t="shared" si="89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85"/>
        <v>41703.874756944446</v>
      </c>
      <c r="L1120" s="11">
        <f t="shared" si="86"/>
        <v>41733.833090277782</v>
      </c>
      <c r="M1120" t="b">
        <v>0</v>
      </c>
      <c r="N1120">
        <v>3</v>
      </c>
      <c r="O1120" t="b">
        <v>0</v>
      </c>
      <c r="P1120" t="s">
        <v>8282</v>
      </c>
      <c r="Q1120" s="6">
        <f>E1120/D1120</f>
        <v>2.4222222222222221E-2</v>
      </c>
      <c r="R1120" s="7">
        <f t="shared" si="87"/>
        <v>36.333333333333336</v>
      </c>
      <c r="S1120" t="str">
        <f t="shared" si="88"/>
        <v>games</v>
      </c>
      <c r="T1120" t="str">
        <f t="shared" si="89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85"/>
        <v>41722.500740740747</v>
      </c>
      <c r="L1121" s="11">
        <f t="shared" si="86"/>
        <v>41735.500740740747</v>
      </c>
      <c r="M1121" t="b">
        <v>0</v>
      </c>
      <c r="N1121">
        <v>1</v>
      </c>
      <c r="O1121" t="b">
        <v>0</v>
      </c>
      <c r="P1121" t="s">
        <v>8282</v>
      </c>
      <c r="Q1121" s="6">
        <f>E1121/D1121</f>
        <v>2.3809523809523812E-3</v>
      </c>
      <c r="R1121" s="7">
        <f t="shared" si="87"/>
        <v>5</v>
      </c>
      <c r="S1121" t="str">
        <f t="shared" si="88"/>
        <v>games</v>
      </c>
      <c r="T1121" t="str">
        <f t="shared" si="89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85"/>
        <v>40799.581018518518</v>
      </c>
      <c r="L1122" s="11">
        <f t="shared" si="86"/>
        <v>40844.581018518518</v>
      </c>
      <c r="M1122" t="b">
        <v>0</v>
      </c>
      <c r="N1122">
        <v>0</v>
      </c>
      <c r="O1122" t="b">
        <v>0</v>
      </c>
      <c r="P1122" t="s">
        <v>8282</v>
      </c>
      <c r="Q1122" s="6">
        <f>E1122/D1122</f>
        <v>0</v>
      </c>
      <c r="R1122" s="7" t="e">
        <f t="shared" si="87"/>
        <v>#DIV/0!</v>
      </c>
      <c r="S1122" t="str">
        <f t="shared" si="88"/>
        <v>games</v>
      </c>
      <c r="T1122" t="str">
        <f t="shared" si="89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85"/>
        <v>42412.642546296302</v>
      </c>
      <c r="L1123" s="11">
        <f t="shared" si="86"/>
        <v>42442.60087962963</v>
      </c>
      <c r="M1123" t="b">
        <v>0</v>
      </c>
      <c r="N1123">
        <v>5</v>
      </c>
      <c r="O1123" t="b">
        <v>0</v>
      </c>
      <c r="P1123" t="s">
        <v>8282</v>
      </c>
      <c r="Q1123" s="6">
        <f>E1123/D1123</f>
        <v>1.16E-4</v>
      </c>
      <c r="R1123" s="7">
        <f t="shared" si="87"/>
        <v>5.8</v>
      </c>
      <c r="S1123" t="str">
        <f t="shared" si="88"/>
        <v>games</v>
      </c>
      <c r="T1123" t="str">
        <f t="shared" si="89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85"/>
        <v>41410.412326388891</v>
      </c>
      <c r="L1124" s="11">
        <f t="shared" si="86"/>
        <v>41424.412326388891</v>
      </c>
      <c r="M1124" t="b">
        <v>0</v>
      </c>
      <c r="N1124">
        <v>0</v>
      </c>
      <c r="O1124" t="b">
        <v>0</v>
      </c>
      <c r="P1124" t="s">
        <v>8282</v>
      </c>
      <c r="Q1124" s="6">
        <f>E1124/D1124</f>
        <v>0</v>
      </c>
      <c r="R1124" s="7" t="e">
        <f t="shared" si="87"/>
        <v>#DIV/0!</v>
      </c>
      <c r="S1124" t="str">
        <f t="shared" si="88"/>
        <v>games</v>
      </c>
      <c r="T1124" t="str">
        <f t="shared" si="89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85"/>
        <v>41718.232037037036</v>
      </c>
      <c r="L1125" s="11">
        <f t="shared" si="86"/>
        <v>41748.232037037036</v>
      </c>
      <c r="M1125" t="b">
        <v>0</v>
      </c>
      <c r="N1125">
        <v>3</v>
      </c>
      <c r="O1125" t="b">
        <v>0</v>
      </c>
      <c r="P1125" t="s">
        <v>8282</v>
      </c>
      <c r="Q1125" s="6">
        <f>E1125/D1125</f>
        <v>2.2000000000000001E-3</v>
      </c>
      <c r="R1125" s="7">
        <f t="shared" si="87"/>
        <v>3.6666666666666665</v>
      </c>
      <c r="S1125" t="str">
        <f t="shared" si="88"/>
        <v>games</v>
      </c>
      <c r="T1125" t="str">
        <f t="shared" si="89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85"/>
        <v>42094.375590277785</v>
      </c>
      <c r="L1126" s="11">
        <f t="shared" si="86"/>
        <v>42124.375590277785</v>
      </c>
      <c r="M1126" t="b">
        <v>0</v>
      </c>
      <c r="N1126">
        <v>7</v>
      </c>
      <c r="O1126" t="b">
        <v>0</v>
      </c>
      <c r="P1126" t="s">
        <v>8283</v>
      </c>
      <c r="Q1126" s="6">
        <f>E1126/D1126</f>
        <v>4.7222222222222223E-3</v>
      </c>
      <c r="R1126" s="7">
        <f t="shared" si="87"/>
        <v>60.714285714285715</v>
      </c>
      <c r="S1126" t="str">
        <f t="shared" si="88"/>
        <v>games</v>
      </c>
      <c r="T1126" t="str">
        <f t="shared" si="89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85"/>
        <v>42212.33252314815</v>
      </c>
      <c r="L1127" s="11">
        <f t="shared" si="86"/>
        <v>42272.33252314815</v>
      </c>
      <c r="M1127" t="b">
        <v>0</v>
      </c>
      <c r="N1127">
        <v>0</v>
      </c>
      <c r="O1127" t="b">
        <v>0</v>
      </c>
      <c r="P1127" t="s">
        <v>8283</v>
      </c>
      <c r="Q1127" s="6">
        <f>E1127/D1127</f>
        <v>0</v>
      </c>
      <c r="R1127" s="7" t="e">
        <f t="shared" si="87"/>
        <v>#DIV/0!</v>
      </c>
      <c r="S1127" t="str">
        <f t="shared" si="88"/>
        <v>games</v>
      </c>
      <c r="T1127" t="str">
        <f t="shared" si="89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85"/>
        <v>42535.035810185182</v>
      </c>
      <c r="L1128" s="11">
        <f t="shared" si="86"/>
        <v>42565.035810185182</v>
      </c>
      <c r="M1128" t="b">
        <v>0</v>
      </c>
      <c r="N1128">
        <v>2</v>
      </c>
      <c r="O1128" t="b">
        <v>0</v>
      </c>
      <c r="P1128" t="s">
        <v>8283</v>
      </c>
      <c r="Q1128" s="6">
        <f>E1128/D1128</f>
        <v>5.0000000000000001E-3</v>
      </c>
      <c r="R1128" s="7">
        <f t="shared" si="87"/>
        <v>5</v>
      </c>
      <c r="S1128" t="str">
        <f t="shared" si="88"/>
        <v>games</v>
      </c>
      <c r="T1128" t="str">
        <f t="shared" si="89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85"/>
        <v>41926.5625</v>
      </c>
      <c r="L1129" s="11">
        <f t="shared" si="86"/>
        <v>41957.604166666664</v>
      </c>
      <c r="M1129" t="b">
        <v>0</v>
      </c>
      <c r="N1129">
        <v>23</v>
      </c>
      <c r="O1129" t="b">
        <v>0</v>
      </c>
      <c r="P1129" t="s">
        <v>8283</v>
      </c>
      <c r="Q1129" s="6">
        <f>E1129/D1129</f>
        <v>1.6714285714285713E-2</v>
      </c>
      <c r="R1129" s="7">
        <f t="shared" si="87"/>
        <v>25.434782608695652</v>
      </c>
      <c r="S1129" t="str">
        <f t="shared" si="88"/>
        <v>games</v>
      </c>
      <c r="T1129" t="str">
        <f t="shared" si="89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85"/>
        <v>41828.357835648152</v>
      </c>
      <c r="L1130" s="11">
        <f t="shared" si="86"/>
        <v>41858.357835648152</v>
      </c>
      <c r="M1130" t="b">
        <v>0</v>
      </c>
      <c r="N1130">
        <v>1</v>
      </c>
      <c r="O1130" t="b">
        <v>0</v>
      </c>
      <c r="P1130" t="s">
        <v>8283</v>
      </c>
      <c r="Q1130" s="6">
        <f>E1130/D1130</f>
        <v>1E-3</v>
      </c>
      <c r="R1130" s="7">
        <f t="shared" si="87"/>
        <v>1</v>
      </c>
      <c r="S1130" t="str">
        <f t="shared" si="88"/>
        <v>games</v>
      </c>
      <c r="T1130" t="str">
        <f t="shared" si="89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85"/>
        <v>42495.973298611112</v>
      </c>
      <c r="L1131" s="11">
        <f t="shared" si="86"/>
        <v>42525.973298611112</v>
      </c>
      <c r="M1131" t="b">
        <v>0</v>
      </c>
      <c r="N1131">
        <v>2</v>
      </c>
      <c r="O1131" t="b">
        <v>0</v>
      </c>
      <c r="P1131" t="s">
        <v>8283</v>
      </c>
      <c r="Q1131" s="6">
        <f>E1131/D1131</f>
        <v>1.0499999999999999E-3</v>
      </c>
      <c r="R1131" s="7">
        <f t="shared" si="87"/>
        <v>10.5</v>
      </c>
      <c r="S1131" t="str">
        <f t="shared" si="88"/>
        <v>games</v>
      </c>
      <c r="T1131" t="str">
        <f t="shared" si="89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85"/>
        <v>41908.704861111117</v>
      </c>
      <c r="L1132" s="11">
        <f t="shared" si="86"/>
        <v>41968.746527777781</v>
      </c>
      <c r="M1132" t="b">
        <v>0</v>
      </c>
      <c r="N1132">
        <v>3</v>
      </c>
      <c r="O1132" t="b">
        <v>0</v>
      </c>
      <c r="P1132" t="s">
        <v>8283</v>
      </c>
      <c r="Q1132" s="6">
        <f>E1132/D1132</f>
        <v>2.2000000000000001E-3</v>
      </c>
      <c r="R1132" s="7">
        <f t="shared" si="87"/>
        <v>3.6666666666666665</v>
      </c>
      <c r="S1132" t="str">
        <f t="shared" si="88"/>
        <v>games</v>
      </c>
      <c r="T1132" t="str">
        <f t="shared" si="89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85"/>
        <v>42332.616527777784</v>
      </c>
      <c r="L1133" s="11">
        <f t="shared" si="86"/>
        <v>42362.616527777784</v>
      </c>
      <c r="M1133" t="b">
        <v>0</v>
      </c>
      <c r="N1133">
        <v>0</v>
      </c>
      <c r="O1133" t="b">
        <v>0</v>
      </c>
      <c r="P1133" t="s">
        <v>8283</v>
      </c>
      <c r="Q1133" s="6">
        <f>E1133/D1133</f>
        <v>0</v>
      </c>
      <c r="R1133" s="7" t="e">
        <f t="shared" si="87"/>
        <v>#DIV/0!</v>
      </c>
      <c r="S1133" t="str">
        <f t="shared" si="88"/>
        <v>games</v>
      </c>
      <c r="T1133" t="str">
        <f t="shared" si="89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85"/>
        <v>42705.823738425934</v>
      </c>
      <c r="L1134" s="11">
        <f t="shared" si="86"/>
        <v>42735.823738425934</v>
      </c>
      <c r="M1134" t="b">
        <v>0</v>
      </c>
      <c r="N1134">
        <v>13</v>
      </c>
      <c r="O1134" t="b">
        <v>0</v>
      </c>
      <c r="P1134" t="s">
        <v>8283</v>
      </c>
      <c r="Q1134" s="6">
        <f>E1134/D1134</f>
        <v>0.14380000000000001</v>
      </c>
      <c r="R1134" s="7">
        <f t="shared" si="87"/>
        <v>110.61538461538461</v>
      </c>
      <c r="S1134" t="str">
        <f t="shared" si="88"/>
        <v>games</v>
      </c>
      <c r="T1134" t="str">
        <f t="shared" si="89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85"/>
        <v>41821.115520833337</v>
      </c>
      <c r="L1135" s="11">
        <f t="shared" si="86"/>
        <v>41851.115520833337</v>
      </c>
      <c r="M1135" t="b">
        <v>0</v>
      </c>
      <c r="N1135">
        <v>1</v>
      </c>
      <c r="O1135" t="b">
        <v>0</v>
      </c>
      <c r="P1135" t="s">
        <v>8283</v>
      </c>
      <c r="Q1135" s="6">
        <f>E1135/D1135</f>
        <v>6.6666666666666671E-3</v>
      </c>
      <c r="R1135" s="7">
        <f t="shared" si="87"/>
        <v>20</v>
      </c>
      <c r="S1135" t="str">
        <f t="shared" si="88"/>
        <v>games</v>
      </c>
      <c r="T1135" t="str">
        <f t="shared" si="89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85"/>
        <v>41957.993379629632</v>
      </c>
      <c r="L1136" s="11">
        <f t="shared" si="86"/>
        <v>41971.897916666669</v>
      </c>
      <c r="M1136" t="b">
        <v>0</v>
      </c>
      <c r="N1136">
        <v>1</v>
      </c>
      <c r="O1136" t="b">
        <v>0</v>
      </c>
      <c r="P1136" t="s">
        <v>8283</v>
      </c>
      <c r="Q1136" s="6">
        <f>E1136/D1136</f>
        <v>4.0000000000000003E-5</v>
      </c>
      <c r="R1136" s="7">
        <f t="shared" si="87"/>
        <v>1</v>
      </c>
      <c r="S1136" t="str">
        <f t="shared" si="88"/>
        <v>games</v>
      </c>
      <c r="T1136" t="str">
        <f t="shared" si="89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85"/>
        <v>42558.697847222218</v>
      </c>
      <c r="L1137" s="11">
        <f t="shared" si="86"/>
        <v>42588.697847222218</v>
      </c>
      <c r="M1137" t="b">
        <v>0</v>
      </c>
      <c r="N1137">
        <v>1</v>
      </c>
      <c r="O1137" t="b">
        <v>0</v>
      </c>
      <c r="P1137" t="s">
        <v>8283</v>
      </c>
      <c r="Q1137" s="6">
        <f>E1137/D1137</f>
        <v>0.05</v>
      </c>
      <c r="R1137" s="7">
        <f t="shared" si="87"/>
        <v>50</v>
      </c>
      <c r="S1137" t="str">
        <f t="shared" si="88"/>
        <v>games</v>
      </c>
      <c r="T1137" t="str">
        <f t="shared" si="89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85"/>
        <v>42327.379965277774</v>
      </c>
      <c r="L1138" s="11">
        <f t="shared" si="86"/>
        <v>42357.379965277774</v>
      </c>
      <c r="M1138" t="b">
        <v>0</v>
      </c>
      <c r="N1138">
        <v>6</v>
      </c>
      <c r="O1138" t="b">
        <v>0</v>
      </c>
      <c r="P1138" t="s">
        <v>8283</v>
      </c>
      <c r="Q1138" s="6">
        <f>E1138/D1138</f>
        <v>6.4439140811455853E-2</v>
      </c>
      <c r="R1138" s="7">
        <f t="shared" si="87"/>
        <v>45</v>
      </c>
      <c r="S1138" t="str">
        <f t="shared" si="88"/>
        <v>games</v>
      </c>
      <c r="T1138" t="str">
        <f t="shared" si="89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85"/>
        <v>42453.528020833335</v>
      </c>
      <c r="L1139" s="11">
        <f t="shared" si="86"/>
        <v>42483.528020833335</v>
      </c>
      <c r="M1139" t="b">
        <v>0</v>
      </c>
      <c r="N1139">
        <v>39</v>
      </c>
      <c r="O1139" t="b">
        <v>0</v>
      </c>
      <c r="P1139" t="s">
        <v>8283</v>
      </c>
      <c r="Q1139" s="6">
        <f>E1139/D1139</f>
        <v>0.39500000000000002</v>
      </c>
      <c r="R1139" s="7">
        <f t="shared" si="87"/>
        <v>253.2051282051282</v>
      </c>
      <c r="S1139" t="str">
        <f t="shared" si="88"/>
        <v>games</v>
      </c>
      <c r="T1139" t="str">
        <f t="shared" si="89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85"/>
        <v>42736.614942129636</v>
      </c>
      <c r="L1140" s="11">
        <f t="shared" si="86"/>
        <v>42756.614942129636</v>
      </c>
      <c r="M1140" t="b">
        <v>0</v>
      </c>
      <c r="N1140">
        <v>4</v>
      </c>
      <c r="O1140" t="b">
        <v>0</v>
      </c>
      <c r="P1140" t="s">
        <v>8283</v>
      </c>
      <c r="Q1140" s="6">
        <f>E1140/D1140</f>
        <v>3.5714285714285713E-3</v>
      </c>
      <c r="R1140" s="7">
        <f t="shared" si="87"/>
        <v>31.25</v>
      </c>
      <c r="S1140" t="str">
        <f t="shared" si="88"/>
        <v>games</v>
      </c>
      <c r="T1140" t="str">
        <f t="shared" si="89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85"/>
        <v>41975.055856481478</v>
      </c>
      <c r="L1141" s="11">
        <f t="shared" si="86"/>
        <v>42005.055856481478</v>
      </c>
      <c r="M1141" t="b">
        <v>0</v>
      </c>
      <c r="N1141">
        <v>1</v>
      </c>
      <c r="O1141" t="b">
        <v>0</v>
      </c>
      <c r="P1141" t="s">
        <v>8283</v>
      </c>
      <c r="Q1141" s="6">
        <f>E1141/D1141</f>
        <v>6.2500000000000001E-4</v>
      </c>
      <c r="R1141" s="7">
        <f t="shared" si="87"/>
        <v>5</v>
      </c>
      <c r="S1141" t="str">
        <f t="shared" si="88"/>
        <v>games</v>
      </c>
      <c r="T1141" t="str">
        <f t="shared" si="89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85"/>
        <v>42192.170381944445</v>
      </c>
      <c r="L1142" s="11">
        <f t="shared" si="86"/>
        <v>42222.170381944445</v>
      </c>
      <c r="M1142" t="b">
        <v>0</v>
      </c>
      <c r="N1142">
        <v>0</v>
      </c>
      <c r="O1142" t="b">
        <v>0</v>
      </c>
      <c r="P1142" t="s">
        <v>8283</v>
      </c>
      <c r="Q1142" s="6">
        <f>E1142/D1142</f>
        <v>0</v>
      </c>
      <c r="R1142" s="7" t="e">
        <f t="shared" si="87"/>
        <v>#DIV/0!</v>
      </c>
      <c r="S1142" t="str">
        <f t="shared" si="88"/>
        <v>games</v>
      </c>
      <c r="T1142" t="str">
        <f t="shared" si="89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85"/>
        <v>42164.407986111117</v>
      </c>
      <c r="L1143" s="11">
        <f t="shared" si="86"/>
        <v>42194.407986111117</v>
      </c>
      <c r="M1143" t="b">
        <v>0</v>
      </c>
      <c r="N1143">
        <v>0</v>
      </c>
      <c r="O1143" t="b">
        <v>0</v>
      </c>
      <c r="P1143" t="s">
        <v>8283</v>
      </c>
      <c r="Q1143" s="6">
        <f>E1143/D1143</f>
        <v>0</v>
      </c>
      <c r="R1143" s="7" t="e">
        <f t="shared" si="87"/>
        <v>#DIV/0!</v>
      </c>
      <c r="S1143" t="str">
        <f t="shared" si="88"/>
        <v>games</v>
      </c>
      <c r="T1143" t="str">
        <f t="shared" si="89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85"/>
        <v>42021.71443287038</v>
      </c>
      <c r="L1144" s="11">
        <f t="shared" si="86"/>
        <v>42051.71443287038</v>
      </c>
      <c r="M1144" t="b">
        <v>0</v>
      </c>
      <c r="N1144">
        <v>0</v>
      </c>
      <c r="O1144" t="b">
        <v>0</v>
      </c>
      <c r="P1144" t="s">
        <v>8283</v>
      </c>
      <c r="Q1144" s="6">
        <f>E1144/D1144</f>
        <v>0</v>
      </c>
      <c r="R1144" s="7" t="e">
        <f t="shared" si="87"/>
        <v>#DIV/0!</v>
      </c>
      <c r="S1144" t="str">
        <f t="shared" si="88"/>
        <v>games</v>
      </c>
      <c r="T1144" t="str">
        <f t="shared" si="89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85"/>
        <v>42324.901921296296</v>
      </c>
      <c r="L1145" s="11">
        <f t="shared" si="86"/>
        <v>42354.901921296296</v>
      </c>
      <c r="M1145" t="b">
        <v>0</v>
      </c>
      <c r="N1145">
        <v>8</v>
      </c>
      <c r="O1145" t="b">
        <v>0</v>
      </c>
      <c r="P1145" t="s">
        <v>8283</v>
      </c>
      <c r="Q1145" s="6">
        <f>E1145/D1145</f>
        <v>4.1333333333333335E-3</v>
      </c>
      <c r="R1145" s="7">
        <f t="shared" si="87"/>
        <v>23.25</v>
      </c>
      <c r="S1145" t="str">
        <f t="shared" si="88"/>
        <v>games</v>
      </c>
      <c r="T1145" t="str">
        <f t="shared" si="89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85"/>
        <v>42092.890277777777</v>
      </c>
      <c r="L1146" s="11">
        <f t="shared" si="86"/>
        <v>42122.890277777777</v>
      </c>
      <c r="M1146" t="b">
        <v>0</v>
      </c>
      <c r="N1146">
        <v>0</v>
      </c>
      <c r="O1146" t="b">
        <v>0</v>
      </c>
      <c r="P1146" t="s">
        <v>8284</v>
      </c>
      <c r="Q1146" s="6">
        <f>E1146/D1146</f>
        <v>0</v>
      </c>
      <c r="R1146" s="7" t="e">
        <f t="shared" si="87"/>
        <v>#DIV/0!</v>
      </c>
      <c r="S1146" t="str">
        <f t="shared" si="88"/>
        <v>food</v>
      </c>
      <c r="T1146" t="str">
        <f t="shared" si="89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85"/>
        <v>41854.455925925933</v>
      </c>
      <c r="L1147" s="11">
        <f t="shared" si="86"/>
        <v>41914.455925925933</v>
      </c>
      <c r="M1147" t="b">
        <v>0</v>
      </c>
      <c r="N1147">
        <v>1</v>
      </c>
      <c r="O1147" t="b">
        <v>0</v>
      </c>
      <c r="P1147" t="s">
        <v>8284</v>
      </c>
      <c r="Q1147" s="6">
        <f>E1147/D1147</f>
        <v>1.25E-3</v>
      </c>
      <c r="R1147" s="7">
        <f t="shared" si="87"/>
        <v>100</v>
      </c>
      <c r="S1147" t="str">
        <f t="shared" si="88"/>
        <v>food</v>
      </c>
      <c r="T1147" t="str">
        <f t="shared" si="89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85"/>
        <v>41723.661724537036</v>
      </c>
      <c r="L1148" s="11">
        <f t="shared" si="86"/>
        <v>41761.661724537036</v>
      </c>
      <c r="M1148" t="b">
        <v>0</v>
      </c>
      <c r="N1148">
        <v>12</v>
      </c>
      <c r="O1148" t="b">
        <v>0</v>
      </c>
      <c r="P1148" t="s">
        <v>8284</v>
      </c>
      <c r="Q1148" s="6">
        <f>E1148/D1148</f>
        <v>8.8333333333333333E-2</v>
      </c>
      <c r="R1148" s="7">
        <f t="shared" si="87"/>
        <v>44.166666666666664</v>
      </c>
      <c r="S1148" t="str">
        <f t="shared" si="88"/>
        <v>food</v>
      </c>
      <c r="T1148" t="str">
        <f t="shared" si="89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85"/>
        <v>41871.6803587963</v>
      </c>
      <c r="L1149" s="11">
        <f t="shared" si="86"/>
        <v>41931.6803587963</v>
      </c>
      <c r="M1149" t="b">
        <v>0</v>
      </c>
      <c r="N1149">
        <v>0</v>
      </c>
      <c r="O1149" t="b">
        <v>0</v>
      </c>
      <c r="P1149" t="s">
        <v>8284</v>
      </c>
      <c r="Q1149" s="6">
        <f>E1149/D1149</f>
        <v>0</v>
      </c>
      <c r="R1149" s="7" t="e">
        <f t="shared" si="87"/>
        <v>#DIV/0!</v>
      </c>
      <c r="S1149" t="str">
        <f t="shared" si="88"/>
        <v>food</v>
      </c>
      <c r="T1149" t="str">
        <f t="shared" si="89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85"/>
        <v>42674.87940972222</v>
      </c>
      <c r="L1150" s="11">
        <f t="shared" si="86"/>
        <v>42704.921076388891</v>
      </c>
      <c r="M1150" t="b">
        <v>0</v>
      </c>
      <c r="N1150">
        <v>3</v>
      </c>
      <c r="O1150" t="b">
        <v>0</v>
      </c>
      <c r="P1150" t="s">
        <v>8284</v>
      </c>
      <c r="Q1150" s="6">
        <f>E1150/D1150</f>
        <v>4.8666666666666667E-3</v>
      </c>
      <c r="R1150" s="7">
        <f t="shared" si="87"/>
        <v>24.333333333333332</v>
      </c>
      <c r="S1150" t="str">
        <f t="shared" si="88"/>
        <v>food</v>
      </c>
      <c r="T1150" t="str">
        <f t="shared" si="89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85"/>
        <v>42507.418587962966</v>
      </c>
      <c r="L1151" s="11">
        <f t="shared" si="86"/>
        <v>42537.418587962966</v>
      </c>
      <c r="M1151" t="b">
        <v>0</v>
      </c>
      <c r="N1151">
        <v>2</v>
      </c>
      <c r="O1151" t="b">
        <v>0</v>
      </c>
      <c r="P1151" t="s">
        <v>8284</v>
      </c>
      <c r="Q1151" s="6">
        <f>E1151/D1151</f>
        <v>1.5E-3</v>
      </c>
      <c r="R1151" s="7">
        <f t="shared" si="87"/>
        <v>37.5</v>
      </c>
      <c r="S1151" t="str">
        <f t="shared" si="88"/>
        <v>food</v>
      </c>
      <c r="T1151" t="str">
        <f t="shared" si="89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85"/>
        <v>42317.662905092591</v>
      </c>
      <c r="L1152" s="11">
        <f t="shared" si="86"/>
        <v>42377.662905092591</v>
      </c>
      <c r="M1152" t="b">
        <v>0</v>
      </c>
      <c r="N1152">
        <v>6</v>
      </c>
      <c r="O1152" t="b">
        <v>0</v>
      </c>
      <c r="P1152" t="s">
        <v>8284</v>
      </c>
      <c r="Q1152" s="6">
        <f>E1152/D1152</f>
        <v>0.1008</v>
      </c>
      <c r="R1152" s="7">
        <f t="shared" si="87"/>
        <v>42</v>
      </c>
      <c r="S1152" t="str">
        <f t="shared" si="88"/>
        <v>food</v>
      </c>
      <c r="T1152" t="str">
        <f t="shared" si="89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85"/>
        <v>42223.810914351852</v>
      </c>
      <c r="L1153" s="11">
        <f t="shared" si="86"/>
        <v>42253.810914351852</v>
      </c>
      <c r="M1153" t="b">
        <v>0</v>
      </c>
      <c r="N1153">
        <v>0</v>
      </c>
      <c r="O1153" t="b">
        <v>0</v>
      </c>
      <c r="P1153" t="s">
        <v>8284</v>
      </c>
      <c r="Q1153" s="6">
        <f>E1153/D1153</f>
        <v>0</v>
      </c>
      <c r="R1153" s="7" t="e">
        <f t="shared" si="87"/>
        <v>#DIV/0!</v>
      </c>
      <c r="S1153" t="str">
        <f t="shared" si="88"/>
        <v>food</v>
      </c>
      <c r="T1153" t="str">
        <f t="shared" si="89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si="85"/>
        <v>42109.417962962965</v>
      </c>
      <c r="L1154" s="11">
        <f t="shared" si="86"/>
        <v>42139.417962962965</v>
      </c>
      <c r="M1154" t="b">
        <v>0</v>
      </c>
      <c r="N1154">
        <v>15</v>
      </c>
      <c r="O1154" t="b">
        <v>0</v>
      </c>
      <c r="P1154" t="s">
        <v>8284</v>
      </c>
      <c r="Q1154" s="6">
        <f>E1154/D1154</f>
        <v>5.6937500000000002E-2</v>
      </c>
      <c r="R1154" s="7">
        <f t="shared" si="87"/>
        <v>60.733333333333334</v>
      </c>
      <c r="S1154" t="str">
        <f t="shared" si="88"/>
        <v>food</v>
      </c>
      <c r="T1154" t="str">
        <f t="shared" si="89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ref="K1155:K1218" si="90">(((J1155/60)/60)/24)+DATE(1970,1,1)+(-7/24)</f>
        <v>42143.422511574077</v>
      </c>
      <c r="L1155" s="11">
        <f t="shared" ref="L1155:L1218" si="91">(((I1155/60)/60)/24)+DATE(1970,1,1)+(-7/24)</f>
        <v>42173.422511574077</v>
      </c>
      <c r="M1155" t="b">
        <v>0</v>
      </c>
      <c r="N1155">
        <v>1</v>
      </c>
      <c r="O1155" t="b">
        <v>0</v>
      </c>
      <c r="P1155" t="s">
        <v>8284</v>
      </c>
      <c r="Q1155" s="6">
        <f>E1155/D1155</f>
        <v>6.2500000000000003E-3</v>
      </c>
      <c r="R1155" s="7">
        <f t="shared" ref="R1155:R1218" si="92">E1155/N1155</f>
        <v>50</v>
      </c>
      <c r="S1155" t="str">
        <f t="shared" ref="S1155:S1218" si="93">LEFT(P1155,SEARCH("/",P1155,1)-1)</f>
        <v>food</v>
      </c>
      <c r="T1155" t="str">
        <f t="shared" ref="T1155:T1218" si="94">RIGHT(P1155,LEN(P1155)-SEARCH("/",P1155))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90"/>
        <v>42222.817199074074</v>
      </c>
      <c r="L1156" s="11">
        <f t="shared" si="91"/>
        <v>42252.817199074074</v>
      </c>
      <c r="M1156" t="b">
        <v>0</v>
      </c>
      <c r="N1156">
        <v>3</v>
      </c>
      <c r="O1156" t="b">
        <v>0</v>
      </c>
      <c r="P1156" t="s">
        <v>8284</v>
      </c>
      <c r="Q1156" s="6">
        <f>E1156/D1156</f>
        <v>6.5000000000000002E-2</v>
      </c>
      <c r="R1156" s="7">
        <f t="shared" si="92"/>
        <v>108.33333333333333</v>
      </c>
      <c r="S1156" t="str">
        <f t="shared" si="93"/>
        <v>food</v>
      </c>
      <c r="T1156" t="str">
        <f t="shared" si="94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90"/>
        <v>41835.472314814819</v>
      </c>
      <c r="L1157" s="11">
        <f t="shared" si="91"/>
        <v>41865.472314814819</v>
      </c>
      <c r="M1157" t="b">
        <v>0</v>
      </c>
      <c r="N1157">
        <v>8</v>
      </c>
      <c r="O1157" t="b">
        <v>0</v>
      </c>
      <c r="P1157" t="s">
        <v>8284</v>
      </c>
      <c r="Q1157" s="6">
        <f>E1157/D1157</f>
        <v>7.5199999999999998E-3</v>
      </c>
      <c r="R1157" s="7">
        <f t="shared" si="92"/>
        <v>23.5</v>
      </c>
      <c r="S1157" t="str">
        <f t="shared" si="93"/>
        <v>food</v>
      </c>
      <c r="T1157" t="str">
        <f t="shared" si="94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90"/>
        <v>42028.779652777775</v>
      </c>
      <c r="L1158" s="11">
        <f t="shared" si="91"/>
        <v>42058.779652777775</v>
      </c>
      <c r="M1158" t="b">
        <v>0</v>
      </c>
      <c r="N1158">
        <v>0</v>
      </c>
      <c r="O1158" t="b">
        <v>0</v>
      </c>
      <c r="P1158" t="s">
        <v>8284</v>
      </c>
      <c r="Q1158" s="6">
        <f>E1158/D1158</f>
        <v>0</v>
      </c>
      <c r="R1158" s="7" t="e">
        <f t="shared" si="92"/>
        <v>#DIV/0!</v>
      </c>
      <c r="S1158" t="str">
        <f t="shared" si="93"/>
        <v>food</v>
      </c>
      <c r="T1158" t="str">
        <f t="shared" si="94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90"/>
        <v>41918.336574074077</v>
      </c>
      <c r="L1159" s="11">
        <f t="shared" si="91"/>
        <v>41978.378240740749</v>
      </c>
      <c r="M1159" t="b">
        <v>0</v>
      </c>
      <c r="N1159">
        <v>3</v>
      </c>
      <c r="O1159" t="b">
        <v>0</v>
      </c>
      <c r="P1159" t="s">
        <v>8284</v>
      </c>
      <c r="Q1159" s="6">
        <f>E1159/D1159</f>
        <v>1.5100000000000001E-2</v>
      </c>
      <c r="R1159" s="7">
        <f t="shared" si="92"/>
        <v>50.333333333333336</v>
      </c>
      <c r="S1159" t="str">
        <f t="shared" si="93"/>
        <v>food</v>
      </c>
      <c r="T1159" t="str">
        <f t="shared" si="94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90"/>
        <v>41951.800092592595</v>
      </c>
      <c r="L1160" s="11">
        <f t="shared" si="91"/>
        <v>41981.800092592595</v>
      </c>
      <c r="M1160" t="b">
        <v>0</v>
      </c>
      <c r="N1160">
        <v>3</v>
      </c>
      <c r="O1160" t="b">
        <v>0</v>
      </c>
      <c r="P1160" t="s">
        <v>8284</v>
      </c>
      <c r="Q1160" s="6">
        <f>E1160/D1160</f>
        <v>4.6666666666666671E-3</v>
      </c>
      <c r="R1160" s="7">
        <f t="shared" si="92"/>
        <v>11.666666666666666</v>
      </c>
      <c r="S1160" t="str">
        <f t="shared" si="93"/>
        <v>food</v>
      </c>
      <c r="T1160" t="str">
        <f t="shared" si="94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90"/>
        <v>42154.434780092597</v>
      </c>
      <c r="L1161" s="11">
        <f t="shared" si="91"/>
        <v>42185.364583333336</v>
      </c>
      <c r="M1161" t="b">
        <v>0</v>
      </c>
      <c r="N1161">
        <v>0</v>
      </c>
      <c r="O1161" t="b">
        <v>0</v>
      </c>
      <c r="P1161" t="s">
        <v>8284</v>
      </c>
      <c r="Q1161" s="6">
        <f>E1161/D1161</f>
        <v>0</v>
      </c>
      <c r="R1161" s="7" t="e">
        <f t="shared" si="92"/>
        <v>#DIV/0!</v>
      </c>
      <c r="S1161" t="str">
        <f t="shared" si="93"/>
        <v>food</v>
      </c>
      <c r="T1161" t="str">
        <f t="shared" si="94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90"/>
        <v>42060.863263888888</v>
      </c>
      <c r="L1162" s="11">
        <f t="shared" si="91"/>
        <v>42090.821597222232</v>
      </c>
      <c r="M1162" t="b">
        <v>0</v>
      </c>
      <c r="N1162">
        <v>19</v>
      </c>
      <c r="O1162" t="b">
        <v>0</v>
      </c>
      <c r="P1162" t="s">
        <v>8284</v>
      </c>
      <c r="Q1162" s="6">
        <f>E1162/D1162</f>
        <v>3.85E-2</v>
      </c>
      <c r="R1162" s="7">
        <f t="shared" si="92"/>
        <v>60.789473684210527</v>
      </c>
      <c r="S1162" t="str">
        <f t="shared" si="93"/>
        <v>food</v>
      </c>
      <c r="T1162" t="str">
        <f t="shared" si="94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90"/>
        <v>42122.337835648148</v>
      </c>
      <c r="L1163" s="11">
        <f t="shared" si="91"/>
        <v>42143.337835648148</v>
      </c>
      <c r="M1163" t="b">
        <v>0</v>
      </c>
      <c r="N1163">
        <v>0</v>
      </c>
      <c r="O1163" t="b">
        <v>0</v>
      </c>
      <c r="P1163" t="s">
        <v>8284</v>
      </c>
      <c r="Q1163" s="6">
        <f>E1163/D1163</f>
        <v>0</v>
      </c>
      <c r="R1163" s="7" t="e">
        <f t="shared" si="92"/>
        <v>#DIV/0!</v>
      </c>
      <c r="S1163" t="str">
        <f t="shared" si="93"/>
        <v>food</v>
      </c>
      <c r="T1163" t="str">
        <f t="shared" si="94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90"/>
        <v>41876.391944444447</v>
      </c>
      <c r="L1164" s="11">
        <f t="shared" si="91"/>
        <v>41907.391944444447</v>
      </c>
      <c r="M1164" t="b">
        <v>0</v>
      </c>
      <c r="N1164">
        <v>2</v>
      </c>
      <c r="O1164" t="b">
        <v>0</v>
      </c>
      <c r="P1164" t="s">
        <v>8284</v>
      </c>
      <c r="Q1164" s="6">
        <f>E1164/D1164</f>
        <v>5.8333333333333338E-4</v>
      </c>
      <c r="R1164" s="7">
        <f t="shared" si="92"/>
        <v>17.5</v>
      </c>
      <c r="S1164" t="str">
        <f t="shared" si="93"/>
        <v>food</v>
      </c>
      <c r="T1164" t="str">
        <f t="shared" si="94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90"/>
        <v>41830.431944444448</v>
      </c>
      <c r="L1165" s="11">
        <f t="shared" si="91"/>
        <v>41860.431944444448</v>
      </c>
      <c r="M1165" t="b">
        <v>0</v>
      </c>
      <c r="N1165">
        <v>0</v>
      </c>
      <c r="O1165" t="b">
        <v>0</v>
      </c>
      <c r="P1165" t="s">
        <v>8284</v>
      </c>
      <c r="Q1165" s="6">
        <f>E1165/D1165</f>
        <v>0</v>
      </c>
      <c r="R1165" s="7" t="e">
        <f t="shared" si="92"/>
        <v>#DIV/0!</v>
      </c>
      <c r="S1165" t="str">
        <f t="shared" si="93"/>
        <v>food</v>
      </c>
      <c r="T1165" t="str">
        <f t="shared" si="94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90"/>
        <v>42509.432662037041</v>
      </c>
      <c r="L1166" s="11">
        <f t="shared" si="91"/>
        <v>42539.432662037041</v>
      </c>
      <c r="M1166" t="b">
        <v>0</v>
      </c>
      <c r="N1166">
        <v>0</v>
      </c>
      <c r="O1166" t="b">
        <v>0</v>
      </c>
      <c r="P1166" t="s">
        <v>8284</v>
      </c>
      <c r="Q1166" s="6">
        <f>E1166/D1166</f>
        <v>0</v>
      </c>
      <c r="R1166" s="7" t="e">
        <f t="shared" si="92"/>
        <v>#DIV/0!</v>
      </c>
      <c r="S1166" t="str">
        <f t="shared" si="93"/>
        <v>food</v>
      </c>
      <c r="T1166" t="str">
        <f t="shared" si="94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90"/>
        <v>41791.922800925924</v>
      </c>
      <c r="L1167" s="11">
        <f t="shared" si="91"/>
        <v>41825.922800925924</v>
      </c>
      <c r="M1167" t="b">
        <v>0</v>
      </c>
      <c r="N1167">
        <v>25</v>
      </c>
      <c r="O1167" t="b">
        <v>0</v>
      </c>
      <c r="P1167" t="s">
        <v>8284</v>
      </c>
      <c r="Q1167" s="6">
        <f>E1167/D1167</f>
        <v>0.20705000000000001</v>
      </c>
      <c r="R1167" s="7">
        <f t="shared" si="92"/>
        <v>82.82</v>
      </c>
      <c r="S1167" t="str">
        <f t="shared" si="93"/>
        <v>food</v>
      </c>
      <c r="T1167" t="str">
        <f t="shared" si="94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90"/>
        <v>42150.193773148152</v>
      </c>
      <c r="L1168" s="11">
        <f t="shared" si="91"/>
        <v>42180.875000000007</v>
      </c>
      <c r="M1168" t="b">
        <v>0</v>
      </c>
      <c r="N1168">
        <v>8</v>
      </c>
      <c r="O1168" t="b">
        <v>0</v>
      </c>
      <c r="P1168" t="s">
        <v>8284</v>
      </c>
      <c r="Q1168" s="6">
        <f>E1168/D1168</f>
        <v>0.19139999999999999</v>
      </c>
      <c r="R1168" s="7">
        <f t="shared" si="92"/>
        <v>358.875</v>
      </c>
      <c r="S1168" t="str">
        <f t="shared" si="93"/>
        <v>food</v>
      </c>
      <c r="T1168" t="str">
        <f t="shared" si="94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90"/>
        <v>41863.443229166667</v>
      </c>
      <c r="L1169" s="11">
        <f t="shared" si="91"/>
        <v>41894.443229166667</v>
      </c>
      <c r="M1169" t="b">
        <v>0</v>
      </c>
      <c r="N1169">
        <v>16</v>
      </c>
      <c r="O1169" t="b">
        <v>0</v>
      </c>
      <c r="P1169" t="s">
        <v>8284</v>
      </c>
      <c r="Q1169" s="6">
        <f>E1169/D1169</f>
        <v>1.6316666666666667E-2</v>
      </c>
      <c r="R1169" s="7">
        <f t="shared" si="92"/>
        <v>61.1875</v>
      </c>
      <c r="S1169" t="str">
        <f t="shared" si="93"/>
        <v>food</v>
      </c>
      <c r="T1169" t="str">
        <f t="shared" si="94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90"/>
        <v>42604.762326388889</v>
      </c>
      <c r="L1170" s="11">
        <f t="shared" si="91"/>
        <v>42634.762326388889</v>
      </c>
      <c r="M1170" t="b">
        <v>0</v>
      </c>
      <c r="N1170">
        <v>3</v>
      </c>
      <c r="O1170" t="b">
        <v>0</v>
      </c>
      <c r="P1170" t="s">
        <v>8284</v>
      </c>
      <c r="Q1170" s="6">
        <f>E1170/D1170</f>
        <v>5.6666666666666664E-2</v>
      </c>
      <c r="R1170" s="7">
        <f t="shared" si="92"/>
        <v>340</v>
      </c>
      <c r="S1170" t="str">
        <f t="shared" si="93"/>
        <v>food</v>
      </c>
      <c r="T1170" t="str">
        <f t="shared" si="94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90"/>
        <v>42027.062071759261</v>
      </c>
      <c r="L1171" s="11">
        <f t="shared" si="91"/>
        <v>42057.062071759261</v>
      </c>
      <c r="M1171" t="b">
        <v>0</v>
      </c>
      <c r="N1171">
        <v>3</v>
      </c>
      <c r="O1171" t="b">
        <v>0</v>
      </c>
      <c r="P1171" t="s">
        <v>8284</v>
      </c>
      <c r="Q1171" s="6">
        <f>E1171/D1171</f>
        <v>1.6999999999999999E-3</v>
      </c>
      <c r="R1171" s="7">
        <f t="shared" si="92"/>
        <v>5.666666666666667</v>
      </c>
      <c r="S1171" t="str">
        <f t="shared" si="93"/>
        <v>food</v>
      </c>
      <c r="T1171" t="str">
        <f t="shared" si="94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90"/>
        <v>42124.601516203707</v>
      </c>
      <c r="L1172" s="11">
        <f t="shared" si="91"/>
        <v>42154.601516203707</v>
      </c>
      <c r="M1172" t="b">
        <v>0</v>
      </c>
      <c r="N1172">
        <v>2</v>
      </c>
      <c r="O1172" t="b">
        <v>0</v>
      </c>
      <c r="P1172" t="s">
        <v>8284</v>
      </c>
      <c r="Q1172" s="6">
        <f>E1172/D1172</f>
        <v>4.0000000000000001E-3</v>
      </c>
      <c r="R1172" s="7">
        <f t="shared" si="92"/>
        <v>50</v>
      </c>
      <c r="S1172" t="str">
        <f t="shared" si="93"/>
        <v>food</v>
      </c>
      <c r="T1172" t="str">
        <f t="shared" si="94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90"/>
        <v>41938.513043981482</v>
      </c>
      <c r="L1173" s="11">
        <f t="shared" si="91"/>
        <v>41956.554710648146</v>
      </c>
      <c r="M1173" t="b">
        <v>0</v>
      </c>
      <c r="N1173">
        <v>1</v>
      </c>
      <c r="O1173" t="b">
        <v>0</v>
      </c>
      <c r="P1173" t="s">
        <v>8284</v>
      </c>
      <c r="Q1173" s="6">
        <f>E1173/D1173</f>
        <v>1E-3</v>
      </c>
      <c r="R1173" s="7">
        <f t="shared" si="92"/>
        <v>25</v>
      </c>
      <c r="S1173" t="str">
        <f t="shared" si="93"/>
        <v>food</v>
      </c>
      <c r="T1173" t="str">
        <f t="shared" si="94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90"/>
        <v>41841.390648148154</v>
      </c>
      <c r="L1174" s="11">
        <f t="shared" si="91"/>
        <v>41871.390648148154</v>
      </c>
      <c r="M1174" t="b">
        <v>0</v>
      </c>
      <c r="N1174">
        <v>0</v>
      </c>
      <c r="O1174" t="b">
        <v>0</v>
      </c>
      <c r="P1174" t="s">
        <v>8284</v>
      </c>
      <c r="Q1174" s="6">
        <f>E1174/D1174</f>
        <v>0</v>
      </c>
      <c r="R1174" s="7" t="e">
        <f t="shared" si="92"/>
        <v>#DIV/0!</v>
      </c>
      <c r="S1174" t="str">
        <f t="shared" si="93"/>
        <v>food</v>
      </c>
      <c r="T1174" t="str">
        <f t="shared" si="94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90"/>
        <v>42183.894178240742</v>
      </c>
      <c r="L1175" s="11">
        <f t="shared" si="91"/>
        <v>42218.894178240742</v>
      </c>
      <c r="M1175" t="b">
        <v>0</v>
      </c>
      <c r="N1175">
        <v>1</v>
      </c>
      <c r="O1175" t="b">
        <v>0</v>
      </c>
      <c r="P1175" t="s">
        <v>8284</v>
      </c>
      <c r="Q1175" s="6">
        <f>E1175/D1175</f>
        <v>2.4000000000000001E-4</v>
      </c>
      <c r="R1175" s="7">
        <f t="shared" si="92"/>
        <v>30</v>
      </c>
      <c r="S1175" t="str">
        <f t="shared" si="93"/>
        <v>food</v>
      </c>
      <c r="T1175" t="str">
        <f t="shared" si="94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90"/>
        <v>42468.550081018526</v>
      </c>
      <c r="L1176" s="11">
        <f t="shared" si="91"/>
        <v>42498.550081018526</v>
      </c>
      <c r="M1176" t="b">
        <v>0</v>
      </c>
      <c r="N1176">
        <v>19</v>
      </c>
      <c r="O1176" t="b">
        <v>0</v>
      </c>
      <c r="P1176" t="s">
        <v>8284</v>
      </c>
      <c r="Q1176" s="6">
        <f>E1176/D1176</f>
        <v>5.906666666666667E-2</v>
      </c>
      <c r="R1176" s="7">
        <f t="shared" si="92"/>
        <v>46.631578947368418</v>
      </c>
      <c r="S1176" t="str">
        <f t="shared" si="93"/>
        <v>food</v>
      </c>
      <c r="T1176" t="str">
        <f t="shared" si="94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90"/>
        <v>42170.436793981484</v>
      </c>
      <c r="L1177" s="11">
        <f t="shared" si="91"/>
        <v>42200.436793981484</v>
      </c>
      <c r="M1177" t="b">
        <v>0</v>
      </c>
      <c r="N1177">
        <v>9</v>
      </c>
      <c r="O1177" t="b">
        <v>0</v>
      </c>
      <c r="P1177" t="s">
        <v>8284</v>
      </c>
      <c r="Q1177" s="6">
        <f>E1177/D1177</f>
        <v>2.9250000000000002E-2</v>
      </c>
      <c r="R1177" s="7">
        <f t="shared" si="92"/>
        <v>65</v>
      </c>
      <c r="S1177" t="str">
        <f t="shared" si="93"/>
        <v>food</v>
      </c>
      <c r="T1177" t="str">
        <f t="shared" si="94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90"/>
        <v>42745.727986111109</v>
      </c>
      <c r="L1178" s="11">
        <f t="shared" si="91"/>
        <v>42800.250000000007</v>
      </c>
      <c r="M1178" t="b">
        <v>0</v>
      </c>
      <c r="N1178">
        <v>1</v>
      </c>
      <c r="O1178" t="b">
        <v>0</v>
      </c>
      <c r="P1178" t="s">
        <v>8284</v>
      </c>
      <c r="Q1178" s="6">
        <f>E1178/D1178</f>
        <v>5.7142857142857142E-5</v>
      </c>
      <c r="R1178" s="7">
        <f t="shared" si="92"/>
        <v>10</v>
      </c>
      <c r="S1178" t="str">
        <f t="shared" si="93"/>
        <v>food</v>
      </c>
      <c r="T1178" t="str">
        <f t="shared" si="94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90"/>
        <v>41897.369166666671</v>
      </c>
      <c r="L1179" s="11">
        <f t="shared" si="91"/>
        <v>41927.369166666671</v>
      </c>
      <c r="M1179" t="b">
        <v>0</v>
      </c>
      <c r="N1179">
        <v>0</v>
      </c>
      <c r="O1179" t="b">
        <v>0</v>
      </c>
      <c r="P1179" t="s">
        <v>8284</v>
      </c>
      <c r="Q1179" s="6">
        <f>E1179/D1179</f>
        <v>0</v>
      </c>
      <c r="R1179" s="7" t="e">
        <f t="shared" si="92"/>
        <v>#DIV/0!</v>
      </c>
      <c r="S1179" t="str">
        <f t="shared" si="93"/>
        <v>food</v>
      </c>
      <c r="T1179" t="str">
        <f t="shared" si="94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90"/>
        <v>41837.614027777781</v>
      </c>
      <c r="L1180" s="11">
        <f t="shared" si="91"/>
        <v>41867.614027777781</v>
      </c>
      <c r="M1180" t="b">
        <v>0</v>
      </c>
      <c r="N1180">
        <v>1</v>
      </c>
      <c r="O1180" t="b">
        <v>0</v>
      </c>
      <c r="P1180" t="s">
        <v>8284</v>
      </c>
      <c r="Q1180" s="6">
        <f>E1180/D1180</f>
        <v>6.666666666666667E-5</v>
      </c>
      <c r="R1180" s="7">
        <f t="shared" si="92"/>
        <v>5</v>
      </c>
      <c r="S1180" t="str">
        <f t="shared" si="93"/>
        <v>food</v>
      </c>
      <c r="T1180" t="str">
        <f t="shared" si="94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90"/>
        <v>42275.428553240745</v>
      </c>
      <c r="L1181" s="11">
        <f t="shared" si="91"/>
        <v>42305.428553240745</v>
      </c>
      <c r="M1181" t="b">
        <v>0</v>
      </c>
      <c r="N1181">
        <v>5</v>
      </c>
      <c r="O1181" t="b">
        <v>0</v>
      </c>
      <c r="P1181" t="s">
        <v>8284</v>
      </c>
      <c r="Q1181" s="6">
        <f>E1181/D1181</f>
        <v>5.3333333333333337E-2</v>
      </c>
      <c r="R1181" s="7">
        <f t="shared" si="92"/>
        <v>640</v>
      </c>
      <c r="S1181" t="str">
        <f t="shared" si="93"/>
        <v>food</v>
      </c>
      <c r="T1181" t="str">
        <f t="shared" si="94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90"/>
        <v>41781.515208333338</v>
      </c>
      <c r="L1182" s="11">
        <f t="shared" si="91"/>
        <v>41818.515208333338</v>
      </c>
      <c r="M1182" t="b">
        <v>0</v>
      </c>
      <c r="N1182">
        <v>85</v>
      </c>
      <c r="O1182" t="b">
        <v>0</v>
      </c>
      <c r="P1182" t="s">
        <v>8284</v>
      </c>
      <c r="Q1182" s="6">
        <f>E1182/D1182</f>
        <v>0.11749999999999999</v>
      </c>
      <c r="R1182" s="7">
        <f t="shared" si="92"/>
        <v>69.117647058823536</v>
      </c>
      <c r="S1182" t="str">
        <f t="shared" si="93"/>
        <v>food</v>
      </c>
      <c r="T1182" t="str">
        <f t="shared" si="94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90"/>
        <v>42034.047696759262</v>
      </c>
      <c r="L1183" s="11">
        <f t="shared" si="91"/>
        <v>42064.047696759262</v>
      </c>
      <c r="M1183" t="b">
        <v>0</v>
      </c>
      <c r="N1183">
        <v>3</v>
      </c>
      <c r="O1183" t="b">
        <v>0</v>
      </c>
      <c r="P1183" t="s">
        <v>8284</v>
      </c>
      <c r="Q1183" s="6">
        <f>E1183/D1183</f>
        <v>8.0000000000000007E-5</v>
      </c>
      <c r="R1183" s="7">
        <f t="shared" si="92"/>
        <v>1.3333333333333333</v>
      </c>
      <c r="S1183" t="str">
        <f t="shared" si="93"/>
        <v>food</v>
      </c>
      <c r="T1183" t="str">
        <f t="shared" si="94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90"/>
        <v>42728.535740740743</v>
      </c>
      <c r="L1184" s="11">
        <f t="shared" si="91"/>
        <v>42747.404166666667</v>
      </c>
      <c r="M1184" t="b">
        <v>0</v>
      </c>
      <c r="N1184">
        <v>4</v>
      </c>
      <c r="O1184" t="b">
        <v>0</v>
      </c>
      <c r="P1184" t="s">
        <v>8284</v>
      </c>
      <c r="Q1184" s="6">
        <f>E1184/D1184</f>
        <v>4.2000000000000003E-2</v>
      </c>
      <c r="R1184" s="7">
        <f t="shared" si="92"/>
        <v>10.5</v>
      </c>
      <c r="S1184" t="str">
        <f t="shared" si="93"/>
        <v>food</v>
      </c>
      <c r="T1184" t="str">
        <f t="shared" si="94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90"/>
        <v>42656.569710648146</v>
      </c>
      <c r="L1185" s="11">
        <f t="shared" si="91"/>
        <v>42675.874305555561</v>
      </c>
      <c r="M1185" t="b">
        <v>0</v>
      </c>
      <c r="N1185">
        <v>3</v>
      </c>
      <c r="O1185" t="b">
        <v>0</v>
      </c>
      <c r="P1185" t="s">
        <v>8284</v>
      </c>
      <c r="Q1185" s="6">
        <f>E1185/D1185</f>
        <v>0.04</v>
      </c>
      <c r="R1185" s="7">
        <f t="shared" si="92"/>
        <v>33.333333333333336</v>
      </c>
      <c r="S1185" t="str">
        <f t="shared" si="93"/>
        <v>food</v>
      </c>
      <c r="T1185" t="str">
        <f t="shared" si="94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90"/>
        <v>42741.307997685188</v>
      </c>
      <c r="L1186" s="11">
        <f t="shared" si="91"/>
        <v>42772.307997685188</v>
      </c>
      <c r="M1186" t="b">
        <v>0</v>
      </c>
      <c r="N1186">
        <v>375</v>
      </c>
      <c r="O1186" t="b">
        <v>1</v>
      </c>
      <c r="P1186" t="s">
        <v>8285</v>
      </c>
      <c r="Q1186" s="6">
        <f>E1186/D1186</f>
        <v>1.0493636363636363</v>
      </c>
      <c r="R1186" s="7">
        <f t="shared" si="92"/>
        <v>61.562666666666665</v>
      </c>
      <c r="S1186" t="str">
        <f t="shared" si="93"/>
        <v>photography</v>
      </c>
      <c r="T1186" t="str">
        <f t="shared" si="94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90"/>
        <v>42130.573483796303</v>
      </c>
      <c r="L1187" s="11">
        <f t="shared" si="91"/>
        <v>42162.875000000007</v>
      </c>
      <c r="M1187" t="b">
        <v>0</v>
      </c>
      <c r="N1187">
        <v>111</v>
      </c>
      <c r="O1187" t="b">
        <v>1</v>
      </c>
      <c r="P1187" t="s">
        <v>8285</v>
      </c>
      <c r="Q1187" s="6">
        <f>E1187/D1187</f>
        <v>1.0544</v>
      </c>
      <c r="R1187" s="7">
        <f t="shared" si="92"/>
        <v>118.73873873873873</v>
      </c>
      <c r="S1187" t="str">
        <f t="shared" si="93"/>
        <v>photography</v>
      </c>
      <c r="T1187" t="str">
        <f t="shared" si="94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90"/>
        <v>42123.571701388886</v>
      </c>
      <c r="L1188" s="11">
        <f t="shared" si="91"/>
        <v>42156.654166666667</v>
      </c>
      <c r="M1188" t="b">
        <v>0</v>
      </c>
      <c r="N1188">
        <v>123</v>
      </c>
      <c r="O1188" t="b">
        <v>1</v>
      </c>
      <c r="P1188" t="s">
        <v>8285</v>
      </c>
      <c r="Q1188" s="6">
        <f>E1188/D1188</f>
        <v>1.0673333333333332</v>
      </c>
      <c r="R1188" s="7">
        <f t="shared" si="92"/>
        <v>65.081300813008127</v>
      </c>
      <c r="S1188" t="str">
        <f t="shared" si="93"/>
        <v>photography</v>
      </c>
      <c r="T1188" t="str">
        <f t="shared" si="94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90"/>
        <v>42109.603275462963</v>
      </c>
      <c r="L1189" s="11">
        <f t="shared" si="91"/>
        <v>42141.458333333336</v>
      </c>
      <c r="M1189" t="b">
        <v>0</v>
      </c>
      <c r="N1189">
        <v>70</v>
      </c>
      <c r="O1189" t="b">
        <v>1</v>
      </c>
      <c r="P1189" t="s">
        <v>8285</v>
      </c>
      <c r="Q1189" s="6">
        <f>E1189/D1189</f>
        <v>1.0412571428571429</v>
      </c>
      <c r="R1189" s="7">
        <f t="shared" si="92"/>
        <v>130.15714285714284</v>
      </c>
      <c r="S1189" t="str">
        <f t="shared" si="93"/>
        <v>photography</v>
      </c>
      <c r="T1189" t="str">
        <f t="shared" si="94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90"/>
        <v>42711.40902777778</v>
      </c>
      <c r="L1190" s="11">
        <f t="shared" si="91"/>
        <v>42732.40902777778</v>
      </c>
      <c r="M1190" t="b">
        <v>0</v>
      </c>
      <c r="N1190">
        <v>85</v>
      </c>
      <c r="O1190" t="b">
        <v>1</v>
      </c>
      <c r="P1190" t="s">
        <v>8285</v>
      </c>
      <c r="Q1190" s="6">
        <f>E1190/D1190</f>
        <v>1.6054999999999999</v>
      </c>
      <c r="R1190" s="7">
        <f t="shared" si="92"/>
        <v>37.776470588235291</v>
      </c>
      <c r="S1190" t="str">
        <f t="shared" si="93"/>
        <v>photography</v>
      </c>
      <c r="T1190" t="str">
        <f t="shared" si="94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90"/>
        <v>42529.687442129631</v>
      </c>
      <c r="L1191" s="11">
        <f t="shared" si="91"/>
        <v>42550.687442129631</v>
      </c>
      <c r="M1191" t="b">
        <v>0</v>
      </c>
      <c r="N1191">
        <v>86</v>
      </c>
      <c r="O1191" t="b">
        <v>1</v>
      </c>
      <c r="P1191" t="s">
        <v>8285</v>
      </c>
      <c r="Q1191" s="6">
        <f>E1191/D1191</f>
        <v>1.0777777777777777</v>
      </c>
      <c r="R1191" s="7">
        <f t="shared" si="92"/>
        <v>112.79069767441861</v>
      </c>
      <c r="S1191" t="str">
        <f t="shared" si="93"/>
        <v>photography</v>
      </c>
      <c r="T1191" t="str">
        <f t="shared" si="94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90"/>
        <v>41852.374131944445</v>
      </c>
      <c r="L1192" s="11">
        <f t="shared" si="91"/>
        <v>41882.374131944445</v>
      </c>
      <c r="M1192" t="b">
        <v>0</v>
      </c>
      <c r="N1192">
        <v>13</v>
      </c>
      <c r="O1192" t="b">
        <v>1</v>
      </c>
      <c r="P1192" t="s">
        <v>8285</v>
      </c>
      <c r="Q1192" s="6">
        <f>E1192/D1192</f>
        <v>1.35</v>
      </c>
      <c r="R1192" s="7">
        <f t="shared" si="92"/>
        <v>51.92307692307692</v>
      </c>
      <c r="S1192" t="str">
        <f t="shared" si="93"/>
        <v>photography</v>
      </c>
      <c r="T1192" t="str">
        <f t="shared" si="94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90"/>
        <v>42419.312037037038</v>
      </c>
      <c r="L1193" s="11">
        <f t="shared" si="91"/>
        <v>42449.270370370366</v>
      </c>
      <c r="M1193" t="b">
        <v>0</v>
      </c>
      <c r="N1193">
        <v>33</v>
      </c>
      <c r="O1193" t="b">
        <v>1</v>
      </c>
      <c r="P1193" t="s">
        <v>8285</v>
      </c>
      <c r="Q1193" s="6">
        <f>E1193/D1193</f>
        <v>1.0907407407407408</v>
      </c>
      <c r="R1193" s="7">
        <f t="shared" si="92"/>
        <v>89.242424242424249</v>
      </c>
      <c r="S1193" t="str">
        <f t="shared" si="93"/>
        <v>photography</v>
      </c>
      <c r="T1193" t="str">
        <f t="shared" si="94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90"/>
        <v>42747.21502314815</v>
      </c>
      <c r="L1194" s="11">
        <f t="shared" si="91"/>
        <v>42777.21502314815</v>
      </c>
      <c r="M1194" t="b">
        <v>0</v>
      </c>
      <c r="N1194">
        <v>15</v>
      </c>
      <c r="O1194" t="b">
        <v>1</v>
      </c>
      <c r="P1194" t="s">
        <v>8285</v>
      </c>
      <c r="Q1194" s="6">
        <f>E1194/D1194</f>
        <v>2.9</v>
      </c>
      <c r="R1194" s="7">
        <f t="shared" si="92"/>
        <v>19.333333333333332</v>
      </c>
      <c r="S1194" t="str">
        <f t="shared" si="93"/>
        <v>photography</v>
      </c>
      <c r="T1194" t="str">
        <f t="shared" si="94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90"/>
        <v>42409.48440972223</v>
      </c>
      <c r="L1195" s="11">
        <f t="shared" si="91"/>
        <v>42469.442743055559</v>
      </c>
      <c r="M1195" t="b">
        <v>0</v>
      </c>
      <c r="N1195">
        <v>273</v>
      </c>
      <c r="O1195" t="b">
        <v>1</v>
      </c>
      <c r="P1195" t="s">
        <v>8285</v>
      </c>
      <c r="Q1195" s="6">
        <f>E1195/D1195</f>
        <v>1.0395714285714286</v>
      </c>
      <c r="R1195" s="7">
        <f t="shared" si="92"/>
        <v>79.967032967032964</v>
      </c>
      <c r="S1195" t="str">
        <f t="shared" si="93"/>
        <v>photography</v>
      </c>
      <c r="T1195" t="str">
        <f t="shared" si="94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90"/>
        <v>42072.196516203701</v>
      </c>
      <c r="L1196" s="11">
        <f t="shared" si="91"/>
        <v>42102.196516203701</v>
      </c>
      <c r="M1196" t="b">
        <v>0</v>
      </c>
      <c r="N1196">
        <v>714</v>
      </c>
      <c r="O1196" t="b">
        <v>1</v>
      </c>
      <c r="P1196" t="s">
        <v>8285</v>
      </c>
      <c r="Q1196" s="6">
        <f>E1196/D1196</f>
        <v>3.2223999999999999</v>
      </c>
      <c r="R1196" s="7">
        <f t="shared" si="92"/>
        <v>56.414565826330531</v>
      </c>
      <c r="S1196" t="str">
        <f t="shared" si="93"/>
        <v>photography</v>
      </c>
      <c r="T1196" t="str">
        <f t="shared" si="94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90"/>
        <v>42298.056168981486</v>
      </c>
      <c r="L1197" s="11">
        <f t="shared" si="91"/>
        <v>42358.083333333336</v>
      </c>
      <c r="M1197" t="b">
        <v>0</v>
      </c>
      <c r="N1197">
        <v>170</v>
      </c>
      <c r="O1197" t="b">
        <v>1</v>
      </c>
      <c r="P1197" t="s">
        <v>8285</v>
      </c>
      <c r="Q1197" s="6">
        <f>E1197/D1197</f>
        <v>1.35</v>
      </c>
      <c r="R1197" s="7">
        <f t="shared" si="92"/>
        <v>79.411764705882348</v>
      </c>
      <c r="S1197" t="str">
        <f t="shared" si="93"/>
        <v>photography</v>
      </c>
      <c r="T1197" t="str">
        <f t="shared" si="94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90"/>
        <v>42326.527071759258</v>
      </c>
      <c r="L1198" s="11">
        <f t="shared" si="91"/>
        <v>42356.527071759258</v>
      </c>
      <c r="M1198" t="b">
        <v>0</v>
      </c>
      <c r="N1198">
        <v>512</v>
      </c>
      <c r="O1198" t="b">
        <v>1</v>
      </c>
      <c r="P1198" t="s">
        <v>8285</v>
      </c>
      <c r="Q1198" s="6">
        <f>E1198/D1198</f>
        <v>2.6991034482758622</v>
      </c>
      <c r="R1198" s="7">
        <f t="shared" si="92"/>
        <v>76.439453125</v>
      </c>
      <c r="S1198" t="str">
        <f t="shared" si="93"/>
        <v>photography</v>
      </c>
      <c r="T1198" t="str">
        <f t="shared" si="94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90"/>
        <v>42503.373078703706</v>
      </c>
      <c r="L1199" s="11">
        <f t="shared" si="91"/>
        <v>42533.957638888889</v>
      </c>
      <c r="M1199" t="b">
        <v>0</v>
      </c>
      <c r="N1199">
        <v>314</v>
      </c>
      <c r="O1199" t="b">
        <v>1</v>
      </c>
      <c r="P1199" t="s">
        <v>8285</v>
      </c>
      <c r="Q1199" s="6">
        <f>E1199/D1199</f>
        <v>2.5329333333333333</v>
      </c>
      <c r="R1199" s="7">
        <f t="shared" si="92"/>
        <v>121</v>
      </c>
      <c r="S1199" t="str">
        <f t="shared" si="93"/>
        <v>photography</v>
      </c>
      <c r="T1199" t="str">
        <f t="shared" si="94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90"/>
        <v>42333.327384259261</v>
      </c>
      <c r="L1200" s="11">
        <f t="shared" si="91"/>
        <v>42368.833333333336</v>
      </c>
      <c r="M1200" t="b">
        <v>0</v>
      </c>
      <c r="N1200">
        <v>167</v>
      </c>
      <c r="O1200" t="b">
        <v>1</v>
      </c>
      <c r="P1200" t="s">
        <v>8285</v>
      </c>
      <c r="Q1200" s="6">
        <f>E1200/D1200</f>
        <v>2.6059999999999999</v>
      </c>
      <c r="R1200" s="7">
        <f t="shared" si="92"/>
        <v>54.616766467065865</v>
      </c>
      <c r="S1200" t="str">
        <f t="shared" si="93"/>
        <v>photography</v>
      </c>
      <c r="T1200" t="str">
        <f t="shared" si="94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90"/>
        <v>42161.479166666664</v>
      </c>
      <c r="L1201" s="11">
        <f t="shared" si="91"/>
        <v>42193.479166666664</v>
      </c>
      <c r="M1201" t="b">
        <v>0</v>
      </c>
      <c r="N1201">
        <v>9</v>
      </c>
      <c r="O1201" t="b">
        <v>1</v>
      </c>
      <c r="P1201" t="s">
        <v>8285</v>
      </c>
      <c r="Q1201" s="6">
        <f>E1201/D1201</f>
        <v>1.0131677953348381</v>
      </c>
      <c r="R1201" s="7">
        <f t="shared" si="92"/>
        <v>299.22222222222223</v>
      </c>
      <c r="S1201" t="str">
        <f t="shared" si="93"/>
        <v>photography</v>
      </c>
      <c r="T1201" t="str">
        <f t="shared" si="94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90"/>
        <v>42089.185833333337</v>
      </c>
      <c r="L1202" s="11">
        <f t="shared" si="91"/>
        <v>42110.185833333337</v>
      </c>
      <c r="M1202" t="b">
        <v>0</v>
      </c>
      <c r="N1202">
        <v>103</v>
      </c>
      <c r="O1202" t="b">
        <v>1</v>
      </c>
      <c r="P1202" t="s">
        <v>8285</v>
      </c>
      <c r="Q1202" s="6">
        <f>E1202/D1202</f>
        <v>1.2560416666666667</v>
      </c>
      <c r="R1202" s="7">
        <f t="shared" si="92"/>
        <v>58.533980582524272</v>
      </c>
      <c r="S1202" t="str">
        <f t="shared" si="93"/>
        <v>photography</v>
      </c>
      <c r="T1202" t="str">
        <f t="shared" si="94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90"/>
        <v>42536.315347222226</v>
      </c>
      <c r="L1203" s="11">
        <f t="shared" si="91"/>
        <v>42566.315347222226</v>
      </c>
      <c r="M1203" t="b">
        <v>0</v>
      </c>
      <c r="N1203">
        <v>111</v>
      </c>
      <c r="O1203" t="b">
        <v>1</v>
      </c>
      <c r="P1203" t="s">
        <v>8285</v>
      </c>
      <c r="Q1203" s="6">
        <f>E1203/D1203</f>
        <v>1.0243783333333334</v>
      </c>
      <c r="R1203" s="7">
        <f t="shared" si="92"/>
        <v>55.371801801801809</v>
      </c>
      <c r="S1203" t="str">
        <f t="shared" si="93"/>
        <v>photography</v>
      </c>
      <c r="T1203" t="str">
        <f t="shared" si="94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90"/>
        <v>42151.997152777774</v>
      </c>
      <c r="L1204" s="11">
        <f t="shared" si="91"/>
        <v>42181.997152777774</v>
      </c>
      <c r="M1204" t="b">
        <v>0</v>
      </c>
      <c r="N1204">
        <v>271</v>
      </c>
      <c r="O1204" t="b">
        <v>1</v>
      </c>
      <c r="P1204" t="s">
        <v>8285</v>
      </c>
      <c r="Q1204" s="6">
        <f>E1204/D1204</f>
        <v>1.99244</v>
      </c>
      <c r="R1204" s="7">
        <f t="shared" si="92"/>
        <v>183.80442804428046</v>
      </c>
      <c r="S1204" t="str">
        <f t="shared" si="93"/>
        <v>photography</v>
      </c>
      <c r="T1204" t="str">
        <f t="shared" si="94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90"/>
        <v>42125.323229166672</v>
      </c>
      <c r="L1205" s="11">
        <f t="shared" si="91"/>
        <v>42155.323229166672</v>
      </c>
      <c r="M1205" t="b">
        <v>0</v>
      </c>
      <c r="N1205">
        <v>101</v>
      </c>
      <c r="O1205" t="b">
        <v>1</v>
      </c>
      <c r="P1205" t="s">
        <v>8285</v>
      </c>
      <c r="Q1205" s="6">
        <f>E1205/D1205</f>
        <v>1.0245398773006136</v>
      </c>
      <c r="R1205" s="7">
        <f t="shared" si="92"/>
        <v>165.34653465346534</v>
      </c>
      <c r="S1205" t="str">
        <f t="shared" si="93"/>
        <v>photography</v>
      </c>
      <c r="T1205" t="str">
        <f t="shared" si="94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90"/>
        <v>42297.456400462965</v>
      </c>
      <c r="L1206" s="11">
        <f t="shared" si="91"/>
        <v>42341.916666666664</v>
      </c>
      <c r="M1206" t="b">
        <v>0</v>
      </c>
      <c r="N1206">
        <v>57</v>
      </c>
      <c r="O1206" t="b">
        <v>1</v>
      </c>
      <c r="P1206" t="s">
        <v>8285</v>
      </c>
      <c r="Q1206" s="6">
        <f>E1206/D1206</f>
        <v>1.0294615384615384</v>
      </c>
      <c r="R1206" s="7">
        <f t="shared" si="92"/>
        <v>234.78947368421052</v>
      </c>
      <c r="S1206" t="str">
        <f t="shared" si="93"/>
        <v>photography</v>
      </c>
      <c r="T1206" t="str">
        <f t="shared" si="94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90"/>
        <v>42138.21471064815</v>
      </c>
      <c r="L1207" s="11">
        <f t="shared" si="91"/>
        <v>42168.21471064815</v>
      </c>
      <c r="M1207" t="b">
        <v>0</v>
      </c>
      <c r="N1207">
        <v>62</v>
      </c>
      <c r="O1207" t="b">
        <v>1</v>
      </c>
      <c r="P1207" t="s">
        <v>8285</v>
      </c>
      <c r="Q1207" s="6">
        <f>E1207/D1207</f>
        <v>1.0086153846153847</v>
      </c>
      <c r="R1207" s="7">
        <f t="shared" si="92"/>
        <v>211.48387096774192</v>
      </c>
      <c r="S1207" t="str">
        <f t="shared" si="93"/>
        <v>photography</v>
      </c>
      <c r="T1207" t="str">
        <f t="shared" si="94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90"/>
        <v>42772.48440972223</v>
      </c>
      <c r="L1208" s="11">
        <f t="shared" si="91"/>
        <v>42805.270138888889</v>
      </c>
      <c r="M1208" t="b">
        <v>0</v>
      </c>
      <c r="N1208">
        <v>32</v>
      </c>
      <c r="O1208" t="b">
        <v>1</v>
      </c>
      <c r="P1208" t="s">
        <v>8285</v>
      </c>
      <c r="Q1208" s="6">
        <f>E1208/D1208</f>
        <v>1.1499999999999999</v>
      </c>
      <c r="R1208" s="7">
        <f t="shared" si="92"/>
        <v>32.34375</v>
      </c>
      <c r="S1208" t="str">
        <f t="shared" si="93"/>
        <v>photography</v>
      </c>
      <c r="T1208" t="str">
        <f t="shared" si="94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90"/>
        <v>42430.13857638889</v>
      </c>
      <c r="L1209" s="11">
        <f t="shared" si="91"/>
        <v>42460.125000000007</v>
      </c>
      <c r="M1209" t="b">
        <v>0</v>
      </c>
      <c r="N1209">
        <v>141</v>
      </c>
      <c r="O1209" t="b">
        <v>1</v>
      </c>
      <c r="P1209" t="s">
        <v>8285</v>
      </c>
      <c r="Q1209" s="6">
        <f>E1209/D1209</f>
        <v>1.0416766467065868</v>
      </c>
      <c r="R1209" s="7">
        <f t="shared" si="92"/>
        <v>123.37588652482269</v>
      </c>
      <c r="S1209" t="str">
        <f t="shared" si="93"/>
        <v>photography</v>
      </c>
      <c r="T1209" t="str">
        <f t="shared" si="94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90"/>
        <v>42423.417407407411</v>
      </c>
      <c r="L1210" s="11">
        <f t="shared" si="91"/>
        <v>42453.375740740747</v>
      </c>
      <c r="M1210" t="b">
        <v>0</v>
      </c>
      <c r="N1210">
        <v>75</v>
      </c>
      <c r="O1210" t="b">
        <v>1</v>
      </c>
      <c r="P1210" t="s">
        <v>8285</v>
      </c>
      <c r="Q1210" s="6">
        <f>E1210/D1210</f>
        <v>1.5529999999999999</v>
      </c>
      <c r="R1210" s="7">
        <f t="shared" si="92"/>
        <v>207.06666666666666</v>
      </c>
      <c r="S1210" t="str">
        <f t="shared" si="93"/>
        <v>photography</v>
      </c>
      <c r="T1210" t="str">
        <f t="shared" si="94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90"/>
        <v>42761.554456018523</v>
      </c>
      <c r="L1211" s="11">
        <f t="shared" si="91"/>
        <v>42791.554456018523</v>
      </c>
      <c r="M1211" t="b">
        <v>0</v>
      </c>
      <c r="N1211">
        <v>46</v>
      </c>
      <c r="O1211" t="b">
        <v>1</v>
      </c>
      <c r="P1211" t="s">
        <v>8285</v>
      </c>
      <c r="Q1211" s="6">
        <f>E1211/D1211</f>
        <v>1.06</v>
      </c>
      <c r="R1211" s="7">
        <f t="shared" si="92"/>
        <v>138.2608695652174</v>
      </c>
      <c r="S1211" t="str">
        <f t="shared" si="93"/>
        <v>photography</v>
      </c>
      <c r="T1211" t="str">
        <f t="shared" si="94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90"/>
        <v>42132.650138888894</v>
      </c>
      <c r="L1212" s="11">
        <f t="shared" si="91"/>
        <v>42155.583333333336</v>
      </c>
      <c r="M1212" t="b">
        <v>0</v>
      </c>
      <c r="N1212">
        <v>103</v>
      </c>
      <c r="O1212" t="b">
        <v>1</v>
      </c>
      <c r="P1212" t="s">
        <v>8285</v>
      </c>
      <c r="Q1212" s="6">
        <f>E1212/D1212</f>
        <v>2.5431499999999998</v>
      </c>
      <c r="R1212" s="7">
        <f t="shared" si="92"/>
        <v>493.81553398058253</v>
      </c>
      <c r="S1212" t="str">
        <f t="shared" si="93"/>
        <v>photography</v>
      </c>
      <c r="T1212" t="str">
        <f t="shared" si="94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90"/>
        <v>42515.574780092596</v>
      </c>
      <c r="L1213" s="11">
        <f t="shared" si="91"/>
        <v>42530.574780092596</v>
      </c>
      <c r="M1213" t="b">
        <v>0</v>
      </c>
      <c r="N1213">
        <v>6</v>
      </c>
      <c r="O1213" t="b">
        <v>1</v>
      </c>
      <c r="P1213" t="s">
        <v>8285</v>
      </c>
      <c r="Q1213" s="6">
        <f>E1213/D1213</f>
        <v>1.0109999999999999</v>
      </c>
      <c r="R1213" s="7">
        <f t="shared" si="92"/>
        <v>168.5</v>
      </c>
      <c r="S1213" t="str">
        <f t="shared" si="93"/>
        <v>photography</v>
      </c>
      <c r="T1213" t="str">
        <f t="shared" si="94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90"/>
        <v>42318.658506944448</v>
      </c>
      <c r="L1214" s="11">
        <f t="shared" si="91"/>
        <v>42334.750000000007</v>
      </c>
      <c r="M1214" t="b">
        <v>0</v>
      </c>
      <c r="N1214">
        <v>83</v>
      </c>
      <c r="O1214" t="b">
        <v>1</v>
      </c>
      <c r="P1214" t="s">
        <v>8285</v>
      </c>
      <c r="Q1214" s="6">
        <f>E1214/D1214</f>
        <v>1.2904</v>
      </c>
      <c r="R1214" s="7">
        <f t="shared" si="92"/>
        <v>38.867469879518069</v>
      </c>
      <c r="S1214" t="str">
        <f t="shared" si="93"/>
        <v>photography</v>
      </c>
      <c r="T1214" t="str">
        <f t="shared" si="94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90"/>
        <v>42731.464120370372</v>
      </c>
      <c r="L1215" s="11">
        <f t="shared" si="91"/>
        <v>42766.464120370372</v>
      </c>
      <c r="M1215" t="b">
        <v>0</v>
      </c>
      <c r="N1215">
        <v>108</v>
      </c>
      <c r="O1215" t="b">
        <v>1</v>
      </c>
      <c r="P1215" t="s">
        <v>8285</v>
      </c>
      <c r="Q1215" s="6">
        <f>E1215/D1215</f>
        <v>1.0223076923076924</v>
      </c>
      <c r="R1215" s="7">
        <f t="shared" si="92"/>
        <v>61.527777777777779</v>
      </c>
      <c r="S1215" t="str">
        <f t="shared" si="93"/>
        <v>photography</v>
      </c>
      <c r="T1215" t="str">
        <f t="shared" si="94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90"/>
        <v>42104.548668981479</v>
      </c>
      <c r="L1216" s="11">
        <f t="shared" si="91"/>
        <v>42164.548668981479</v>
      </c>
      <c r="M1216" t="b">
        <v>0</v>
      </c>
      <c r="N1216">
        <v>25</v>
      </c>
      <c r="O1216" t="b">
        <v>1</v>
      </c>
      <c r="P1216" t="s">
        <v>8285</v>
      </c>
      <c r="Q1216" s="6">
        <f>E1216/D1216</f>
        <v>1.3180000000000001</v>
      </c>
      <c r="R1216" s="7">
        <f t="shared" si="92"/>
        <v>105.44</v>
      </c>
      <c r="S1216" t="str">
        <f t="shared" si="93"/>
        <v>photography</v>
      </c>
      <c r="T1216" t="str">
        <f t="shared" si="94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90"/>
        <v>41759.631435185183</v>
      </c>
      <c r="L1217" s="11">
        <f t="shared" si="91"/>
        <v>41789.631435185183</v>
      </c>
      <c r="M1217" t="b">
        <v>0</v>
      </c>
      <c r="N1217">
        <v>549</v>
      </c>
      <c r="O1217" t="b">
        <v>1</v>
      </c>
      <c r="P1217" t="s">
        <v>8285</v>
      </c>
      <c r="Q1217" s="6">
        <f>E1217/D1217</f>
        <v>7.8608020000000005</v>
      </c>
      <c r="R1217" s="7">
        <f t="shared" si="92"/>
        <v>71.592003642987251</v>
      </c>
      <c r="S1217" t="str">
        <f t="shared" si="93"/>
        <v>photography</v>
      </c>
      <c r="T1217" t="str">
        <f t="shared" si="94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si="90"/>
        <v>42247.324733796304</v>
      </c>
      <c r="L1218" s="11">
        <f t="shared" si="91"/>
        <v>42279.668750000004</v>
      </c>
      <c r="M1218" t="b">
        <v>0</v>
      </c>
      <c r="N1218">
        <v>222</v>
      </c>
      <c r="O1218" t="b">
        <v>1</v>
      </c>
      <c r="P1218" t="s">
        <v>8285</v>
      </c>
      <c r="Q1218" s="6">
        <f>E1218/D1218</f>
        <v>1.4570000000000001</v>
      </c>
      <c r="R1218" s="7">
        <f t="shared" si="92"/>
        <v>91.882882882882882</v>
      </c>
      <c r="S1218" t="str">
        <f t="shared" si="93"/>
        <v>photography</v>
      </c>
      <c r="T1218" t="str">
        <f t="shared" si="94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ref="K1219:K1282" si="95">(((J1219/60)/60)/24)+DATE(1970,1,1)+(-7/24)</f>
        <v>42535.517824074072</v>
      </c>
      <c r="L1219" s="11">
        <f t="shared" ref="L1219:L1282" si="96">(((I1219/60)/60)/24)+DATE(1970,1,1)+(-7/24)</f>
        <v>42565.517824074072</v>
      </c>
      <c r="M1219" t="b">
        <v>0</v>
      </c>
      <c r="N1219">
        <v>183</v>
      </c>
      <c r="O1219" t="b">
        <v>1</v>
      </c>
      <c r="P1219" t="s">
        <v>8285</v>
      </c>
      <c r="Q1219" s="6">
        <f>E1219/D1219</f>
        <v>1.026</v>
      </c>
      <c r="R1219" s="7">
        <f t="shared" ref="R1219:R1282" si="97">E1219/N1219</f>
        <v>148.57377049180329</v>
      </c>
      <c r="S1219" t="str">
        <f t="shared" ref="S1219:S1282" si="98">LEFT(P1219,SEARCH("/",P1219,1)-1)</f>
        <v>photography</v>
      </c>
      <c r="T1219" t="str">
        <f t="shared" ref="T1219:T1282" si="99">RIGHT(P1219,LEN(P1219)-SEARCH("/",P1219))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95"/>
        <v>42278.370370370372</v>
      </c>
      <c r="L1220" s="11">
        <f t="shared" si="96"/>
        <v>42308.833333333336</v>
      </c>
      <c r="M1220" t="b">
        <v>0</v>
      </c>
      <c r="N1220">
        <v>89</v>
      </c>
      <c r="O1220" t="b">
        <v>1</v>
      </c>
      <c r="P1220" t="s">
        <v>8285</v>
      </c>
      <c r="Q1220" s="6">
        <f>E1220/D1220</f>
        <v>1.7227777777777777</v>
      </c>
      <c r="R1220" s="7">
        <f t="shared" si="97"/>
        <v>174.2134831460674</v>
      </c>
      <c r="S1220" t="str">
        <f t="shared" si="98"/>
        <v>photography</v>
      </c>
      <c r="T1220" t="str">
        <f t="shared" si="9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95"/>
        <v>42633.170289351852</v>
      </c>
      <c r="L1221" s="11">
        <f t="shared" si="96"/>
        <v>42663.170289351852</v>
      </c>
      <c r="M1221" t="b">
        <v>0</v>
      </c>
      <c r="N1221">
        <v>253</v>
      </c>
      <c r="O1221" t="b">
        <v>1</v>
      </c>
      <c r="P1221" t="s">
        <v>8285</v>
      </c>
      <c r="Q1221" s="6">
        <f>E1221/D1221</f>
        <v>1.5916819571865444</v>
      </c>
      <c r="R1221" s="7">
        <f t="shared" si="97"/>
        <v>102.86166007905139</v>
      </c>
      <c r="S1221" t="str">
        <f t="shared" si="98"/>
        <v>photography</v>
      </c>
      <c r="T1221" t="str">
        <f t="shared" si="9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95"/>
        <v>42211.336944444447</v>
      </c>
      <c r="L1222" s="11">
        <f t="shared" si="96"/>
        <v>42241.336944444447</v>
      </c>
      <c r="M1222" t="b">
        <v>0</v>
      </c>
      <c r="N1222">
        <v>140</v>
      </c>
      <c r="O1222" t="b">
        <v>1</v>
      </c>
      <c r="P1222" t="s">
        <v>8285</v>
      </c>
      <c r="Q1222" s="6">
        <f>E1222/D1222</f>
        <v>1.0376666666666667</v>
      </c>
      <c r="R1222" s="7">
        <f t="shared" si="97"/>
        <v>111.17857142857143</v>
      </c>
      <c r="S1222" t="str">
        <f t="shared" si="98"/>
        <v>photography</v>
      </c>
      <c r="T1222" t="str">
        <f t="shared" si="9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95"/>
        <v>42680.183888888896</v>
      </c>
      <c r="L1223" s="11">
        <f t="shared" si="96"/>
        <v>42707.708333333336</v>
      </c>
      <c r="M1223" t="b">
        <v>0</v>
      </c>
      <c r="N1223">
        <v>103</v>
      </c>
      <c r="O1223" t="b">
        <v>1</v>
      </c>
      <c r="P1223" t="s">
        <v>8285</v>
      </c>
      <c r="Q1223" s="6">
        <f>E1223/D1223</f>
        <v>1.1140954545454547</v>
      </c>
      <c r="R1223" s="7">
        <f t="shared" si="97"/>
        <v>23.796213592233013</v>
      </c>
      <c r="S1223" t="str">
        <f t="shared" si="98"/>
        <v>photography</v>
      </c>
      <c r="T1223" t="str">
        <f t="shared" si="9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95"/>
        <v>42430.428784722222</v>
      </c>
      <c r="L1224" s="11">
        <f t="shared" si="96"/>
        <v>42460.875000000007</v>
      </c>
      <c r="M1224" t="b">
        <v>0</v>
      </c>
      <c r="N1224">
        <v>138</v>
      </c>
      <c r="O1224" t="b">
        <v>1</v>
      </c>
      <c r="P1224" t="s">
        <v>8285</v>
      </c>
      <c r="Q1224" s="6">
        <f>E1224/D1224</f>
        <v>2.80375</v>
      </c>
      <c r="R1224" s="7">
        <f t="shared" si="97"/>
        <v>81.268115942028984</v>
      </c>
      <c r="S1224" t="str">
        <f t="shared" si="98"/>
        <v>photography</v>
      </c>
      <c r="T1224" t="str">
        <f t="shared" si="9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95"/>
        <v>42653.885520833333</v>
      </c>
      <c r="L1225" s="11">
        <f t="shared" si="96"/>
        <v>42683.927187500005</v>
      </c>
      <c r="M1225" t="b">
        <v>0</v>
      </c>
      <c r="N1225">
        <v>191</v>
      </c>
      <c r="O1225" t="b">
        <v>1</v>
      </c>
      <c r="P1225" t="s">
        <v>8285</v>
      </c>
      <c r="Q1225" s="6">
        <f>E1225/D1225</f>
        <v>1.1210606060606061</v>
      </c>
      <c r="R1225" s="7">
        <f t="shared" si="97"/>
        <v>116.21465968586388</v>
      </c>
      <c r="S1225" t="str">
        <f t="shared" si="98"/>
        <v>photography</v>
      </c>
      <c r="T1225" t="str">
        <f t="shared" si="9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95"/>
        <v>41736.258125</v>
      </c>
      <c r="L1226" s="11">
        <f t="shared" si="96"/>
        <v>41796.258125</v>
      </c>
      <c r="M1226" t="b">
        <v>0</v>
      </c>
      <c r="N1226">
        <v>18</v>
      </c>
      <c r="O1226" t="b">
        <v>0</v>
      </c>
      <c r="P1226" t="s">
        <v>8286</v>
      </c>
      <c r="Q1226" s="6">
        <f>E1226/D1226</f>
        <v>7.0666666666666669E-2</v>
      </c>
      <c r="R1226" s="7">
        <f t="shared" si="97"/>
        <v>58.888888888888886</v>
      </c>
      <c r="S1226" t="str">
        <f t="shared" si="98"/>
        <v>music</v>
      </c>
      <c r="T1226" t="str">
        <f t="shared" si="9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95"/>
        <v>41509.614328703705</v>
      </c>
      <c r="L1227" s="11">
        <f t="shared" si="96"/>
        <v>41569.614328703705</v>
      </c>
      <c r="M1227" t="b">
        <v>0</v>
      </c>
      <c r="N1227">
        <v>3</v>
      </c>
      <c r="O1227" t="b">
        <v>0</v>
      </c>
      <c r="P1227" t="s">
        <v>8286</v>
      </c>
      <c r="Q1227" s="6">
        <f>E1227/D1227</f>
        <v>4.3999999999999997E-2</v>
      </c>
      <c r="R1227" s="7">
        <f t="shared" si="97"/>
        <v>44</v>
      </c>
      <c r="S1227" t="str">
        <f t="shared" si="98"/>
        <v>music</v>
      </c>
      <c r="T1227" t="str">
        <f t="shared" si="9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95"/>
        <v>41715.583113425928</v>
      </c>
      <c r="L1228" s="11">
        <f t="shared" si="96"/>
        <v>41749.75</v>
      </c>
      <c r="M1228" t="b">
        <v>0</v>
      </c>
      <c r="N1228">
        <v>40</v>
      </c>
      <c r="O1228" t="b">
        <v>0</v>
      </c>
      <c r="P1228" t="s">
        <v>8286</v>
      </c>
      <c r="Q1228" s="6">
        <f>E1228/D1228</f>
        <v>3.8739999999999997E-2</v>
      </c>
      <c r="R1228" s="7">
        <f t="shared" si="97"/>
        <v>48.424999999999997</v>
      </c>
      <c r="S1228" t="str">
        <f t="shared" si="98"/>
        <v>music</v>
      </c>
      <c r="T1228" t="str">
        <f t="shared" si="9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95"/>
        <v>41827.627500000002</v>
      </c>
      <c r="L1229" s="11">
        <f t="shared" si="96"/>
        <v>41858</v>
      </c>
      <c r="M1229" t="b">
        <v>0</v>
      </c>
      <c r="N1229">
        <v>0</v>
      </c>
      <c r="O1229" t="b">
        <v>0</v>
      </c>
      <c r="P1229" t="s">
        <v>8286</v>
      </c>
      <c r="Q1229" s="6">
        <f>E1229/D1229</f>
        <v>0</v>
      </c>
      <c r="R1229" s="7" t="e">
        <f t="shared" si="97"/>
        <v>#DIV/0!</v>
      </c>
      <c r="S1229" t="str">
        <f t="shared" si="98"/>
        <v>music</v>
      </c>
      <c r="T1229" t="str">
        <f t="shared" si="9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95"/>
        <v>40754.437592592592</v>
      </c>
      <c r="L1230" s="11">
        <f t="shared" si="96"/>
        <v>40814.437592592592</v>
      </c>
      <c r="M1230" t="b">
        <v>0</v>
      </c>
      <c r="N1230">
        <v>24</v>
      </c>
      <c r="O1230" t="b">
        <v>0</v>
      </c>
      <c r="P1230" t="s">
        <v>8286</v>
      </c>
      <c r="Q1230" s="6">
        <f>E1230/D1230</f>
        <v>0.29299999999999998</v>
      </c>
      <c r="R1230" s="7">
        <f t="shared" si="97"/>
        <v>61.041666666666664</v>
      </c>
      <c r="S1230" t="str">
        <f t="shared" si="98"/>
        <v>music</v>
      </c>
      <c r="T1230" t="str">
        <f t="shared" si="9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95"/>
        <v>40985.168136574073</v>
      </c>
      <c r="L1231" s="11">
        <f t="shared" si="96"/>
        <v>41015.375</v>
      </c>
      <c r="M1231" t="b">
        <v>0</v>
      </c>
      <c r="N1231">
        <v>1</v>
      </c>
      <c r="O1231" t="b">
        <v>0</v>
      </c>
      <c r="P1231" t="s">
        <v>8286</v>
      </c>
      <c r="Q1231" s="6">
        <f>E1231/D1231</f>
        <v>9.0909090909090905E-3</v>
      </c>
      <c r="R1231" s="7">
        <f t="shared" si="97"/>
        <v>25</v>
      </c>
      <c r="S1231" t="str">
        <f t="shared" si="98"/>
        <v>music</v>
      </c>
      <c r="T1231" t="str">
        <f t="shared" si="9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95"/>
        <v>40568.680902777778</v>
      </c>
      <c r="L1232" s="11">
        <f t="shared" si="96"/>
        <v>40598.680902777778</v>
      </c>
      <c r="M1232" t="b">
        <v>0</v>
      </c>
      <c r="N1232">
        <v>0</v>
      </c>
      <c r="O1232" t="b">
        <v>0</v>
      </c>
      <c r="P1232" t="s">
        <v>8286</v>
      </c>
      <c r="Q1232" s="6">
        <f>E1232/D1232</f>
        <v>0</v>
      </c>
      <c r="R1232" s="7" t="e">
        <f t="shared" si="97"/>
        <v>#DIV/0!</v>
      </c>
      <c r="S1232" t="str">
        <f t="shared" si="98"/>
        <v>music</v>
      </c>
      <c r="T1232" t="str">
        <f t="shared" si="9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95"/>
        <v>42193.650092592594</v>
      </c>
      <c r="L1233" s="11">
        <f t="shared" si="96"/>
        <v>42243.750000000007</v>
      </c>
      <c r="M1233" t="b">
        <v>0</v>
      </c>
      <c r="N1233">
        <v>0</v>
      </c>
      <c r="O1233" t="b">
        <v>0</v>
      </c>
      <c r="P1233" t="s">
        <v>8286</v>
      </c>
      <c r="Q1233" s="6">
        <f>E1233/D1233</f>
        <v>0</v>
      </c>
      <c r="R1233" s="7" t="e">
        <f t="shared" si="97"/>
        <v>#DIV/0!</v>
      </c>
      <c r="S1233" t="str">
        <f t="shared" si="98"/>
        <v>music</v>
      </c>
      <c r="T1233" t="str">
        <f t="shared" si="9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95"/>
        <v>41506.556365740747</v>
      </c>
      <c r="L1234" s="11">
        <f t="shared" si="96"/>
        <v>41553.556365740747</v>
      </c>
      <c r="M1234" t="b">
        <v>0</v>
      </c>
      <c r="N1234">
        <v>1</v>
      </c>
      <c r="O1234" t="b">
        <v>0</v>
      </c>
      <c r="P1234" t="s">
        <v>8286</v>
      </c>
      <c r="Q1234" s="6">
        <f>E1234/D1234</f>
        <v>8.0000000000000002E-3</v>
      </c>
      <c r="R1234" s="7">
        <f t="shared" si="97"/>
        <v>40</v>
      </c>
      <c r="S1234" t="str">
        <f t="shared" si="98"/>
        <v>music</v>
      </c>
      <c r="T1234" t="str">
        <f t="shared" si="9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95"/>
        <v>40939.657106481485</v>
      </c>
      <c r="L1235" s="11">
        <f t="shared" si="96"/>
        <v>40960.657106481485</v>
      </c>
      <c r="M1235" t="b">
        <v>0</v>
      </c>
      <c r="N1235">
        <v>6</v>
      </c>
      <c r="O1235" t="b">
        <v>0</v>
      </c>
      <c r="P1235" t="s">
        <v>8286</v>
      </c>
      <c r="Q1235" s="6">
        <f>E1235/D1235</f>
        <v>0.11600000000000001</v>
      </c>
      <c r="R1235" s="7">
        <f t="shared" si="97"/>
        <v>19.333333333333332</v>
      </c>
      <c r="S1235" t="str">
        <f t="shared" si="98"/>
        <v>music</v>
      </c>
      <c r="T1235" t="str">
        <f t="shared" si="9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95"/>
        <v>42007.497013888897</v>
      </c>
      <c r="L1236" s="11">
        <f t="shared" si="96"/>
        <v>42037.497013888897</v>
      </c>
      <c r="M1236" t="b">
        <v>0</v>
      </c>
      <c r="N1236">
        <v>0</v>
      </c>
      <c r="O1236" t="b">
        <v>0</v>
      </c>
      <c r="P1236" t="s">
        <v>8286</v>
      </c>
      <c r="Q1236" s="6">
        <f>E1236/D1236</f>
        <v>0</v>
      </c>
      <c r="R1236" s="7" t="e">
        <f t="shared" si="97"/>
        <v>#DIV/0!</v>
      </c>
      <c r="S1236" t="str">
        <f t="shared" si="98"/>
        <v>music</v>
      </c>
      <c r="T1236" t="str">
        <f t="shared" si="9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95"/>
        <v>41582.84373842593</v>
      </c>
      <c r="L1237" s="11">
        <f t="shared" si="96"/>
        <v>41622.84373842593</v>
      </c>
      <c r="M1237" t="b">
        <v>0</v>
      </c>
      <c r="N1237">
        <v>6</v>
      </c>
      <c r="O1237" t="b">
        <v>0</v>
      </c>
      <c r="P1237" t="s">
        <v>8286</v>
      </c>
      <c r="Q1237" s="6">
        <f>E1237/D1237</f>
        <v>2.787363950092912E-2</v>
      </c>
      <c r="R1237" s="7">
        <f t="shared" si="97"/>
        <v>35</v>
      </c>
      <c r="S1237" t="str">
        <f t="shared" si="98"/>
        <v>music</v>
      </c>
      <c r="T1237" t="str">
        <f t="shared" si="9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95"/>
        <v>41110.388472222221</v>
      </c>
      <c r="L1238" s="11">
        <f t="shared" si="96"/>
        <v>41118.375</v>
      </c>
      <c r="M1238" t="b">
        <v>0</v>
      </c>
      <c r="N1238">
        <v>0</v>
      </c>
      <c r="O1238" t="b">
        <v>0</v>
      </c>
      <c r="P1238" t="s">
        <v>8286</v>
      </c>
      <c r="Q1238" s="6">
        <f>E1238/D1238</f>
        <v>0</v>
      </c>
      <c r="R1238" s="7" t="e">
        <f t="shared" si="97"/>
        <v>#DIV/0!</v>
      </c>
      <c r="S1238" t="str">
        <f t="shared" si="98"/>
        <v>music</v>
      </c>
      <c r="T1238" t="str">
        <f t="shared" si="9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95"/>
        <v>41124.991493055561</v>
      </c>
      <c r="L1239" s="11">
        <f t="shared" si="96"/>
        <v>41144.991493055561</v>
      </c>
      <c r="M1239" t="b">
        <v>0</v>
      </c>
      <c r="N1239">
        <v>0</v>
      </c>
      <c r="O1239" t="b">
        <v>0</v>
      </c>
      <c r="P1239" t="s">
        <v>8286</v>
      </c>
      <c r="Q1239" s="6">
        <f>E1239/D1239</f>
        <v>0</v>
      </c>
      <c r="R1239" s="7" t="e">
        <f t="shared" si="97"/>
        <v>#DIV/0!</v>
      </c>
      <c r="S1239" t="str">
        <f t="shared" si="98"/>
        <v>music</v>
      </c>
      <c r="T1239" t="str">
        <f t="shared" si="9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95"/>
        <v>40731.318703703706</v>
      </c>
      <c r="L1240" s="11">
        <f t="shared" si="96"/>
        <v>40761.318703703706</v>
      </c>
      <c r="M1240" t="b">
        <v>0</v>
      </c>
      <c r="N1240">
        <v>3</v>
      </c>
      <c r="O1240" t="b">
        <v>0</v>
      </c>
      <c r="P1240" t="s">
        <v>8286</v>
      </c>
      <c r="Q1240" s="6">
        <f>E1240/D1240</f>
        <v>0.17799999999999999</v>
      </c>
      <c r="R1240" s="7">
        <f t="shared" si="97"/>
        <v>59.333333333333336</v>
      </c>
      <c r="S1240" t="str">
        <f t="shared" si="98"/>
        <v>music</v>
      </c>
      <c r="T1240" t="str">
        <f t="shared" si="9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95"/>
        <v>40883.670914351853</v>
      </c>
      <c r="L1241" s="11">
        <f t="shared" si="96"/>
        <v>40913.670914351853</v>
      </c>
      <c r="M1241" t="b">
        <v>0</v>
      </c>
      <c r="N1241">
        <v>0</v>
      </c>
      <c r="O1241" t="b">
        <v>0</v>
      </c>
      <c r="P1241" t="s">
        <v>8286</v>
      </c>
      <c r="Q1241" s="6">
        <f>E1241/D1241</f>
        <v>0</v>
      </c>
      <c r="R1241" s="7" t="e">
        <f t="shared" si="97"/>
        <v>#DIV/0!</v>
      </c>
      <c r="S1241" t="str">
        <f t="shared" si="98"/>
        <v>music</v>
      </c>
      <c r="T1241" t="str">
        <f t="shared" si="9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95"/>
        <v>41408.748344907413</v>
      </c>
      <c r="L1242" s="11">
        <f t="shared" si="96"/>
        <v>41467.618750000001</v>
      </c>
      <c r="M1242" t="b">
        <v>0</v>
      </c>
      <c r="N1242">
        <v>8</v>
      </c>
      <c r="O1242" t="b">
        <v>0</v>
      </c>
      <c r="P1242" t="s">
        <v>8286</v>
      </c>
      <c r="Q1242" s="6">
        <f>E1242/D1242</f>
        <v>3.0124999999999999E-2</v>
      </c>
      <c r="R1242" s="7">
        <f t="shared" si="97"/>
        <v>30.125</v>
      </c>
      <c r="S1242" t="str">
        <f t="shared" si="98"/>
        <v>music</v>
      </c>
      <c r="T1242" t="str">
        <f t="shared" si="9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95"/>
        <v>41923.546064814815</v>
      </c>
      <c r="L1243" s="11">
        <f t="shared" si="96"/>
        <v>41945.957638888889</v>
      </c>
      <c r="M1243" t="b">
        <v>0</v>
      </c>
      <c r="N1243">
        <v>34</v>
      </c>
      <c r="O1243" t="b">
        <v>0</v>
      </c>
      <c r="P1243" t="s">
        <v>8286</v>
      </c>
      <c r="Q1243" s="6">
        <f>E1243/D1243</f>
        <v>0.50739999999999996</v>
      </c>
      <c r="R1243" s="7">
        <f t="shared" si="97"/>
        <v>74.617647058823536</v>
      </c>
      <c r="S1243" t="str">
        <f t="shared" si="98"/>
        <v>music</v>
      </c>
      <c r="T1243" t="str">
        <f t="shared" si="9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95"/>
        <v>40781.873865740745</v>
      </c>
      <c r="L1244" s="11">
        <f t="shared" si="96"/>
        <v>40797.262500000004</v>
      </c>
      <c r="M1244" t="b">
        <v>0</v>
      </c>
      <c r="N1244">
        <v>1</v>
      </c>
      <c r="O1244" t="b">
        <v>0</v>
      </c>
      <c r="P1244" t="s">
        <v>8286</v>
      </c>
      <c r="Q1244" s="6">
        <f>E1244/D1244</f>
        <v>5.4884742041712408E-3</v>
      </c>
      <c r="R1244" s="7">
        <f t="shared" si="97"/>
        <v>5</v>
      </c>
      <c r="S1244" t="str">
        <f t="shared" si="98"/>
        <v>music</v>
      </c>
      <c r="T1244" t="str">
        <f t="shared" si="9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95"/>
        <v>40671.587627314817</v>
      </c>
      <c r="L1245" s="11">
        <f t="shared" si="96"/>
        <v>40732.583333333336</v>
      </c>
      <c r="M1245" t="b">
        <v>0</v>
      </c>
      <c r="N1245">
        <v>38</v>
      </c>
      <c r="O1245" t="b">
        <v>0</v>
      </c>
      <c r="P1245" t="s">
        <v>8286</v>
      </c>
      <c r="Q1245" s="6">
        <f>E1245/D1245</f>
        <v>0.14091666666666666</v>
      </c>
      <c r="R1245" s="7">
        <f t="shared" si="97"/>
        <v>44.5</v>
      </c>
      <c r="S1245" t="str">
        <f t="shared" si="98"/>
        <v>music</v>
      </c>
      <c r="T1245" t="str">
        <f t="shared" si="9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95"/>
        <v>41355.533831018518</v>
      </c>
      <c r="L1246" s="11">
        <f t="shared" si="96"/>
        <v>41386.583333333336</v>
      </c>
      <c r="M1246" t="b">
        <v>1</v>
      </c>
      <c r="N1246">
        <v>45</v>
      </c>
      <c r="O1246" t="b">
        <v>1</v>
      </c>
      <c r="P1246" t="s">
        <v>8276</v>
      </c>
      <c r="Q1246" s="6">
        <f>E1246/D1246</f>
        <v>1.038</v>
      </c>
      <c r="R1246" s="7">
        <f t="shared" si="97"/>
        <v>46.133333333333333</v>
      </c>
      <c r="S1246" t="str">
        <f t="shared" si="98"/>
        <v>music</v>
      </c>
      <c r="T1246" t="str">
        <f t="shared" si="9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95"/>
        <v>41774.308263888888</v>
      </c>
      <c r="L1247" s="11">
        <f t="shared" si="96"/>
        <v>41804.308263888888</v>
      </c>
      <c r="M1247" t="b">
        <v>1</v>
      </c>
      <c r="N1247">
        <v>17</v>
      </c>
      <c r="O1247" t="b">
        <v>1</v>
      </c>
      <c r="P1247" t="s">
        <v>8276</v>
      </c>
      <c r="Q1247" s="6">
        <f>E1247/D1247</f>
        <v>1.2024999999999999</v>
      </c>
      <c r="R1247" s="7">
        <f t="shared" si="97"/>
        <v>141.47058823529412</v>
      </c>
      <c r="S1247" t="str">
        <f t="shared" si="98"/>
        <v>music</v>
      </c>
      <c r="T1247" t="str">
        <f t="shared" si="9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95"/>
        <v>40837.75172453704</v>
      </c>
      <c r="L1248" s="11">
        <f t="shared" si="96"/>
        <v>40882.793391203704</v>
      </c>
      <c r="M1248" t="b">
        <v>1</v>
      </c>
      <c r="N1248">
        <v>31</v>
      </c>
      <c r="O1248" t="b">
        <v>1</v>
      </c>
      <c r="P1248" t="s">
        <v>8276</v>
      </c>
      <c r="Q1248" s="6">
        <f>E1248/D1248</f>
        <v>1.17</v>
      </c>
      <c r="R1248" s="7">
        <f t="shared" si="97"/>
        <v>75.483870967741936</v>
      </c>
      <c r="S1248" t="str">
        <f t="shared" si="98"/>
        <v>music</v>
      </c>
      <c r="T1248" t="str">
        <f t="shared" si="9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95"/>
        <v>41370.000636574077</v>
      </c>
      <c r="L1249" s="11">
        <f t="shared" si="96"/>
        <v>41400.000636574077</v>
      </c>
      <c r="M1249" t="b">
        <v>1</v>
      </c>
      <c r="N1249">
        <v>50</v>
      </c>
      <c r="O1249" t="b">
        <v>1</v>
      </c>
      <c r="P1249" t="s">
        <v>8276</v>
      </c>
      <c r="Q1249" s="6">
        <f>E1249/D1249</f>
        <v>1.2214285714285715</v>
      </c>
      <c r="R1249" s="7">
        <f t="shared" si="97"/>
        <v>85.5</v>
      </c>
      <c r="S1249" t="str">
        <f t="shared" si="98"/>
        <v>music</v>
      </c>
      <c r="T1249" t="str">
        <f t="shared" si="9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95"/>
        <v>41767.36519675926</v>
      </c>
      <c r="L1250" s="11">
        <f t="shared" si="96"/>
        <v>41802.999305555561</v>
      </c>
      <c r="M1250" t="b">
        <v>1</v>
      </c>
      <c r="N1250">
        <v>59</v>
      </c>
      <c r="O1250" t="b">
        <v>1</v>
      </c>
      <c r="P1250" t="s">
        <v>8276</v>
      </c>
      <c r="Q1250" s="6">
        <f>E1250/D1250</f>
        <v>1.5164</v>
      </c>
      <c r="R1250" s="7">
        <f t="shared" si="97"/>
        <v>64.254237288135599</v>
      </c>
      <c r="S1250" t="str">
        <f t="shared" si="98"/>
        <v>music</v>
      </c>
      <c r="T1250" t="str">
        <f t="shared" si="9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95"/>
        <v>41067.449201388896</v>
      </c>
      <c r="L1251" s="11">
        <f t="shared" si="96"/>
        <v>41097.449201388896</v>
      </c>
      <c r="M1251" t="b">
        <v>1</v>
      </c>
      <c r="N1251">
        <v>81</v>
      </c>
      <c r="O1251" t="b">
        <v>1</v>
      </c>
      <c r="P1251" t="s">
        <v>8276</v>
      </c>
      <c r="Q1251" s="6">
        <f>E1251/D1251</f>
        <v>1.0444</v>
      </c>
      <c r="R1251" s="7">
        <f t="shared" si="97"/>
        <v>64.46913580246914</v>
      </c>
      <c r="S1251" t="str">
        <f t="shared" si="98"/>
        <v>music</v>
      </c>
      <c r="T1251" t="str">
        <f t="shared" si="9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95"/>
        <v>41843.351053240745</v>
      </c>
      <c r="L1252" s="11">
        <f t="shared" si="96"/>
        <v>41888.351053240745</v>
      </c>
      <c r="M1252" t="b">
        <v>1</v>
      </c>
      <c r="N1252">
        <v>508</v>
      </c>
      <c r="O1252" t="b">
        <v>1</v>
      </c>
      <c r="P1252" t="s">
        <v>8276</v>
      </c>
      <c r="Q1252" s="6">
        <f>E1252/D1252</f>
        <v>2.0015333333333332</v>
      </c>
      <c r="R1252" s="7">
        <f t="shared" si="97"/>
        <v>118.2007874015748</v>
      </c>
      <c r="S1252" t="str">
        <f t="shared" si="98"/>
        <v>music</v>
      </c>
      <c r="T1252" t="str">
        <f t="shared" si="9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95"/>
        <v>40751.522766203707</v>
      </c>
      <c r="L1253" s="11">
        <f t="shared" si="96"/>
        <v>40811.522766203707</v>
      </c>
      <c r="M1253" t="b">
        <v>1</v>
      </c>
      <c r="N1253">
        <v>74</v>
      </c>
      <c r="O1253" t="b">
        <v>1</v>
      </c>
      <c r="P1253" t="s">
        <v>8276</v>
      </c>
      <c r="Q1253" s="6">
        <f>E1253/D1253</f>
        <v>1.018</v>
      </c>
      <c r="R1253" s="7">
        <f t="shared" si="97"/>
        <v>82.540540540540547</v>
      </c>
      <c r="S1253" t="str">
        <f t="shared" si="98"/>
        <v>music</v>
      </c>
      <c r="T1253" t="str">
        <f t="shared" si="9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95"/>
        <v>41543.696400462963</v>
      </c>
      <c r="L1254" s="11">
        <f t="shared" si="96"/>
        <v>41571.696400462963</v>
      </c>
      <c r="M1254" t="b">
        <v>1</v>
      </c>
      <c r="N1254">
        <v>141</v>
      </c>
      <c r="O1254" t="b">
        <v>1</v>
      </c>
      <c r="P1254" t="s">
        <v>8276</v>
      </c>
      <c r="Q1254" s="6">
        <f>E1254/D1254</f>
        <v>1.3765714285714286</v>
      </c>
      <c r="R1254" s="7">
        <f t="shared" si="97"/>
        <v>34.170212765957444</v>
      </c>
      <c r="S1254" t="str">
        <f t="shared" si="98"/>
        <v>music</v>
      </c>
      <c r="T1254" t="str">
        <f t="shared" si="9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95"/>
        <v>41855.491979166669</v>
      </c>
      <c r="L1255" s="11">
        <f t="shared" si="96"/>
        <v>41885.491979166669</v>
      </c>
      <c r="M1255" t="b">
        <v>1</v>
      </c>
      <c r="N1255">
        <v>711</v>
      </c>
      <c r="O1255" t="b">
        <v>1</v>
      </c>
      <c r="P1255" t="s">
        <v>8276</v>
      </c>
      <c r="Q1255" s="6">
        <f>E1255/D1255</f>
        <v>3038.3319999999999</v>
      </c>
      <c r="R1255" s="7">
        <f t="shared" si="97"/>
        <v>42.73322081575246</v>
      </c>
      <c r="S1255" t="str">
        <f t="shared" si="98"/>
        <v>music</v>
      </c>
      <c r="T1255" t="str">
        <f t="shared" si="9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95"/>
        <v>40487.329699074078</v>
      </c>
      <c r="L1256" s="11">
        <f t="shared" si="96"/>
        <v>40543.915972222225</v>
      </c>
      <c r="M1256" t="b">
        <v>1</v>
      </c>
      <c r="N1256">
        <v>141</v>
      </c>
      <c r="O1256" t="b">
        <v>1</v>
      </c>
      <c r="P1256" t="s">
        <v>8276</v>
      </c>
      <c r="Q1256" s="6">
        <f>E1256/D1256</f>
        <v>1.9885074626865671</v>
      </c>
      <c r="R1256" s="7">
        <f t="shared" si="97"/>
        <v>94.489361702127653</v>
      </c>
      <c r="S1256" t="str">
        <f t="shared" si="98"/>
        <v>music</v>
      </c>
      <c r="T1256" t="str">
        <f t="shared" si="9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95"/>
        <v>41579.553842592599</v>
      </c>
      <c r="L1257" s="11">
        <f t="shared" si="96"/>
        <v>41609.595509259263</v>
      </c>
      <c r="M1257" t="b">
        <v>1</v>
      </c>
      <c r="N1257">
        <v>109</v>
      </c>
      <c r="O1257" t="b">
        <v>1</v>
      </c>
      <c r="P1257" t="s">
        <v>8276</v>
      </c>
      <c r="Q1257" s="6">
        <f>E1257/D1257</f>
        <v>2.0236666666666667</v>
      </c>
      <c r="R1257" s="7">
        <f t="shared" si="97"/>
        <v>55.697247706422019</v>
      </c>
      <c r="S1257" t="str">
        <f t="shared" si="98"/>
        <v>music</v>
      </c>
      <c r="T1257" t="str">
        <f t="shared" si="9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95"/>
        <v>40921.627673611118</v>
      </c>
      <c r="L1258" s="11">
        <f t="shared" si="96"/>
        <v>40951.627673611118</v>
      </c>
      <c r="M1258" t="b">
        <v>1</v>
      </c>
      <c r="N1258">
        <v>361</v>
      </c>
      <c r="O1258" t="b">
        <v>1</v>
      </c>
      <c r="P1258" t="s">
        <v>8276</v>
      </c>
      <c r="Q1258" s="6">
        <f>E1258/D1258</f>
        <v>1.1796376666666666</v>
      </c>
      <c r="R1258" s="7">
        <f t="shared" si="97"/>
        <v>98.030831024930734</v>
      </c>
      <c r="S1258" t="str">
        <f t="shared" si="98"/>
        <v>music</v>
      </c>
      <c r="T1258" t="str">
        <f t="shared" si="9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95"/>
        <v>40586.793865740743</v>
      </c>
      <c r="L1259" s="11">
        <f t="shared" si="96"/>
        <v>40635.752199074079</v>
      </c>
      <c r="M1259" t="b">
        <v>1</v>
      </c>
      <c r="N1259">
        <v>176</v>
      </c>
      <c r="O1259" t="b">
        <v>1</v>
      </c>
      <c r="P1259" t="s">
        <v>8276</v>
      </c>
      <c r="Q1259" s="6">
        <f>E1259/D1259</f>
        <v>2.9472727272727273</v>
      </c>
      <c r="R1259" s="7">
        <f t="shared" si="97"/>
        <v>92.102272727272734</v>
      </c>
      <c r="S1259" t="str">
        <f t="shared" si="98"/>
        <v>music</v>
      </c>
      <c r="T1259" t="str">
        <f t="shared" si="9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95"/>
        <v>41487.319583333338</v>
      </c>
      <c r="L1260" s="11">
        <f t="shared" si="96"/>
        <v>41517.319583333338</v>
      </c>
      <c r="M1260" t="b">
        <v>1</v>
      </c>
      <c r="N1260">
        <v>670</v>
      </c>
      <c r="O1260" t="b">
        <v>1</v>
      </c>
      <c r="P1260" t="s">
        <v>8276</v>
      </c>
      <c r="Q1260" s="6">
        <f>E1260/D1260</f>
        <v>2.1314633333333335</v>
      </c>
      <c r="R1260" s="7">
        <f t="shared" si="97"/>
        <v>38.175462686567165</v>
      </c>
      <c r="S1260" t="str">
        <f t="shared" si="98"/>
        <v>music</v>
      </c>
      <c r="T1260" t="str">
        <f t="shared" si="9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95"/>
        <v>41766.678981481484</v>
      </c>
      <c r="L1261" s="11">
        <f t="shared" si="96"/>
        <v>41798.874305555561</v>
      </c>
      <c r="M1261" t="b">
        <v>1</v>
      </c>
      <c r="N1261">
        <v>96</v>
      </c>
      <c r="O1261" t="b">
        <v>1</v>
      </c>
      <c r="P1261" t="s">
        <v>8276</v>
      </c>
      <c r="Q1261" s="6">
        <f>E1261/D1261</f>
        <v>1.0424</v>
      </c>
      <c r="R1261" s="7">
        <f t="shared" si="97"/>
        <v>27.145833333333332</v>
      </c>
      <c r="S1261" t="str">
        <f t="shared" si="98"/>
        <v>music</v>
      </c>
      <c r="T1261" t="str">
        <f t="shared" si="9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95"/>
        <v>41666.551157407412</v>
      </c>
      <c r="L1262" s="11">
        <f t="shared" si="96"/>
        <v>41696.551157407412</v>
      </c>
      <c r="M1262" t="b">
        <v>1</v>
      </c>
      <c r="N1262">
        <v>74</v>
      </c>
      <c r="O1262" t="b">
        <v>1</v>
      </c>
      <c r="P1262" t="s">
        <v>8276</v>
      </c>
      <c r="Q1262" s="6">
        <f>E1262/D1262</f>
        <v>1.1366666666666667</v>
      </c>
      <c r="R1262" s="7">
        <f t="shared" si="97"/>
        <v>50.689189189189186</v>
      </c>
      <c r="S1262" t="str">
        <f t="shared" si="98"/>
        <v>music</v>
      </c>
      <c r="T1262" t="str">
        <f t="shared" si="9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95"/>
        <v>41638.051238425927</v>
      </c>
      <c r="L1263" s="11">
        <f t="shared" si="96"/>
        <v>41668.051238425927</v>
      </c>
      <c r="M1263" t="b">
        <v>1</v>
      </c>
      <c r="N1263">
        <v>52</v>
      </c>
      <c r="O1263" t="b">
        <v>1</v>
      </c>
      <c r="P1263" t="s">
        <v>8276</v>
      </c>
      <c r="Q1263" s="6">
        <f>E1263/D1263</f>
        <v>1.0125</v>
      </c>
      <c r="R1263" s="7">
        <f t="shared" si="97"/>
        <v>38.942307692307693</v>
      </c>
      <c r="S1263" t="str">
        <f t="shared" si="98"/>
        <v>music</v>
      </c>
      <c r="T1263" t="str">
        <f t="shared" si="9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95"/>
        <v>41656.470972222225</v>
      </c>
      <c r="L1264" s="11">
        <f t="shared" si="96"/>
        <v>41686.470972222225</v>
      </c>
      <c r="M1264" t="b">
        <v>1</v>
      </c>
      <c r="N1264">
        <v>105</v>
      </c>
      <c r="O1264" t="b">
        <v>1</v>
      </c>
      <c r="P1264" t="s">
        <v>8276</v>
      </c>
      <c r="Q1264" s="6">
        <f>E1264/D1264</f>
        <v>1.2541538461538462</v>
      </c>
      <c r="R1264" s="7">
        <f t="shared" si="97"/>
        <v>77.638095238095232</v>
      </c>
      <c r="S1264" t="str">
        <f t="shared" si="98"/>
        <v>music</v>
      </c>
      <c r="T1264" t="str">
        <f t="shared" si="9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95"/>
        <v>41691.792476851857</v>
      </c>
      <c r="L1265" s="11">
        <f t="shared" si="96"/>
        <v>41726.75</v>
      </c>
      <c r="M1265" t="b">
        <v>1</v>
      </c>
      <c r="N1265">
        <v>41</v>
      </c>
      <c r="O1265" t="b">
        <v>1</v>
      </c>
      <c r="P1265" t="s">
        <v>8276</v>
      </c>
      <c r="Q1265" s="6">
        <f>E1265/D1265</f>
        <v>1.19</v>
      </c>
      <c r="R1265" s="7">
        <f t="shared" si="97"/>
        <v>43.536585365853661</v>
      </c>
      <c r="S1265" t="str">
        <f t="shared" si="98"/>
        <v>music</v>
      </c>
      <c r="T1265" t="str">
        <f t="shared" si="9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95"/>
        <v>41547.371331018519</v>
      </c>
      <c r="L1266" s="11">
        <f t="shared" si="96"/>
        <v>41576.371331018519</v>
      </c>
      <c r="M1266" t="b">
        <v>1</v>
      </c>
      <c r="N1266">
        <v>34</v>
      </c>
      <c r="O1266" t="b">
        <v>1</v>
      </c>
      <c r="P1266" t="s">
        <v>8276</v>
      </c>
      <c r="Q1266" s="6">
        <f>E1266/D1266</f>
        <v>1.6646153846153846</v>
      </c>
      <c r="R1266" s="7">
        <f t="shared" si="97"/>
        <v>31.823529411764707</v>
      </c>
      <c r="S1266" t="str">
        <f t="shared" si="98"/>
        <v>music</v>
      </c>
      <c r="T1266" t="str">
        <f t="shared" si="9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95"/>
        <v>40465.363599537035</v>
      </c>
      <c r="L1267" s="11">
        <f t="shared" si="96"/>
        <v>40512.363599537035</v>
      </c>
      <c r="M1267" t="b">
        <v>1</v>
      </c>
      <c r="N1267">
        <v>66</v>
      </c>
      <c r="O1267" t="b">
        <v>1</v>
      </c>
      <c r="P1267" t="s">
        <v>8276</v>
      </c>
      <c r="Q1267" s="6">
        <f>E1267/D1267</f>
        <v>1.1914771428571429</v>
      </c>
      <c r="R1267" s="7">
        <f t="shared" si="97"/>
        <v>63.184393939393942</v>
      </c>
      <c r="S1267" t="str">
        <f t="shared" si="98"/>
        <v>music</v>
      </c>
      <c r="T1267" t="str">
        <f t="shared" si="9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95"/>
        <v>41620.585011574076</v>
      </c>
      <c r="L1268" s="11">
        <f t="shared" si="96"/>
        <v>41650.585011574076</v>
      </c>
      <c r="M1268" t="b">
        <v>1</v>
      </c>
      <c r="N1268">
        <v>50</v>
      </c>
      <c r="O1268" t="b">
        <v>1</v>
      </c>
      <c r="P1268" t="s">
        <v>8276</v>
      </c>
      <c r="Q1268" s="6">
        <f>E1268/D1268</f>
        <v>1.0047368421052632</v>
      </c>
      <c r="R1268" s="7">
        <f t="shared" si="97"/>
        <v>190.9</v>
      </c>
      <c r="S1268" t="str">
        <f t="shared" si="98"/>
        <v>music</v>
      </c>
      <c r="T1268" t="str">
        <f t="shared" si="9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95"/>
        <v>41449.293495370373</v>
      </c>
      <c r="L1269" s="11">
        <f t="shared" si="96"/>
        <v>41479.293495370373</v>
      </c>
      <c r="M1269" t="b">
        <v>1</v>
      </c>
      <c r="N1269">
        <v>159</v>
      </c>
      <c r="O1269" t="b">
        <v>1</v>
      </c>
      <c r="P1269" t="s">
        <v>8276</v>
      </c>
      <c r="Q1269" s="6">
        <f>E1269/D1269</f>
        <v>1.018</v>
      </c>
      <c r="R1269" s="7">
        <f t="shared" si="97"/>
        <v>140.85534591194968</v>
      </c>
      <c r="S1269" t="str">
        <f t="shared" si="98"/>
        <v>music</v>
      </c>
      <c r="T1269" t="str">
        <f t="shared" si="9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95"/>
        <v>41507.553784722222</v>
      </c>
      <c r="L1270" s="11">
        <f t="shared" si="96"/>
        <v>41537.553784722222</v>
      </c>
      <c r="M1270" t="b">
        <v>1</v>
      </c>
      <c r="N1270">
        <v>182</v>
      </c>
      <c r="O1270" t="b">
        <v>1</v>
      </c>
      <c r="P1270" t="s">
        <v>8276</v>
      </c>
      <c r="Q1270" s="6">
        <f>E1270/D1270</f>
        <v>1.1666666666666667</v>
      </c>
      <c r="R1270" s="7">
        <f t="shared" si="97"/>
        <v>76.92307692307692</v>
      </c>
      <c r="S1270" t="str">
        <f t="shared" si="98"/>
        <v>music</v>
      </c>
      <c r="T1270" t="str">
        <f t="shared" si="9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95"/>
        <v>42445.531388888885</v>
      </c>
      <c r="L1271" s="11">
        <f t="shared" si="96"/>
        <v>42475.708333333336</v>
      </c>
      <c r="M1271" t="b">
        <v>1</v>
      </c>
      <c r="N1271">
        <v>206</v>
      </c>
      <c r="O1271" t="b">
        <v>1</v>
      </c>
      <c r="P1271" t="s">
        <v>8276</v>
      </c>
      <c r="Q1271" s="6">
        <f>E1271/D1271</f>
        <v>1.0864893617021276</v>
      </c>
      <c r="R1271" s="7">
        <f t="shared" si="97"/>
        <v>99.15533980582525</v>
      </c>
      <c r="S1271" t="str">
        <f t="shared" si="98"/>
        <v>music</v>
      </c>
      <c r="T1271" t="str">
        <f t="shared" si="9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95"/>
        <v>40933.565300925933</v>
      </c>
      <c r="L1272" s="11">
        <f t="shared" si="96"/>
        <v>40993.523634259262</v>
      </c>
      <c r="M1272" t="b">
        <v>1</v>
      </c>
      <c r="N1272">
        <v>169</v>
      </c>
      <c r="O1272" t="b">
        <v>1</v>
      </c>
      <c r="P1272" t="s">
        <v>8276</v>
      </c>
      <c r="Q1272" s="6">
        <f>E1272/D1272</f>
        <v>1.1472</v>
      </c>
      <c r="R1272" s="7">
        <f t="shared" si="97"/>
        <v>67.881656804733723</v>
      </c>
      <c r="S1272" t="str">
        <f t="shared" si="98"/>
        <v>music</v>
      </c>
      <c r="T1272" t="str">
        <f t="shared" si="9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95"/>
        <v>41561.391886574078</v>
      </c>
      <c r="L1273" s="11">
        <f t="shared" si="96"/>
        <v>41591.433553240742</v>
      </c>
      <c r="M1273" t="b">
        <v>1</v>
      </c>
      <c r="N1273">
        <v>31</v>
      </c>
      <c r="O1273" t="b">
        <v>1</v>
      </c>
      <c r="P1273" t="s">
        <v>8276</v>
      </c>
      <c r="Q1273" s="6">
        <f>E1273/D1273</f>
        <v>1.018</v>
      </c>
      <c r="R1273" s="7">
        <f t="shared" si="97"/>
        <v>246.29032258064515</v>
      </c>
      <c r="S1273" t="str">
        <f t="shared" si="98"/>
        <v>music</v>
      </c>
      <c r="T1273" t="str">
        <f t="shared" si="9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95"/>
        <v>40274.453460648154</v>
      </c>
      <c r="L1274" s="11">
        <f t="shared" si="96"/>
        <v>40343.875</v>
      </c>
      <c r="M1274" t="b">
        <v>1</v>
      </c>
      <c r="N1274">
        <v>28</v>
      </c>
      <c r="O1274" t="b">
        <v>1</v>
      </c>
      <c r="P1274" t="s">
        <v>8276</v>
      </c>
      <c r="Q1274" s="6">
        <f>E1274/D1274</f>
        <v>1.06</v>
      </c>
      <c r="R1274" s="7">
        <f t="shared" si="97"/>
        <v>189.28571428571428</v>
      </c>
      <c r="S1274" t="str">
        <f t="shared" si="98"/>
        <v>music</v>
      </c>
      <c r="T1274" t="str">
        <f t="shared" si="9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95"/>
        <v>41852.43855324074</v>
      </c>
      <c r="L1275" s="11">
        <f t="shared" si="96"/>
        <v>41882.43855324074</v>
      </c>
      <c r="M1275" t="b">
        <v>1</v>
      </c>
      <c r="N1275">
        <v>54</v>
      </c>
      <c r="O1275" t="b">
        <v>1</v>
      </c>
      <c r="P1275" t="s">
        <v>8276</v>
      </c>
      <c r="Q1275" s="6">
        <f>E1275/D1275</f>
        <v>1.0349999999999999</v>
      </c>
      <c r="R1275" s="7">
        <f t="shared" si="97"/>
        <v>76.666666666666671</v>
      </c>
      <c r="S1275" t="str">
        <f t="shared" si="98"/>
        <v>music</v>
      </c>
      <c r="T1275" t="str">
        <f t="shared" si="9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95"/>
        <v>41116.3984375</v>
      </c>
      <c r="L1276" s="11">
        <f t="shared" si="96"/>
        <v>41151.3984375</v>
      </c>
      <c r="M1276" t="b">
        <v>1</v>
      </c>
      <c r="N1276">
        <v>467</v>
      </c>
      <c r="O1276" t="b">
        <v>1</v>
      </c>
      <c r="P1276" t="s">
        <v>8276</v>
      </c>
      <c r="Q1276" s="6">
        <f>E1276/D1276</f>
        <v>1.5497535999999998</v>
      </c>
      <c r="R1276" s="7">
        <f t="shared" si="97"/>
        <v>82.963254817987149</v>
      </c>
      <c r="S1276" t="str">
        <f t="shared" si="98"/>
        <v>music</v>
      </c>
      <c r="T1276" t="str">
        <f t="shared" si="9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95"/>
        <v>41458.576238425929</v>
      </c>
      <c r="L1277" s="11">
        <f t="shared" si="96"/>
        <v>41493.576238425929</v>
      </c>
      <c r="M1277" t="b">
        <v>1</v>
      </c>
      <c r="N1277">
        <v>389</v>
      </c>
      <c r="O1277" t="b">
        <v>1</v>
      </c>
      <c r="P1277" t="s">
        <v>8276</v>
      </c>
      <c r="Q1277" s="6">
        <f>E1277/D1277</f>
        <v>1.6214066666666667</v>
      </c>
      <c r="R1277" s="7">
        <f t="shared" si="97"/>
        <v>62.522107969151669</v>
      </c>
      <c r="S1277" t="str">
        <f t="shared" si="98"/>
        <v>music</v>
      </c>
      <c r="T1277" t="str">
        <f t="shared" si="9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95"/>
        <v>40007.412581018521</v>
      </c>
      <c r="L1278" s="11">
        <f t="shared" si="96"/>
        <v>40056.875</v>
      </c>
      <c r="M1278" t="b">
        <v>1</v>
      </c>
      <c r="N1278">
        <v>68</v>
      </c>
      <c r="O1278" t="b">
        <v>1</v>
      </c>
      <c r="P1278" t="s">
        <v>8276</v>
      </c>
      <c r="Q1278" s="6">
        <f>E1278/D1278</f>
        <v>1.0442100000000001</v>
      </c>
      <c r="R1278" s="7">
        <f t="shared" si="97"/>
        <v>46.06808823529412</v>
      </c>
      <c r="S1278" t="str">
        <f t="shared" si="98"/>
        <v>music</v>
      </c>
      <c r="T1278" t="str">
        <f t="shared" si="9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95"/>
        <v>41121.270219907412</v>
      </c>
      <c r="L1279" s="11">
        <f t="shared" si="96"/>
        <v>41156.270219907412</v>
      </c>
      <c r="M1279" t="b">
        <v>1</v>
      </c>
      <c r="N1279">
        <v>413</v>
      </c>
      <c r="O1279" t="b">
        <v>1</v>
      </c>
      <c r="P1279" t="s">
        <v>8276</v>
      </c>
      <c r="Q1279" s="6">
        <f>E1279/D1279</f>
        <v>1.0612433333333333</v>
      </c>
      <c r="R1279" s="7">
        <f t="shared" si="97"/>
        <v>38.543946731234868</v>
      </c>
      <c r="S1279" t="str">
        <f t="shared" si="98"/>
        <v>music</v>
      </c>
      <c r="T1279" t="str">
        <f t="shared" si="9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95"/>
        <v>41786.263495370375</v>
      </c>
      <c r="L1280" s="11">
        <f t="shared" si="96"/>
        <v>41814.791666666672</v>
      </c>
      <c r="M1280" t="b">
        <v>1</v>
      </c>
      <c r="N1280">
        <v>190</v>
      </c>
      <c r="O1280" t="b">
        <v>1</v>
      </c>
      <c r="P1280" t="s">
        <v>8276</v>
      </c>
      <c r="Q1280" s="6">
        <f>E1280/D1280</f>
        <v>1.5493846153846154</v>
      </c>
      <c r="R1280" s="7">
        <f t="shared" si="97"/>
        <v>53.005263157894738</v>
      </c>
      <c r="S1280" t="str">
        <f t="shared" si="98"/>
        <v>music</v>
      </c>
      <c r="T1280" t="str">
        <f t="shared" si="9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95"/>
        <v>41681.807523148149</v>
      </c>
      <c r="L1281" s="11">
        <f t="shared" si="96"/>
        <v>41721.765856481485</v>
      </c>
      <c r="M1281" t="b">
        <v>1</v>
      </c>
      <c r="N1281">
        <v>189</v>
      </c>
      <c r="O1281" t="b">
        <v>1</v>
      </c>
      <c r="P1281" t="s">
        <v>8276</v>
      </c>
      <c r="Q1281" s="6">
        <f>E1281/D1281</f>
        <v>1.1077157238734421</v>
      </c>
      <c r="R1281" s="7">
        <f t="shared" si="97"/>
        <v>73.355396825396824</v>
      </c>
      <c r="S1281" t="str">
        <f t="shared" si="98"/>
        <v>music</v>
      </c>
      <c r="T1281" t="str">
        <f t="shared" si="9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si="95"/>
        <v>40513.465902777782</v>
      </c>
      <c r="L1282" s="11">
        <f t="shared" si="96"/>
        <v>40603.465902777782</v>
      </c>
      <c r="M1282" t="b">
        <v>1</v>
      </c>
      <c r="N1282">
        <v>130</v>
      </c>
      <c r="O1282" t="b">
        <v>1</v>
      </c>
      <c r="P1282" t="s">
        <v>8276</v>
      </c>
      <c r="Q1282" s="6">
        <f>E1282/D1282</f>
        <v>1.1091186666666666</v>
      </c>
      <c r="R1282" s="7">
        <f t="shared" si="97"/>
        <v>127.97523076923076</v>
      </c>
      <c r="S1282" t="str">
        <f t="shared" si="98"/>
        <v>music</v>
      </c>
      <c r="T1282" t="str">
        <f t="shared" si="9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ref="K1283:K1346" si="100">(((J1283/60)/60)/24)+DATE(1970,1,1)+(-7/24)</f>
        <v>41463.45180555556</v>
      </c>
      <c r="L1283" s="11">
        <f t="shared" ref="L1283:L1346" si="101">(((I1283/60)/60)/24)+DATE(1970,1,1)+(-7/24)</f>
        <v>41483.45180555556</v>
      </c>
      <c r="M1283" t="b">
        <v>1</v>
      </c>
      <c r="N1283">
        <v>74</v>
      </c>
      <c r="O1283" t="b">
        <v>1</v>
      </c>
      <c r="P1283" t="s">
        <v>8276</v>
      </c>
      <c r="Q1283" s="6">
        <f>E1283/D1283</f>
        <v>1.1071428571428572</v>
      </c>
      <c r="R1283" s="7">
        <f t="shared" ref="R1283:R1346" si="102">E1283/N1283</f>
        <v>104.72972972972973</v>
      </c>
      <c r="S1283" t="str">
        <f t="shared" ref="S1283:S1346" si="103">LEFT(P1283,SEARCH("/",P1283,1)-1)</f>
        <v>music</v>
      </c>
      <c r="T1283" t="str">
        <f t="shared" ref="T1283:T1346" si="104">RIGHT(P1283,LEN(P1283)-SEARCH("/",P1283))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100"/>
        <v>41586.18350694445</v>
      </c>
      <c r="L1284" s="11">
        <f t="shared" si="101"/>
        <v>41616.915972222225</v>
      </c>
      <c r="M1284" t="b">
        <v>1</v>
      </c>
      <c r="N1284">
        <v>274</v>
      </c>
      <c r="O1284" t="b">
        <v>1</v>
      </c>
      <c r="P1284" t="s">
        <v>8276</v>
      </c>
      <c r="Q1284" s="6">
        <f>E1284/D1284</f>
        <v>1.2361333333333333</v>
      </c>
      <c r="R1284" s="7">
        <f t="shared" si="102"/>
        <v>67.671532846715323</v>
      </c>
      <c r="S1284" t="str">
        <f t="shared" si="103"/>
        <v>music</v>
      </c>
      <c r="T1284" t="str">
        <f t="shared" si="104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100"/>
        <v>41320.425798611112</v>
      </c>
      <c r="L1285" s="11">
        <f t="shared" si="101"/>
        <v>41343.875</v>
      </c>
      <c r="M1285" t="b">
        <v>1</v>
      </c>
      <c r="N1285">
        <v>22</v>
      </c>
      <c r="O1285" t="b">
        <v>1</v>
      </c>
      <c r="P1285" t="s">
        <v>8276</v>
      </c>
      <c r="Q1285" s="6">
        <f>E1285/D1285</f>
        <v>2.1105</v>
      </c>
      <c r="R1285" s="7">
        <f t="shared" si="102"/>
        <v>95.931818181818187</v>
      </c>
      <c r="S1285" t="str">
        <f t="shared" si="103"/>
        <v>music</v>
      </c>
      <c r="T1285" t="str">
        <f t="shared" si="104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100"/>
        <v>42711.943078703705</v>
      </c>
      <c r="L1286" s="11">
        <f t="shared" si="101"/>
        <v>42735.415972222225</v>
      </c>
      <c r="M1286" t="b">
        <v>0</v>
      </c>
      <c r="N1286">
        <v>31</v>
      </c>
      <c r="O1286" t="b">
        <v>1</v>
      </c>
      <c r="P1286" t="s">
        <v>8271</v>
      </c>
      <c r="Q1286" s="6">
        <f>E1286/D1286</f>
        <v>1.01</v>
      </c>
      <c r="R1286" s="7">
        <f t="shared" si="102"/>
        <v>65.161290322580641</v>
      </c>
      <c r="S1286" t="str">
        <f t="shared" si="103"/>
        <v>theater</v>
      </c>
      <c r="T1286" t="str">
        <f t="shared" si="104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100"/>
        <v>42160.291377314818</v>
      </c>
      <c r="L1287" s="11">
        <f t="shared" si="101"/>
        <v>42175.291377314818</v>
      </c>
      <c r="M1287" t="b">
        <v>0</v>
      </c>
      <c r="N1287">
        <v>63</v>
      </c>
      <c r="O1287" t="b">
        <v>1</v>
      </c>
      <c r="P1287" t="s">
        <v>8271</v>
      </c>
      <c r="Q1287" s="6">
        <f>E1287/D1287</f>
        <v>1.0165</v>
      </c>
      <c r="R1287" s="7">
        <f t="shared" si="102"/>
        <v>32.269841269841272</v>
      </c>
      <c r="S1287" t="str">
        <f t="shared" si="103"/>
        <v>theater</v>
      </c>
      <c r="T1287" t="str">
        <f t="shared" si="104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100"/>
        <v>42039.092905092599</v>
      </c>
      <c r="L1288" s="11">
        <f t="shared" si="101"/>
        <v>42052.291666666664</v>
      </c>
      <c r="M1288" t="b">
        <v>0</v>
      </c>
      <c r="N1288">
        <v>20</v>
      </c>
      <c r="O1288" t="b">
        <v>1</v>
      </c>
      <c r="P1288" t="s">
        <v>8271</v>
      </c>
      <c r="Q1288" s="6">
        <f>E1288/D1288</f>
        <v>1.0833333333333333</v>
      </c>
      <c r="R1288" s="7">
        <f t="shared" si="102"/>
        <v>81.25</v>
      </c>
      <c r="S1288" t="str">
        <f t="shared" si="103"/>
        <v>theater</v>
      </c>
      <c r="T1288" t="str">
        <f t="shared" si="104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100"/>
        <v>42107.329351851855</v>
      </c>
      <c r="L1289" s="11">
        <f t="shared" si="101"/>
        <v>42167.329351851855</v>
      </c>
      <c r="M1289" t="b">
        <v>0</v>
      </c>
      <c r="N1289">
        <v>25</v>
      </c>
      <c r="O1289" t="b">
        <v>1</v>
      </c>
      <c r="P1289" t="s">
        <v>8271</v>
      </c>
      <c r="Q1289" s="6">
        <f>E1289/D1289</f>
        <v>2.42</v>
      </c>
      <c r="R1289" s="7">
        <f t="shared" si="102"/>
        <v>24.2</v>
      </c>
      <c r="S1289" t="str">
        <f t="shared" si="103"/>
        <v>theater</v>
      </c>
      <c r="T1289" t="str">
        <f t="shared" si="104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100"/>
        <v>42560.862997685188</v>
      </c>
      <c r="L1290" s="11">
        <f t="shared" si="101"/>
        <v>42591.875000000007</v>
      </c>
      <c r="M1290" t="b">
        <v>0</v>
      </c>
      <c r="N1290">
        <v>61</v>
      </c>
      <c r="O1290" t="b">
        <v>1</v>
      </c>
      <c r="P1290" t="s">
        <v>8271</v>
      </c>
      <c r="Q1290" s="6">
        <f>E1290/D1290</f>
        <v>1.0044999999999999</v>
      </c>
      <c r="R1290" s="7">
        <f t="shared" si="102"/>
        <v>65.868852459016395</v>
      </c>
      <c r="S1290" t="str">
        <f t="shared" si="103"/>
        <v>theater</v>
      </c>
      <c r="T1290" t="str">
        <f t="shared" si="104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100"/>
        <v>42708.843113425923</v>
      </c>
      <c r="L1291" s="11">
        <f t="shared" si="101"/>
        <v>42738.843113425923</v>
      </c>
      <c r="M1291" t="b">
        <v>0</v>
      </c>
      <c r="N1291">
        <v>52</v>
      </c>
      <c r="O1291" t="b">
        <v>1</v>
      </c>
      <c r="P1291" t="s">
        <v>8271</v>
      </c>
      <c r="Q1291" s="6">
        <f>E1291/D1291</f>
        <v>1.2506666666666666</v>
      </c>
      <c r="R1291" s="7">
        <f t="shared" si="102"/>
        <v>36.07692307692308</v>
      </c>
      <c r="S1291" t="str">
        <f t="shared" si="103"/>
        <v>theater</v>
      </c>
      <c r="T1291" t="str">
        <f t="shared" si="104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100"/>
        <v>42086.323275462964</v>
      </c>
      <c r="L1292" s="11">
        <f t="shared" si="101"/>
        <v>42116.999305555561</v>
      </c>
      <c r="M1292" t="b">
        <v>0</v>
      </c>
      <c r="N1292">
        <v>86</v>
      </c>
      <c r="O1292" t="b">
        <v>1</v>
      </c>
      <c r="P1292" t="s">
        <v>8271</v>
      </c>
      <c r="Q1292" s="6">
        <f>E1292/D1292</f>
        <v>1.0857142857142856</v>
      </c>
      <c r="R1292" s="7">
        <f t="shared" si="102"/>
        <v>44.186046511627907</v>
      </c>
      <c r="S1292" t="str">
        <f t="shared" si="103"/>
        <v>theater</v>
      </c>
      <c r="T1292" t="str">
        <f t="shared" si="104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100"/>
        <v>42064.361006944448</v>
      </c>
      <c r="L1293" s="11">
        <f t="shared" si="101"/>
        <v>42101.000000000007</v>
      </c>
      <c r="M1293" t="b">
        <v>0</v>
      </c>
      <c r="N1293">
        <v>42</v>
      </c>
      <c r="O1293" t="b">
        <v>1</v>
      </c>
      <c r="P1293" t="s">
        <v>8271</v>
      </c>
      <c r="Q1293" s="6">
        <f>E1293/D1293</f>
        <v>1.4570000000000001</v>
      </c>
      <c r="R1293" s="7">
        <f t="shared" si="102"/>
        <v>104.07142857142857</v>
      </c>
      <c r="S1293" t="str">
        <f t="shared" si="103"/>
        <v>theater</v>
      </c>
      <c r="T1293" t="str">
        <f t="shared" si="104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100"/>
        <v>42256.472546296303</v>
      </c>
      <c r="L1294" s="11">
        <f t="shared" si="101"/>
        <v>42283.665972222225</v>
      </c>
      <c r="M1294" t="b">
        <v>0</v>
      </c>
      <c r="N1294">
        <v>52</v>
      </c>
      <c r="O1294" t="b">
        <v>1</v>
      </c>
      <c r="P1294" t="s">
        <v>8271</v>
      </c>
      <c r="Q1294" s="6">
        <f>E1294/D1294</f>
        <v>1.1000000000000001</v>
      </c>
      <c r="R1294" s="7">
        <f t="shared" si="102"/>
        <v>35.96153846153846</v>
      </c>
      <c r="S1294" t="str">
        <f t="shared" si="103"/>
        <v>theater</v>
      </c>
      <c r="T1294" t="str">
        <f t="shared" si="104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100"/>
        <v>42292.40938657408</v>
      </c>
      <c r="L1295" s="11">
        <f t="shared" si="101"/>
        <v>42322.451053240737</v>
      </c>
      <c r="M1295" t="b">
        <v>0</v>
      </c>
      <c r="N1295">
        <v>120</v>
      </c>
      <c r="O1295" t="b">
        <v>1</v>
      </c>
      <c r="P1295" t="s">
        <v>8271</v>
      </c>
      <c r="Q1295" s="6">
        <f>E1295/D1295</f>
        <v>1.0223333333333333</v>
      </c>
      <c r="R1295" s="7">
        <f t="shared" si="102"/>
        <v>127.79166666666667</v>
      </c>
      <c r="S1295" t="str">
        <f t="shared" si="103"/>
        <v>theater</v>
      </c>
      <c r="T1295" t="str">
        <f t="shared" si="104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100"/>
        <v>42278.162002314821</v>
      </c>
      <c r="L1296" s="11">
        <f t="shared" si="101"/>
        <v>42296.166666666664</v>
      </c>
      <c r="M1296" t="b">
        <v>0</v>
      </c>
      <c r="N1296">
        <v>22</v>
      </c>
      <c r="O1296" t="b">
        <v>1</v>
      </c>
      <c r="P1296" t="s">
        <v>8271</v>
      </c>
      <c r="Q1296" s="6">
        <f>E1296/D1296</f>
        <v>1.22</v>
      </c>
      <c r="R1296" s="7">
        <f t="shared" si="102"/>
        <v>27.727272727272727</v>
      </c>
      <c r="S1296" t="str">
        <f t="shared" si="103"/>
        <v>theater</v>
      </c>
      <c r="T1296" t="str">
        <f t="shared" si="104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100"/>
        <v>42184.281215277784</v>
      </c>
      <c r="L1297" s="11">
        <f t="shared" si="101"/>
        <v>42214.416666666664</v>
      </c>
      <c r="M1297" t="b">
        <v>0</v>
      </c>
      <c r="N1297">
        <v>64</v>
      </c>
      <c r="O1297" t="b">
        <v>1</v>
      </c>
      <c r="P1297" t="s">
        <v>8271</v>
      </c>
      <c r="Q1297" s="6">
        <f>E1297/D1297</f>
        <v>1.0196000000000001</v>
      </c>
      <c r="R1297" s="7">
        <f t="shared" si="102"/>
        <v>39.828125</v>
      </c>
      <c r="S1297" t="str">
        <f t="shared" si="103"/>
        <v>theater</v>
      </c>
      <c r="T1297" t="str">
        <f t="shared" si="104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100"/>
        <v>42422.758946759262</v>
      </c>
      <c r="L1298" s="11">
        <f t="shared" si="101"/>
        <v>42442.717280092598</v>
      </c>
      <c r="M1298" t="b">
        <v>0</v>
      </c>
      <c r="N1298">
        <v>23</v>
      </c>
      <c r="O1298" t="b">
        <v>1</v>
      </c>
      <c r="P1298" t="s">
        <v>8271</v>
      </c>
      <c r="Q1298" s="6">
        <f>E1298/D1298</f>
        <v>1.411764705882353</v>
      </c>
      <c r="R1298" s="7">
        <f t="shared" si="102"/>
        <v>52.173913043478258</v>
      </c>
      <c r="S1298" t="str">
        <f t="shared" si="103"/>
        <v>theater</v>
      </c>
      <c r="T1298" t="str">
        <f t="shared" si="104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100"/>
        <v>42461.45553240741</v>
      </c>
      <c r="L1299" s="11">
        <f t="shared" si="101"/>
        <v>42491.45553240741</v>
      </c>
      <c r="M1299" t="b">
        <v>0</v>
      </c>
      <c r="N1299">
        <v>238</v>
      </c>
      <c r="O1299" t="b">
        <v>1</v>
      </c>
      <c r="P1299" t="s">
        <v>8271</v>
      </c>
      <c r="Q1299" s="6">
        <f>E1299/D1299</f>
        <v>1.0952500000000001</v>
      </c>
      <c r="R1299" s="7">
        <f t="shared" si="102"/>
        <v>92.037815126050418</v>
      </c>
      <c r="S1299" t="str">
        <f t="shared" si="103"/>
        <v>theater</v>
      </c>
      <c r="T1299" t="str">
        <f t="shared" si="104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100"/>
        <v>42458.389259259267</v>
      </c>
      <c r="L1300" s="11">
        <f t="shared" si="101"/>
        <v>42488.389259259267</v>
      </c>
      <c r="M1300" t="b">
        <v>0</v>
      </c>
      <c r="N1300">
        <v>33</v>
      </c>
      <c r="O1300" t="b">
        <v>1</v>
      </c>
      <c r="P1300" t="s">
        <v>8271</v>
      </c>
      <c r="Q1300" s="6">
        <f>E1300/D1300</f>
        <v>1.0465</v>
      </c>
      <c r="R1300" s="7">
        <f t="shared" si="102"/>
        <v>63.424242424242422</v>
      </c>
      <c r="S1300" t="str">
        <f t="shared" si="103"/>
        <v>theater</v>
      </c>
      <c r="T1300" t="str">
        <f t="shared" si="104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100"/>
        <v>42169.522673611114</v>
      </c>
      <c r="L1301" s="11">
        <f t="shared" si="101"/>
        <v>42199.522673611114</v>
      </c>
      <c r="M1301" t="b">
        <v>0</v>
      </c>
      <c r="N1301">
        <v>32</v>
      </c>
      <c r="O1301" t="b">
        <v>1</v>
      </c>
      <c r="P1301" t="s">
        <v>8271</v>
      </c>
      <c r="Q1301" s="6">
        <f>E1301/D1301</f>
        <v>1.24</v>
      </c>
      <c r="R1301" s="7">
        <f t="shared" si="102"/>
        <v>135.625</v>
      </c>
      <c r="S1301" t="str">
        <f t="shared" si="103"/>
        <v>theater</v>
      </c>
      <c r="T1301" t="str">
        <f t="shared" si="104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100"/>
        <v>42483.38354166667</v>
      </c>
      <c r="L1302" s="11">
        <f t="shared" si="101"/>
        <v>42522.497916666667</v>
      </c>
      <c r="M1302" t="b">
        <v>0</v>
      </c>
      <c r="N1302">
        <v>24</v>
      </c>
      <c r="O1302" t="b">
        <v>1</v>
      </c>
      <c r="P1302" t="s">
        <v>8271</v>
      </c>
      <c r="Q1302" s="6">
        <f>E1302/D1302</f>
        <v>1.35</v>
      </c>
      <c r="R1302" s="7">
        <f t="shared" si="102"/>
        <v>168.75</v>
      </c>
      <c r="S1302" t="str">
        <f t="shared" si="103"/>
        <v>theater</v>
      </c>
      <c r="T1302" t="str">
        <f t="shared" si="104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100"/>
        <v>42195.458078703705</v>
      </c>
      <c r="L1303" s="11">
        <f t="shared" si="101"/>
        <v>42205.833333333336</v>
      </c>
      <c r="M1303" t="b">
        <v>0</v>
      </c>
      <c r="N1303">
        <v>29</v>
      </c>
      <c r="O1303" t="b">
        <v>1</v>
      </c>
      <c r="P1303" t="s">
        <v>8271</v>
      </c>
      <c r="Q1303" s="6">
        <f>E1303/D1303</f>
        <v>1.0275000000000001</v>
      </c>
      <c r="R1303" s="7">
        <f t="shared" si="102"/>
        <v>70.862068965517238</v>
      </c>
      <c r="S1303" t="str">
        <f t="shared" si="103"/>
        <v>theater</v>
      </c>
      <c r="T1303" t="str">
        <f t="shared" si="104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100"/>
        <v>42674.766331018523</v>
      </c>
      <c r="L1304" s="11">
        <f t="shared" si="101"/>
        <v>42704.807997685188</v>
      </c>
      <c r="M1304" t="b">
        <v>0</v>
      </c>
      <c r="N1304">
        <v>50</v>
      </c>
      <c r="O1304" t="b">
        <v>1</v>
      </c>
      <c r="P1304" t="s">
        <v>8271</v>
      </c>
      <c r="Q1304" s="6">
        <f>E1304/D1304</f>
        <v>1</v>
      </c>
      <c r="R1304" s="7">
        <f t="shared" si="102"/>
        <v>50</v>
      </c>
      <c r="S1304" t="str">
        <f t="shared" si="103"/>
        <v>theater</v>
      </c>
      <c r="T1304" t="str">
        <f t="shared" si="104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100"/>
        <v>42566.149537037039</v>
      </c>
      <c r="L1305" s="11">
        <f t="shared" si="101"/>
        <v>42582.166666666664</v>
      </c>
      <c r="M1305" t="b">
        <v>0</v>
      </c>
      <c r="N1305">
        <v>108</v>
      </c>
      <c r="O1305" t="b">
        <v>1</v>
      </c>
      <c r="P1305" t="s">
        <v>8271</v>
      </c>
      <c r="Q1305" s="6">
        <f>E1305/D1305</f>
        <v>1.3026085714285716</v>
      </c>
      <c r="R1305" s="7">
        <f t="shared" si="102"/>
        <v>42.214166666666671</v>
      </c>
      <c r="S1305" t="str">
        <f t="shared" si="103"/>
        <v>theater</v>
      </c>
      <c r="T1305" t="str">
        <f t="shared" si="104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100"/>
        <v>42746.90283564815</v>
      </c>
      <c r="L1306" s="11">
        <f t="shared" si="101"/>
        <v>42806.861168981479</v>
      </c>
      <c r="M1306" t="b">
        <v>0</v>
      </c>
      <c r="N1306">
        <v>104</v>
      </c>
      <c r="O1306" t="b">
        <v>0</v>
      </c>
      <c r="P1306" t="s">
        <v>8273</v>
      </c>
      <c r="Q1306" s="6">
        <f>E1306/D1306</f>
        <v>0.39627499999999999</v>
      </c>
      <c r="R1306" s="7">
        <f t="shared" si="102"/>
        <v>152.41346153846155</v>
      </c>
      <c r="S1306" t="str">
        <f t="shared" si="103"/>
        <v>technology</v>
      </c>
      <c r="T1306" t="str">
        <f t="shared" si="104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100"/>
        <v>42543.373935185191</v>
      </c>
      <c r="L1307" s="11">
        <f t="shared" si="101"/>
        <v>42572.437500000007</v>
      </c>
      <c r="M1307" t="b">
        <v>0</v>
      </c>
      <c r="N1307">
        <v>86</v>
      </c>
      <c r="O1307" t="b">
        <v>0</v>
      </c>
      <c r="P1307" t="s">
        <v>8273</v>
      </c>
      <c r="Q1307" s="6">
        <f>E1307/D1307</f>
        <v>0.25976666666666665</v>
      </c>
      <c r="R1307" s="7">
        <f t="shared" si="102"/>
        <v>90.616279069767444</v>
      </c>
      <c r="S1307" t="str">
        <f t="shared" si="103"/>
        <v>technology</v>
      </c>
      <c r="T1307" t="str">
        <f t="shared" si="104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100"/>
        <v>41947.165902777779</v>
      </c>
      <c r="L1308" s="11">
        <f t="shared" si="101"/>
        <v>41977.165902777779</v>
      </c>
      <c r="M1308" t="b">
        <v>0</v>
      </c>
      <c r="N1308">
        <v>356</v>
      </c>
      <c r="O1308" t="b">
        <v>0</v>
      </c>
      <c r="P1308" t="s">
        <v>8273</v>
      </c>
      <c r="Q1308" s="6">
        <f>E1308/D1308</f>
        <v>0.65246363636363636</v>
      </c>
      <c r="R1308" s="7">
        <f t="shared" si="102"/>
        <v>201.60393258426967</v>
      </c>
      <c r="S1308" t="str">
        <f t="shared" si="103"/>
        <v>technology</v>
      </c>
      <c r="T1308" t="str">
        <f t="shared" si="104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100"/>
        <v>42387.211562500001</v>
      </c>
      <c r="L1309" s="11">
        <f t="shared" si="101"/>
        <v>42417.211562500001</v>
      </c>
      <c r="M1309" t="b">
        <v>0</v>
      </c>
      <c r="N1309">
        <v>45</v>
      </c>
      <c r="O1309" t="b">
        <v>0</v>
      </c>
      <c r="P1309" t="s">
        <v>8273</v>
      </c>
      <c r="Q1309" s="6">
        <f>E1309/D1309</f>
        <v>0.11514000000000001</v>
      </c>
      <c r="R1309" s="7">
        <f t="shared" si="102"/>
        <v>127.93333333333334</v>
      </c>
      <c r="S1309" t="str">
        <f t="shared" si="103"/>
        <v>technology</v>
      </c>
      <c r="T1309" t="str">
        <f t="shared" si="104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100"/>
        <v>42611.321898148155</v>
      </c>
      <c r="L1310" s="11">
        <f t="shared" si="101"/>
        <v>42651.321898148155</v>
      </c>
      <c r="M1310" t="b">
        <v>0</v>
      </c>
      <c r="N1310">
        <v>38</v>
      </c>
      <c r="O1310" t="b">
        <v>0</v>
      </c>
      <c r="P1310" t="s">
        <v>8273</v>
      </c>
      <c r="Q1310" s="6">
        <f>E1310/D1310</f>
        <v>0.11360000000000001</v>
      </c>
      <c r="R1310" s="7">
        <f t="shared" si="102"/>
        <v>29.894736842105264</v>
      </c>
      <c r="S1310" t="str">
        <f t="shared" si="103"/>
        <v>technology</v>
      </c>
      <c r="T1310" t="str">
        <f t="shared" si="104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100"/>
        <v>42257.59106481482</v>
      </c>
      <c r="L1311" s="11">
        <f t="shared" si="101"/>
        <v>42292.59106481482</v>
      </c>
      <c r="M1311" t="b">
        <v>0</v>
      </c>
      <c r="N1311">
        <v>35</v>
      </c>
      <c r="O1311" t="b">
        <v>0</v>
      </c>
      <c r="P1311" t="s">
        <v>8273</v>
      </c>
      <c r="Q1311" s="6">
        <f>E1311/D1311</f>
        <v>1.1199130434782609</v>
      </c>
      <c r="R1311" s="7">
        <f t="shared" si="102"/>
        <v>367.97142857142859</v>
      </c>
      <c r="S1311" t="str">
        <f t="shared" si="103"/>
        <v>technology</v>
      </c>
      <c r="T1311" t="str">
        <f t="shared" si="104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100"/>
        <v>42556.375578703701</v>
      </c>
      <c r="L1312" s="11">
        <f t="shared" si="101"/>
        <v>42601.375578703701</v>
      </c>
      <c r="M1312" t="b">
        <v>0</v>
      </c>
      <c r="N1312">
        <v>24</v>
      </c>
      <c r="O1312" t="b">
        <v>0</v>
      </c>
      <c r="P1312" t="s">
        <v>8273</v>
      </c>
      <c r="Q1312" s="6">
        <f>E1312/D1312</f>
        <v>0.155</v>
      </c>
      <c r="R1312" s="7">
        <f t="shared" si="102"/>
        <v>129.16666666666666</v>
      </c>
      <c r="S1312" t="str">
        <f t="shared" si="103"/>
        <v>technology</v>
      </c>
      <c r="T1312" t="str">
        <f t="shared" si="104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100"/>
        <v>42669.510636574072</v>
      </c>
      <c r="L1313" s="11">
        <f t="shared" si="101"/>
        <v>42704.552303240744</v>
      </c>
      <c r="M1313" t="b">
        <v>0</v>
      </c>
      <c r="N1313">
        <v>100</v>
      </c>
      <c r="O1313" t="b">
        <v>0</v>
      </c>
      <c r="P1313" t="s">
        <v>8273</v>
      </c>
      <c r="Q1313" s="6">
        <f>E1313/D1313</f>
        <v>0.32028000000000001</v>
      </c>
      <c r="R1313" s="7">
        <f t="shared" si="102"/>
        <v>800.7</v>
      </c>
      <c r="S1313" t="str">
        <f t="shared" si="103"/>
        <v>technology</v>
      </c>
      <c r="T1313" t="str">
        <f t="shared" si="104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100"/>
        <v>42082.411134259259</v>
      </c>
      <c r="L1314" s="11">
        <f t="shared" si="101"/>
        <v>42112.411134259259</v>
      </c>
      <c r="M1314" t="b">
        <v>0</v>
      </c>
      <c r="N1314">
        <v>1</v>
      </c>
      <c r="O1314" t="b">
        <v>0</v>
      </c>
      <c r="P1314" t="s">
        <v>8273</v>
      </c>
      <c r="Q1314" s="6">
        <f>E1314/D1314</f>
        <v>6.0869565217391303E-3</v>
      </c>
      <c r="R1314" s="7">
        <f t="shared" si="102"/>
        <v>28</v>
      </c>
      <c r="S1314" t="str">
        <f t="shared" si="103"/>
        <v>technology</v>
      </c>
      <c r="T1314" t="str">
        <f t="shared" si="104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100"/>
        <v>42402.417986111112</v>
      </c>
      <c r="L1315" s="11">
        <f t="shared" si="101"/>
        <v>42432.417986111112</v>
      </c>
      <c r="M1315" t="b">
        <v>0</v>
      </c>
      <c r="N1315">
        <v>122</v>
      </c>
      <c r="O1315" t="b">
        <v>0</v>
      </c>
      <c r="P1315" t="s">
        <v>8273</v>
      </c>
      <c r="Q1315" s="6">
        <f>E1315/D1315</f>
        <v>0.31114999999999998</v>
      </c>
      <c r="R1315" s="7">
        <f t="shared" si="102"/>
        <v>102.01639344262296</v>
      </c>
      <c r="S1315" t="str">
        <f t="shared" si="103"/>
        <v>technology</v>
      </c>
      <c r="T1315" t="str">
        <f t="shared" si="104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100"/>
        <v>42604.378009259257</v>
      </c>
      <c r="L1316" s="11">
        <f t="shared" si="101"/>
        <v>42664.378009259257</v>
      </c>
      <c r="M1316" t="b">
        <v>0</v>
      </c>
      <c r="N1316">
        <v>11</v>
      </c>
      <c r="O1316" t="b">
        <v>0</v>
      </c>
      <c r="P1316" t="s">
        <v>8273</v>
      </c>
      <c r="Q1316" s="6">
        <f>E1316/D1316</f>
        <v>1.1266666666666666E-2</v>
      </c>
      <c r="R1316" s="7">
        <f t="shared" si="102"/>
        <v>184.36363636363637</v>
      </c>
      <c r="S1316" t="str">
        <f t="shared" si="103"/>
        <v>technology</v>
      </c>
      <c r="T1316" t="str">
        <f t="shared" si="104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100"/>
        <v>42278.206574074073</v>
      </c>
      <c r="L1317" s="11">
        <f t="shared" si="101"/>
        <v>42313.750000000007</v>
      </c>
      <c r="M1317" t="b">
        <v>0</v>
      </c>
      <c r="N1317">
        <v>248</v>
      </c>
      <c r="O1317" t="b">
        <v>0</v>
      </c>
      <c r="P1317" t="s">
        <v>8273</v>
      </c>
      <c r="Q1317" s="6">
        <f>E1317/D1317</f>
        <v>0.40404000000000001</v>
      </c>
      <c r="R1317" s="7">
        <f t="shared" si="102"/>
        <v>162.91935483870967</v>
      </c>
      <c r="S1317" t="str">
        <f t="shared" si="103"/>
        <v>technology</v>
      </c>
      <c r="T1317" t="str">
        <f t="shared" si="104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100"/>
        <v>42393.670243055552</v>
      </c>
      <c r="L1318" s="11">
        <f t="shared" si="101"/>
        <v>42428.670243055552</v>
      </c>
      <c r="M1318" t="b">
        <v>0</v>
      </c>
      <c r="N1318">
        <v>1</v>
      </c>
      <c r="O1318" t="b">
        <v>0</v>
      </c>
      <c r="P1318" t="s">
        <v>8273</v>
      </c>
      <c r="Q1318" s="6">
        <f>E1318/D1318</f>
        <v>1.3333333333333333E-5</v>
      </c>
      <c r="R1318" s="7">
        <f t="shared" si="102"/>
        <v>1</v>
      </c>
      <c r="S1318" t="str">
        <f t="shared" si="103"/>
        <v>technology</v>
      </c>
      <c r="T1318" t="str">
        <f t="shared" si="104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100"/>
        <v>42519.943819444445</v>
      </c>
      <c r="L1319" s="11">
        <f t="shared" si="101"/>
        <v>42572.291666666664</v>
      </c>
      <c r="M1319" t="b">
        <v>0</v>
      </c>
      <c r="N1319">
        <v>19</v>
      </c>
      <c r="O1319" t="b">
        <v>0</v>
      </c>
      <c r="P1319" t="s">
        <v>8273</v>
      </c>
      <c r="Q1319" s="6">
        <f>E1319/D1319</f>
        <v>5.7334999999999997E-2</v>
      </c>
      <c r="R1319" s="7">
        <f t="shared" si="102"/>
        <v>603.52631578947364</v>
      </c>
      <c r="S1319" t="str">
        <f t="shared" si="103"/>
        <v>technology</v>
      </c>
      <c r="T1319" t="str">
        <f t="shared" si="104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100"/>
        <v>41984.751990740748</v>
      </c>
      <c r="L1320" s="11">
        <f t="shared" si="101"/>
        <v>42014.751990740748</v>
      </c>
      <c r="M1320" t="b">
        <v>0</v>
      </c>
      <c r="N1320">
        <v>135</v>
      </c>
      <c r="O1320" t="b">
        <v>0</v>
      </c>
      <c r="P1320" t="s">
        <v>8273</v>
      </c>
      <c r="Q1320" s="6">
        <f>E1320/D1320</f>
        <v>0.15325</v>
      </c>
      <c r="R1320" s="7">
        <f t="shared" si="102"/>
        <v>45.407407407407405</v>
      </c>
      <c r="S1320" t="str">
        <f t="shared" si="103"/>
        <v>technology</v>
      </c>
      <c r="T1320" t="str">
        <f t="shared" si="104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100"/>
        <v>41816.520428240743</v>
      </c>
      <c r="L1321" s="11">
        <f t="shared" si="101"/>
        <v>41831.375</v>
      </c>
      <c r="M1321" t="b">
        <v>0</v>
      </c>
      <c r="N1321">
        <v>9</v>
      </c>
      <c r="O1321" t="b">
        <v>0</v>
      </c>
      <c r="P1321" t="s">
        <v>8273</v>
      </c>
      <c r="Q1321" s="6">
        <f>E1321/D1321</f>
        <v>0.15103448275862069</v>
      </c>
      <c r="R1321" s="7">
        <f t="shared" si="102"/>
        <v>97.333333333333329</v>
      </c>
      <c r="S1321" t="str">
        <f t="shared" si="103"/>
        <v>technology</v>
      </c>
      <c r="T1321" t="str">
        <f t="shared" si="104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100"/>
        <v>42705.398680555554</v>
      </c>
      <c r="L1322" s="11">
        <f t="shared" si="101"/>
        <v>42734.666666666664</v>
      </c>
      <c r="M1322" t="b">
        <v>0</v>
      </c>
      <c r="N1322">
        <v>3</v>
      </c>
      <c r="O1322" t="b">
        <v>0</v>
      </c>
      <c r="P1322" t="s">
        <v>8273</v>
      </c>
      <c r="Q1322" s="6">
        <f>E1322/D1322</f>
        <v>5.0299999999999997E-3</v>
      </c>
      <c r="R1322" s="7">
        <f t="shared" si="102"/>
        <v>167.66666666666666</v>
      </c>
      <c r="S1322" t="str">
        <f t="shared" si="103"/>
        <v>technology</v>
      </c>
      <c r="T1322" t="str">
        <f t="shared" si="104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100"/>
        <v>42697.457604166666</v>
      </c>
      <c r="L1323" s="11">
        <f t="shared" si="101"/>
        <v>42727.457604166666</v>
      </c>
      <c r="M1323" t="b">
        <v>0</v>
      </c>
      <c r="N1323">
        <v>7</v>
      </c>
      <c r="O1323" t="b">
        <v>0</v>
      </c>
      <c r="P1323" t="s">
        <v>8273</v>
      </c>
      <c r="Q1323" s="6">
        <f>E1323/D1323</f>
        <v>1.3028138528138528E-2</v>
      </c>
      <c r="R1323" s="7">
        <f t="shared" si="102"/>
        <v>859.85714285714289</v>
      </c>
      <c r="S1323" t="str">
        <f t="shared" si="103"/>
        <v>technology</v>
      </c>
      <c r="T1323" t="str">
        <f t="shared" si="104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100"/>
        <v>42115.36487268519</v>
      </c>
      <c r="L1324" s="11">
        <f t="shared" si="101"/>
        <v>42145.36487268519</v>
      </c>
      <c r="M1324" t="b">
        <v>0</v>
      </c>
      <c r="N1324">
        <v>4</v>
      </c>
      <c r="O1324" t="b">
        <v>0</v>
      </c>
      <c r="P1324" t="s">
        <v>8273</v>
      </c>
      <c r="Q1324" s="6">
        <f>E1324/D1324</f>
        <v>3.0285714285714286E-3</v>
      </c>
      <c r="R1324" s="7">
        <f t="shared" si="102"/>
        <v>26.5</v>
      </c>
      <c r="S1324" t="str">
        <f t="shared" si="103"/>
        <v>technology</v>
      </c>
      <c r="T1324" t="str">
        <f t="shared" si="104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100"/>
        <v>42451.406782407408</v>
      </c>
      <c r="L1325" s="11">
        <f t="shared" si="101"/>
        <v>42485.996527777781</v>
      </c>
      <c r="M1325" t="b">
        <v>0</v>
      </c>
      <c r="N1325">
        <v>44</v>
      </c>
      <c r="O1325" t="b">
        <v>0</v>
      </c>
      <c r="P1325" t="s">
        <v>8273</v>
      </c>
      <c r="Q1325" s="6">
        <f>E1325/D1325</f>
        <v>8.8800000000000004E-2</v>
      </c>
      <c r="R1325" s="7">
        <f t="shared" si="102"/>
        <v>30.272727272727273</v>
      </c>
      <c r="S1325" t="str">
        <f t="shared" si="103"/>
        <v>technology</v>
      </c>
      <c r="T1325" t="str">
        <f t="shared" si="104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100"/>
        <v>42626.342037037037</v>
      </c>
      <c r="L1326" s="11">
        <f t="shared" si="101"/>
        <v>42656.342037037037</v>
      </c>
      <c r="M1326" t="b">
        <v>0</v>
      </c>
      <c r="N1326">
        <v>90</v>
      </c>
      <c r="O1326" t="b">
        <v>0</v>
      </c>
      <c r="P1326" t="s">
        <v>8273</v>
      </c>
      <c r="Q1326" s="6">
        <f>E1326/D1326</f>
        <v>9.8400000000000001E-2</v>
      </c>
      <c r="R1326" s="7">
        <f t="shared" si="102"/>
        <v>54.666666666666664</v>
      </c>
      <c r="S1326" t="str">
        <f t="shared" si="103"/>
        <v>technology</v>
      </c>
      <c r="T1326" t="str">
        <f t="shared" si="104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100"/>
        <v>42703.794386574074</v>
      </c>
      <c r="L1327" s="11">
        <f t="shared" si="101"/>
        <v>42733.794386574074</v>
      </c>
      <c r="M1327" t="b">
        <v>0</v>
      </c>
      <c r="N1327">
        <v>8</v>
      </c>
      <c r="O1327" t="b">
        <v>0</v>
      </c>
      <c r="P1327" t="s">
        <v>8273</v>
      </c>
      <c r="Q1327" s="6">
        <f>E1327/D1327</f>
        <v>2.4299999999999999E-2</v>
      </c>
      <c r="R1327" s="7">
        <f t="shared" si="102"/>
        <v>60.75</v>
      </c>
      <c r="S1327" t="str">
        <f t="shared" si="103"/>
        <v>technology</v>
      </c>
      <c r="T1327" t="str">
        <f t="shared" si="104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100"/>
        <v>41974.50032407407</v>
      </c>
      <c r="L1328" s="11">
        <f t="shared" si="101"/>
        <v>42019.50032407407</v>
      </c>
      <c r="M1328" t="b">
        <v>0</v>
      </c>
      <c r="N1328">
        <v>11</v>
      </c>
      <c r="O1328" t="b">
        <v>0</v>
      </c>
      <c r="P1328" t="s">
        <v>8273</v>
      </c>
      <c r="Q1328" s="6">
        <f>E1328/D1328</f>
        <v>1.1299999999999999E-2</v>
      </c>
      <c r="R1328" s="7">
        <f t="shared" si="102"/>
        <v>102.72727272727273</v>
      </c>
      <c r="S1328" t="str">
        <f t="shared" si="103"/>
        <v>technology</v>
      </c>
      <c r="T1328" t="str">
        <f t="shared" si="104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100"/>
        <v>42123.386979166673</v>
      </c>
      <c r="L1329" s="11">
        <f t="shared" si="101"/>
        <v>42153.386979166673</v>
      </c>
      <c r="M1329" t="b">
        <v>0</v>
      </c>
      <c r="N1329">
        <v>41</v>
      </c>
      <c r="O1329" t="b">
        <v>0</v>
      </c>
      <c r="P1329" t="s">
        <v>8273</v>
      </c>
      <c r="Q1329" s="6">
        <f>E1329/D1329</f>
        <v>3.5520833333333335E-2</v>
      </c>
      <c r="R1329" s="7">
        <f t="shared" si="102"/>
        <v>41.585365853658537</v>
      </c>
      <c r="S1329" t="str">
        <f t="shared" si="103"/>
        <v>technology</v>
      </c>
      <c r="T1329" t="str">
        <f t="shared" si="104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100"/>
        <v>42612.351087962968</v>
      </c>
      <c r="L1330" s="11">
        <f t="shared" si="101"/>
        <v>42657.351087962968</v>
      </c>
      <c r="M1330" t="b">
        <v>0</v>
      </c>
      <c r="N1330">
        <v>15</v>
      </c>
      <c r="O1330" t="b">
        <v>0</v>
      </c>
      <c r="P1330" t="s">
        <v>8273</v>
      </c>
      <c r="Q1330" s="6">
        <f>E1330/D1330</f>
        <v>2.3306666666666667E-2</v>
      </c>
      <c r="R1330" s="7">
        <f t="shared" si="102"/>
        <v>116.53333333333333</v>
      </c>
      <c r="S1330" t="str">
        <f t="shared" si="103"/>
        <v>technology</v>
      </c>
      <c r="T1330" t="str">
        <f t="shared" si="104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100"/>
        <v>41934.929918981485</v>
      </c>
      <c r="L1331" s="11">
        <f t="shared" si="101"/>
        <v>41974.971585648149</v>
      </c>
      <c r="M1331" t="b">
        <v>0</v>
      </c>
      <c r="N1331">
        <v>9</v>
      </c>
      <c r="O1331" t="b">
        <v>0</v>
      </c>
      <c r="P1331" t="s">
        <v>8273</v>
      </c>
      <c r="Q1331" s="6">
        <f>E1331/D1331</f>
        <v>8.1600000000000006E-3</v>
      </c>
      <c r="R1331" s="7">
        <f t="shared" si="102"/>
        <v>45.333333333333336</v>
      </c>
      <c r="S1331" t="str">
        <f t="shared" si="103"/>
        <v>technology</v>
      </c>
      <c r="T1331" t="str">
        <f t="shared" si="104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100"/>
        <v>42521.98505787037</v>
      </c>
      <c r="L1332" s="11">
        <f t="shared" si="101"/>
        <v>42552.875000000007</v>
      </c>
      <c r="M1332" t="b">
        <v>0</v>
      </c>
      <c r="N1332">
        <v>50</v>
      </c>
      <c r="O1332" t="b">
        <v>0</v>
      </c>
      <c r="P1332" t="s">
        <v>8273</v>
      </c>
      <c r="Q1332" s="6">
        <f>E1332/D1332</f>
        <v>0.22494285714285714</v>
      </c>
      <c r="R1332" s="7">
        <f t="shared" si="102"/>
        <v>157.46</v>
      </c>
      <c r="S1332" t="str">
        <f t="shared" si="103"/>
        <v>technology</v>
      </c>
      <c r="T1332" t="str">
        <f t="shared" si="104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100"/>
        <v>42569.212430555555</v>
      </c>
      <c r="L1333" s="11">
        <f t="shared" si="101"/>
        <v>42599.212430555555</v>
      </c>
      <c r="M1333" t="b">
        <v>0</v>
      </c>
      <c r="N1333">
        <v>34</v>
      </c>
      <c r="O1333" t="b">
        <v>0</v>
      </c>
      <c r="P1333" t="s">
        <v>8273</v>
      </c>
      <c r="Q1333" s="6">
        <f>E1333/D1333</f>
        <v>1.3668E-2</v>
      </c>
      <c r="R1333" s="7">
        <f t="shared" si="102"/>
        <v>100.5</v>
      </c>
      <c r="S1333" t="str">
        <f t="shared" si="103"/>
        <v>technology</v>
      </c>
      <c r="T1333" t="str">
        <f t="shared" si="104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100"/>
        <v>42731.768611111118</v>
      </c>
      <c r="L1334" s="11">
        <f t="shared" si="101"/>
        <v>42761.768611111118</v>
      </c>
      <c r="M1334" t="b">
        <v>0</v>
      </c>
      <c r="N1334">
        <v>0</v>
      </c>
      <c r="O1334" t="b">
        <v>0</v>
      </c>
      <c r="P1334" t="s">
        <v>8273</v>
      </c>
      <c r="Q1334" s="6">
        <f>E1334/D1334</f>
        <v>0</v>
      </c>
      <c r="R1334" s="7" t="e">
        <f t="shared" si="102"/>
        <v>#DIV/0!</v>
      </c>
      <c r="S1334" t="str">
        <f t="shared" si="103"/>
        <v>technology</v>
      </c>
      <c r="T1334" t="str">
        <f t="shared" si="104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100"/>
        <v>41805.815104166672</v>
      </c>
      <c r="L1335" s="11">
        <f t="shared" si="101"/>
        <v>41835.815104166672</v>
      </c>
      <c r="M1335" t="b">
        <v>0</v>
      </c>
      <c r="N1335">
        <v>0</v>
      </c>
      <c r="O1335" t="b">
        <v>0</v>
      </c>
      <c r="P1335" t="s">
        <v>8273</v>
      </c>
      <c r="Q1335" s="6">
        <f>E1335/D1335</f>
        <v>0</v>
      </c>
      <c r="R1335" s="7" t="e">
        <f t="shared" si="102"/>
        <v>#DIV/0!</v>
      </c>
      <c r="S1335" t="str">
        <f t="shared" si="103"/>
        <v>technology</v>
      </c>
      <c r="T1335" t="str">
        <f t="shared" si="104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100"/>
        <v>42410.482488425929</v>
      </c>
      <c r="L1336" s="11">
        <f t="shared" si="101"/>
        <v>42440.482488425929</v>
      </c>
      <c r="M1336" t="b">
        <v>0</v>
      </c>
      <c r="N1336">
        <v>276</v>
      </c>
      <c r="O1336" t="b">
        <v>0</v>
      </c>
      <c r="P1336" t="s">
        <v>8273</v>
      </c>
      <c r="Q1336" s="6">
        <f>E1336/D1336</f>
        <v>0.10754135338345865</v>
      </c>
      <c r="R1336" s="7">
        <f t="shared" si="102"/>
        <v>51.822463768115945</v>
      </c>
      <c r="S1336" t="str">
        <f t="shared" si="103"/>
        <v>technology</v>
      </c>
      <c r="T1336" t="str">
        <f t="shared" si="104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100"/>
        <v>42313.644699074073</v>
      </c>
      <c r="L1337" s="11">
        <f t="shared" si="101"/>
        <v>42343.644699074073</v>
      </c>
      <c r="M1337" t="b">
        <v>0</v>
      </c>
      <c r="N1337">
        <v>16</v>
      </c>
      <c r="O1337" t="b">
        <v>0</v>
      </c>
      <c r="P1337" t="s">
        <v>8273</v>
      </c>
      <c r="Q1337" s="6">
        <f>E1337/D1337</f>
        <v>0.1976</v>
      </c>
      <c r="R1337" s="7">
        <f t="shared" si="102"/>
        <v>308.75</v>
      </c>
      <c r="S1337" t="str">
        <f t="shared" si="103"/>
        <v>technology</v>
      </c>
      <c r="T1337" t="str">
        <f t="shared" si="104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100"/>
        <v>41955.57208333334</v>
      </c>
      <c r="L1338" s="11">
        <f t="shared" si="101"/>
        <v>41990.57208333334</v>
      </c>
      <c r="M1338" t="b">
        <v>0</v>
      </c>
      <c r="N1338">
        <v>224</v>
      </c>
      <c r="O1338" t="b">
        <v>0</v>
      </c>
      <c r="P1338" t="s">
        <v>8273</v>
      </c>
      <c r="Q1338" s="6">
        <f>E1338/D1338</f>
        <v>0.84946999999999995</v>
      </c>
      <c r="R1338" s="7">
        <f t="shared" si="102"/>
        <v>379.22767857142856</v>
      </c>
      <c r="S1338" t="str">
        <f t="shared" si="103"/>
        <v>technology</v>
      </c>
      <c r="T1338" t="str">
        <f t="shared" si="104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100"/>
        <v>42767.285636574081</v>
      </c>
      <c r="L1339" s="11">
        <f t="shared" si="101"/>
        <v>42797.285636574081</v>
      </c>
      <c r="M1339" t="b">
        <v>0</v>
      </c>
      <c r="N1339">
        <v>140</v>
      </c>
      <c r="O1339" t="b">
        <v>0</v>
      </c>
      <c r="P1339" t="s">
        <v>8273</v>
      </c>
      <c r="Q1339" s="6">
        <f>E1339/D1339</f>
        <v>0.49381999999999998</v>
      </c>
      <c r="R1339" s="7">
        <f t="shared" si="102"/>
        <v>176.36428571428573</v>
      </c>
      <c r="S1339" t="str">
        <f t="shared" si="103"/>
        <v>technology</v>
      </c>
      <c r="T1339" t="str">
        <f t="shared" si="104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100"/>
        <v>42188.511956018519</v>
      </c>
      <c r="L1340" s="11">
        <f t="shared" si="101"/>
        <v>42218.511956018519</v>
      </c>
      <c r="M1340" t="b">
        <v>0</v>
      </c>
      <c r="N1340">
        <v>15</v>
      </c>
      <c r="O1340" t="b">
        <v>0</v>
      </c>
      <c r="P1340" t="s">
        <v>8273</v>
      </c>
      <c r="Q1340" s="6">
        <f>E1340/D1340</f>
        <v>3.3033333333333331E-2</v>
      </c>
      <c r="R1340" s="7">
        <f t="shared" si="102"/>
        <v>66.066666666666663</v>
      </c>
      <c r="S1340" t="str">
        <f t="shared" si="103"/>
        <v>technology</v>
      </c>
      <c r="T1340" t="str">
        <f t="shared" si="104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100"/>
        <v>41936.355497685188</v>
      </c>
      <c r="L1341" s="11">
        <f t="shared" si="101"/>
        <v>41981.397164351853</v>
      </c>
      <c r="M1341" t="b">
        <v>0</v>
      </c>
      <c r="N1341">
        <v>37</v>
      </c>
      <c r="O1341" t="b">
        <v>0</v>
      </c>
      <c r="P1341" t="s">
        <v>8273</v>
      </c>
      <c r="Q1341" s="6">
        <f>E1341/D1341</f>
        <v>6.6339999999999996E-2</v>
      </c>
      <c r="R1341" s="7">
        <f t="shared" si="102"/>
        <v>89.648648648648646</v>
      </c>
      <c r="S1341" t="str">
        <f t="shared" si="103"/>
        <v>technology</v>
      </c>
      <c r="T1341" t="str">
        <f t="shared" si="104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100"/>
        <v>41836.303854166668</v>
      </c>
      <c r="L1342" s="11">
        <f t="shared" si="101"/>
        <v>41866.303854166668</v>
      </c>
      <c r="M1342" t="b">
        <v>0</v>
      </c>
      <c r="N1342">
        <v>0</v>
      </c>
      <c r="O1342" t="b">
        <v>0</v>
      </c>
      <c r="P1342" t="s">
        <v>8273</v>
      </c>
      <c r="Q1342" s="6">
        <f>E1342/D1342</f>
        <v>0</v>
      </c>
      <c r="R1342" s="7" t="e">
        <f t="shared" si="102"/>
        <v>#DIV/0!</v>
      </c>
      <c r="S1342" t="str">
        <f t="shared" si="103"/>
        <v>technology</v>
      </c>
      <c r="T1342" t="str">
        <f t="shared" si="104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100"/>
        <v>42612.332372685189</v>
      </c>
      <c r="L1343" s="11">
        <f t="shared" si="101"/>
        <v>42644.332372685189</v>
      </c>
      <c r="M1343" t="b">
        <v>0</v>
      </c>
      <c r="N1343">
        <v>46</v>
      </c>
      <c r="O1343" t="b">
        <v>0</v>
      </c>
      <c r="P1343" t="s">
        <v>8273</v>
      </c>
      <c r="Q1343" s="6">
        <f>E1343/D1343</f>
        <v>0.7036</v>
      </c>
      <c r="R1343" s="7">
        <f t="shared" si="102"/>
        <v>382.39130434782606</v>
      </c>
      <c r="S1343" t="str">
        <f t="shared" si="103"/>
        <v>technology</v>
      </c>
      <c r="T1343" t="str">
        <f t="shared" si="104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100"/>
        <v>42172.52475694444</v>
      </c>
      <c r="L1344" s="11">
        <f t="shared" si="101"/>
        <v>42202.52475694444</v>
      </c>
      <c r="M1344" t="b">
        <v>0</v>
      </c>
      <c r="N1344">
        <v>1</v>
      </c>
      <c r="O1344" t="b">
        <v>0</v>
      </c>
      <c r="P1344" t="s">
        <v>8273</v>
      </c>
      <c r="Q1344" s="6">
        <f>E1344/D1344</f>
        <v>2E-3</v>
      </c>
      <c r="R1344" s="7">
        <f t="shared" si="102"/>
        <v>100</v>
      </c>
      <c r="S1344" t="str">
        <f t="shared" si="103"/>
        <v>technology</v>
      </c>
      <c r="T1344" t="str">
        <f t="shared" si="104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100"/>
        <v>42542.234756944446</v>
      </c>
      <c r="L1345" s="11">
        <f t="shared" si="101"/>
        <v>42600.874305555561</v>
      </c>
      <c r="M1345" t="b">
        <v>0</v>
      </c>
      <c r="N1345">
        <v>323</v>
      </c>
      <c r="O1345" t="b">
        <v>0</v>
      </c>
      <c r="P1345" t="s">
        <v>8273</v>
      </c>
      <c r="Q1345" s="6">
        <f>E1345/D1345</f>
        <v>1.02298</v>
      </c>
      <c r="R1345" s="7">
        <f t="shared" si="102"/>
        <v>158.35603715170279</v>
      </c>
      <c r="S1345" t="str">
        <f t="shared" si="103"/>
        <v>technology</v>
      </c>
      <c r="T1345" t="str">
        <f t="shared" si="104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si="100"/>
        <v>42522.498136574075</v>
      </c>
      <c r="L1346" s="11">
        <f t="shared" si="101"/>
        <v>42551.498136574075</v>
      </c>
      <c r="M1346" t="b">
        <v>0</v>
      </c>
      <c r="N1346">
        <v>139</v>
      </c>
      <c r="O1346" t="b">
        <v>1</v>
      </c>
      <c r="P1346" t="s">
        <v>8274</v>
      </c>
      <c r="Q1346" s="6">
        <f>E1346/D1346</f>
        <v>3.7773333333333334</v>
      </c>
      <c r="R1346" s="7">
        <f t="shared" si="102"/>
        <v>40.762589928057551</v>
      </c>
      <c r="S1346" t="str">
        <f t="shared" si="103"/>
        <v>publishing</v>
      </c>
      <c r="T1346" t="str">
        <f t="shared" si="104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ref="K1347:K1410" si="105">(((J1347/60)/60)/24)+DATE(1970,1,1)+(-7/24)</f>
        <v>41799.522673611114</v>
      </c>
      <c r="L1347" s="11">
        <f t="shared" ref="L1347:L1410" si="106">(((I1347/60)/60)/24)+DATE(1970,1,1)+(-7/24)</f>
        <v>41834.522673611114</v>
      </c>
      <c r="M1347" t="b">
        <v>0</v>
      </c>
      <c r="N1347">
        <v>7</v>
      </c>
      <c r="O1347" t="b">
        <v>1</v>
      </c>
      <c r="P1347" t="s">
        <v>8274</v>
      </c>
      <c r="Q1347" s="6">
        <f>E1347/D1347</f>
        <v>1.25</v>
      </c>
      <c r="R1347" s="7">
        <f t="shared" ref="R1347:R1410" si="107">E1347/N1347</f>
        <v>53.571428571428569</v>
      </c>
      <c r="S1347" t="str">
        <f t="shared" ref="S1347:S1410" si="108">LEFT(P1347,SEARCH("/",P1347,1)-1)</f>
        <v>publishing</v>
      </c>
      <c r="T1347" t="str">
        <f t="shared" ref="T1347:T1410" si="109">RIGHT(P1347,LEN(P1347)-SEARCH("/",P1347))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105"/>
        <v>41421.784155092595</v>
      </c>
      <c r="L1348" s="11">
        <f t="shared" si="106"/>
        <v>41451.784155092595</v>
      </c>
      <c r="M1348" t="b">
        <v>0</v>
      </c>
      <c r="N1348">
        <v>149</v>
      </c>
      <c r="O1348" t="b">
        <v>1</v>
      </c>
      <c r="P1348" t="s">
        <v>8274</v>
      </c>
      <c r="Q1348" s="6">
        <f>E1348/D1348</f>
        <v>1.473265306122449</v>
      </c>
      <c r="R1348" s="7">
        <f t="shared" si="107"/>
        <v>48.449664429530202</v>
      </c>
      <c r="S1348" t="str">
        <f t="shared" si="108"/>
        <v>publishing</v>
      </c>
      <c r="T1348" t="str">
        <f t="shared" si="109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105"/>
        <v>42040.346354166664</v>
      </c>
      <c r="L1349" s="11">
        <f t="shared" si="106"/>
        <v>42070.346354166664</v>
      </c>
      <c r="M1349" t="b">
        <v>0</v>
      </c>
      <c r="N1349">
        <v>31</v>
      </c>
      <c r="O1349" t="b">
        <v>1</v>
      </c>
      <c r="P1349" t="s">
        <v>8274</v>
      </c>
      <c r="Q1349" s="6">
        <f>E1349/D1349</f>
        <v>1.022</v>
      </c>
      <c r="R1349" s="7">
        <f t="shared" si="107"/>
        <v>82.41935483870968</v>
      </c>
      <c r="S1349" t="str">
        <f t="shared" si="108"/>
        <v>publishing</v>
      </c>
      <c r="T1349" t="str">
        <f t="shared" si="109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105"/>
        <v>41963.214502314811</v>
      </c>
      <c r="L1350" s="11">
        <f t="shared" si="106"/>
        <v>41991.214502314811</v>
      </c>
      <c r="M1350" t="b">
        <v>0</v>
      </c>
      <c r="N1350">
        <v>26</v>
      </c>
      <c r="O1350" t="b">
        <v>1</v>
      </c>
      <c r="P1350" t="s">
        <v>8274</v>
      </c>
      <c r="Q1350" s="6">
        <f>E1350/D1350</f>
        <v>1.018723404255319</v>
      </c>
      <c r="R1350" s="7">
        <f t="shared" si="107"/>
        <v>230.19230769230768</v>
      </c>
      <c r="S1350" t="str">
        <f t="shared" si="108"/>
        <v>publishing</v>
      </c>
      <c r="T1350" t="str">
        <f t="shared" si="109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105"/>
        <v>42317.040914351855</v>
      </c>
      <c r="L1351" s="11">
        <f t="shared" si="106"/>
        <v>42353.999305555561</v>
      </c>
      <c r="M1351" t="b">
        <v>0</v>
      </c>
      <c r="N1351">
        <v>172</v>
      </c>
      <c r="O1351" t="b">
        <v>1</v>
      </c>
      <c r="P1351" t="s">
        <v>8274</v>
      </c>
      <c r="Q1351" s="6">
        <f>E1351/D1351</f>
        <v>2.0419999999999998</v>
      </c>
      <c r="R1351" s="7">
        <f t="shared" si="107"/>
        <v>59.360465116279073</v>
      </c>
      <c r="S1351" t="str">
        <f t="shared" si="108"/>
        <v>publishing</v>
      </c>
      <c r="T1351" t="str">
        <f t="shared" si="109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105"/>
        <v>42333.721458333333</v>
      </c>
      <c r="L1352" s="11">
        <f t="shared" si="106"/>
        <v>42363.721458333333</v>
      </c>
      <c r="M1352" t="b">
        <v>0</v>
      </c>
      <c r="N1352">
        <v>78</v>
      </c>
      <c r="O1352" t="b">
        <v>1</v>
      </c>
      <c r="P1352" t="s">
        <v>8274</v>
      </c>
      <c r="Q1352" s="6">
        <f>E1352/D1352</f>
        <v>1.0405</v>
      </c>
      <c r="R1352" s="7">
        <f t="shared" si="107"/>
        <v>66.698717948717942</v>
      </c>
      <c r="S1352" t="str">
        <f t="shared" si="108"/>
        <v>publishing</v>
      </c>
      <c r="T1352" t="str">
        <f t="shared" si="109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105"/>
        <v>42382.448425925926</v>
      </c>
      <c r="L1353" s="11">
        <f t="shared" si="106"/>
        <v>42412.448425925926</v>
      </c>
      <c r="M1353" t="b">
        <v>0</v>
      </c>
      <c r="N1353">
        <v>120</v>
      </c>
      <c r="O1353" t="b">
        <v>1</v>
      </c>
      <c r="P1353" t="s">
        <v>8274</v>
      </c>
      <c r="Q1353" s="6">
        <f>E1353/D1353</f>
        <v>1.0126500000000001</v>
      </c>
      <c r="R1353" s="7">
        <f t="shared" si="107"/>
        <v>168.77500000000001</v>
      </c>
      <c r="S1353" t="str">
        <f t="shared" si="108"/>
        <v>publishing</v>
      </c>
      <c r="T1353" t="str">
        <f t="shared" si="109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105"/>
        <v>42200.286643518521</v>
      </c>
      <c r="L1354" s="11">
        <f t="shared" si="106"/>
        <v>42251.874305555561</v>
      </c>
      <c r="M1354" t="b">
        <v>0</v>
      </c>
      <c r="N1354">
        <v>227</v>
      </c>
      <c r="O1354" t="b">
        <v>1</v>
      </c>
      <c r="P1354" t="s">
        <v>8274</v>
      </c>
      <c r="Q1354" s="6">
        <f>E1354/D1354</f>
        <v>1.3613999999999999</v>
      </c>
      <c r="R1354" s="7">
        <f t="shared" si="107"/>
        <v>59.973568281938327</v>
      </c>
      <c r="S1354" t="str">
        <f t="shared" si="108"/>
        <v>publishing</v>
      </c>
      <c r="T1354" t="str">
        <f t="shared" si="109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105"/>
        <v>41308.826250000006</v>
      </c>
      <c r="L1355" s="11">
        <f t="shared" si="106"/>
        <v>41343.708333333336</v>
      </c>
      <c r="M1355" t="b">
        <v>0</v>
      </c>
      <c r="N1355">
        <v>42</v>
      </c>
      <c r="O1355" t="b">
        <v>1</v>
      </c>
      <c r="P1355" t="s">
        <v>8274</v>
      </c>
      <c r="Q1355" s="6">
        <f>E1355/D1355</f>
        <v>1.3360000000000001</v>
      </c>
      <c r="R1355" s="7">
        <f t="shared" si="107"/>
        <v>31.80952380952381</v>
      </c>
      <c r="S1355" t="str">
        <f t="shared" si="108"/>
        <v>publishing</v>
      </c>
      <c r="T1355" t="str">
        <f t="shared" si="109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105"/>
        <v>42502.515960648154</v>
      </c>
      <c r="L1356" s="11">
        <f t="shared" si="106"/>
        <v>42532.515960648154</v>
      </c>
      <c r="M1356" t="b">
        <v>0</v>
      </c>
      <c r="N1356">
        <v>64</v>
      </c>
      <c r="O1356" t="b">
        <v>1</v>
      </c>
      <c r="P1356" t="s">
        <v>8274</v>
      </c>
      <c r="Q1356" s="6">
        <f>E1356/D1356</f>
        <v>1.3025</v>
      </c>
      <c r="R1356" s="7">
        <f t="shared" si="107"/>
        <v>24.421875</v>
      </c>
      <c r="S1356" t="str">
        <f t="shared" si="108"/>
        <v>publishing</v>
      </c>
      <c r="T1356" t="str">
        <f t="shared" si="109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105"/>
        <v>41212.963020833333</v>
      </c>
      <c r="L1357" s="11">
        <f t="shared" si="106"/>
        <v>41243.125</v>
      </c>
      <c r="M1357" t="b">
        <v>0</v>
      </c>
      <c r="N1357">
        <v>121</v>
      </c>
      <c r="O1357" t="b">
        <v>1</v>
      </c>
      <c r="P1357" t="s">
        <v>8274</v>
      </c>
      <c r="Q1357" s="6">
        <f>E1357/D1357</f>
        <v>1.2267999999999999</v>
      </c>
      <c r="R1357" s="7">
        <f t="shared" si="107"/>
        <v>25.347107438016529</v>
      </c>
      <c r="S1357" t="str">
        <f t="shared" si="108"/>
        <v>publishing</v>
      </c>
      <c r="T1357" t="str">
        <f t="shared" si="109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105"/>
        <v>41429.747222222228</v>
      </c>
      <c r="L1358" s="11">
        <f t="shared" si="106"/>
        <v>41459.747222222228</v>
      </c>
      <c r="M1358" t="b">
        <v>0</v>
      </c>
      <c r="N1358">
        <v>87</v>
      </c>
      <c r="O1358" t="b">
        <v>1</v>
      </c>
      <c r="P1358" t="s">
        <v>8274</v>
      </c>
      <c r="Q1358" s="6">
        <f>E1358/D1358</f>
        <v>1.8281058823529412</v>
      </c>
      <c r="R1358" s="7">
        <f t="shared" si="107"/>
        <v>71.443218390804603</v>
      </c>
      <c r="S1358" t="str">
        <f t="shared" si="108"/>
        <v>publishing</v>
      </c>
      <c r="T1358" t="str">
        <f t="shared" si="109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105"/>
        <v>41304.670567129629</v>
      </c>
      <c r="L1359" s="11">
        <f t="shared" si="106"/>
        <v>41333.957638888889</v>
      </c>
      <c r="M1359" t="b">
        <v>0</v>
      </c>
      <c r="N1359">
        <v>65</v>
      </c>
      <c r="O1359" t="b">
        <v>1</v>
      </c>
      <c r="P1359" t="s">
        <v>8274</v>
      </c>
      <c r="Q1359" s="6">
        <f>E1359/D1359</f>
        <v>1.2529999999999999</v>
      </c>
      <c r="R1359" s="7">
        <f t="shared" si="107"/>
        <v>38.553846153846152</v>
      </c>
      <c r="S1359" t="str">
        <f t="shared" si="108"/>
        <v>publishing</v>
      </c>
      <c r="T1359" t="str">
        <f t="shared" si="109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105"/>
        <v>40689.27920138889</v>
      </c>
      <c r="L1360" s="11">
        <f t="shared" si="106"/>
        <v>40719.27920138889</v>
      </c>
      <c r="M1360" t="b">
        <v>0</v>
      </c>
      <c r="N1360">
        <v>49</v>
      </c>
      <c r="O1360" t="b">
        <v>1</v>
      </c>
      <c r="P1360" t="s">
        <v>8274</v>
      </c>
      <c r="Q1360" s="6">
        <f>E1360/D1360</f>
        <v>1.1166666666666667</v>
      </c>
      <c r="R1360" s="7">
        <f t="shared" si="107"/>
        <v>68.367346938775512</v>
      </c>
      <c r="S1360" t="str">
        <f t="shared" si="108"/>
        <v>publishing</v>
      </c>
      <c r="T1360" t="str">
        <f t="shared" si="109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105"/>
        <v>40668.523032407407</v>
      </c>
      <c r="L1361" s="11">
        <f t="shared" si="106"/>
        <v>40730.523032407407</v>
      </c>
      <c r="M1361" t="b">
        <v>0</v>
      </c>
      <c r="N1361">
        <v>19</v>
      </c>
      <c r="O1361" t="b">
        <v>1</v>
      </c>
      <c r="P1361" t="s">
        <v>8274</v>
      </c>
      <c r="Q1361" s="6">
        <f>E1361/D1361</f>
        <v>1.1575757575757575</v>
      </c>
      <c r="R1361" s="7">
        <f t="shared" si="107"/>
        <v>40.210526315789473</v>
      </c>
      <c r="S1361" t="str">
        <f t="shared" si="108"/>
        <v>publishing</v>
      </c>
      <c r="T1361" t="str">
        <f t="shared" si="109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105"/>
        <v>41095.609027777777</v>
      </c>
      <c r="L1362" s="11">
        <f t="shared" si="106"/>
        <v>41123.609027777777</v>
      </c>
      <c r="M1362" t="b">
        <v>0</v>
      </c>
      <c r="N1362">
        <v>81</v>
      </c>
      <c r="O1362" t="b">
        <v>1</v>
      </c>
      <c r="P1362" t="s">
        <v>8274</v>
      </c>
      <c r="Q1362" s="6">
        <f>E1362/D1362</f>
        <v>1.732</v>
      </c>
      <c r="R1362" s="7">
        <f t="shared" si="107"/>
        <v>32.074074074074076</v>
      </c>
      <c r="S1362" t="str">
        <f t="shared" si="108"/>
        <v>publishing</v>
      </c>
      <c r="T1362" t="str">
        <f t="shared" si="109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105"/>
        <v>41781.425601851857</v>
      </c>
      <c r="L1363" s="11">
        <f t="shared" si="106"/>
        <v>41811.425601851857</v>
      </c>
      <c r="M1363" t="b">
        <v>0</v>
      </c>
      <c r="N1363">
        <v>264</v>
      </c>
      <c r="O1363" t="b">
        <v>1</v>
      </c>
      <c r="P1363" t="s">
        <v>8274</v>
      </c>
      <c r="Q1363" s="6">
        <f>E1363/D1363</f>
        <v>1.2598333333333334</v>
      </c>
      <c r="R1363" s="7">
        <f t="shared" si="107"/>
        <v>28.632575757575758</v>
      </c>
      <c r="S1363" t="str">
        <f t="shared" si="108"/>
        <v>publishing</v>
      </c>
      <c r="T1363" t="str">
        <f t="shared" si="109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105"/>
        <v>41464.64271990741</v>
      </c>
      <c r="L1364" s="11">
        <f t="shared" si="106"/>
        <v>41524.64271990741</v>
      </c>
      <c r="M1364" t="b">
        <v>0</v>
      </c>
      <c r="N1364">
        <v>25</v>
      </c>
      <c r="O1364" t="b">
        <v>1</v>
      </c>
      <c r="P1364" t="s">
        <v>8274</v>
      </c>
      <c r="Q1364" s="6">
        <f>E1364/D1364</f>
        <v>1.091</v>
      </c>
      <c r="R1364" s="7">
        <f t="shared" si="107"/>
        <v>43.64</v>
      </c>
      <c r="S1364" t="str">
        <f t="shared" si="108"/>
        <v>publishing</v>
      </c>
      <c r="T1364" t="str">
        <f t="shared" si="109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105"/>
        <v>42396.552395833336</v>
      </c>
      <c r="L1365" s="11">
        <f t="shared" si="106"/>
        <v>42415.040972222225</v>
      </c>
      <c r="M1365" t="b">
        <v>0</v>
      </c>
      <c r="N1365">
        <v>5</v>
      </c>
      <c r="O1365" t="b">
        <v>1</v>
      </c>
      <c r="P1365" t="s">
        <v>8274</v>
      </c>
      <c r="Q1365" s="6">
        <f>E1365/D1365</f>
        <v>1</v>
      </c>
      <c r="R1365" s="7">
        <f t="shared" si="107"/>
        <v>40</v>
      </c>
      <c r="S1365" t="str">
        <f t="shared" si="108"/>
        <v>publishing</v>
      </c>
      <c r="T1365" t="str">
        <f t="shared" si="109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105"/>
        <v>41951.404004629629</v>
      </c>
      <c r="L1366" s="11">
        <f t="shared" si="106"/>
        <v>42011.404004629636</v>
      </c>
      <c r="M1366" t="b">
        <v>0</v>
      </c>
      <c r="N1366">
        <v>144</v>
      </c>
      <c r="O1366" t="b">
        <v>1</v>
      </c>
      <c r="P1366" t="s">
        <v>8276</v>
      </c>
      <c r="Q1366" s="6">
        <f>E1366/D1366</f>
        <v>1.1864285714285714</v>
      </c>
      <c r="R1366" s="7">
        <f t="shared" si="107"/>
        <v>346.04166666666669</v>
      </c>
      <c r="S1366" t="str">
        <f t="shared" si="108"/>
        <v>music</v>
      </c>
      <c r="T1366" t="str">
        <f t="shared" si="109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105"/>
        <v>42049.441574074073</v>
      </c>
      <c r="L1367" s="11">
        <f t="shared" si="106"/>
        <v>42079.399907407409</v>
      </c>
      <c r="M1367" t="b">
        <v>0</v>
      </c>
      <c r="N1367">
        <v>92</v>
      </c>
      <c r="O1367" t="b">
        <v>1</v>
      </c>
      <c r="P1367" t="s">
        <v>8276</v>
      </c>
      <c r="Q1367" s="6">
        <f>E1367/D1367</f>
        <v>1.0026666666666666</v>
      </c>
      <c r="R1367" s="7">
        <f t="shared" si="107"/>
        <v>81.739130434782609</v>
      </c>
      <c r="S1367" t="str">
        <f t="shared" si="108"/>
        <v>music</v>
      </c>
      <c r="T1367" t="str">
        <f t="shared" si="109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105"/>
        <v>41924.704432870371</v>
      </c>
      <c r="L1368" s="11">
        <f t="shared" si="106"/>
        <v>41969.746099537042</v>
      </c>
      <c r="M1368" t="b">
        <v>0</v>
      </c>
      <c r="N1368">
        <v>147</v>
      </c>
      <c r="O1368" t="b">
        <v>1</v>
      </c>
      <c r="P1368" t="s">
        <v>8276</v>
      </c>
      <c r="Q1368" s="6">
        <f>E1368/D1368</f>
        <v>1.2648920000000001</v>
      </c>
      <c r="R1368" s="7">
        <f t="shared" si="107"/>
        <v>64.535306122448986</v>
      </c>
      <c r="S1368" t="str">
        <f t="shared" si="108"/>
        <v>music</v>
      </c>
      <c r="T1368" t="str">
        <f t="shared" si="109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105"/>
        <v>42291.711226851854</v>
      </c>
      <c r="L1369" s="11">
        <f t="shared" si="106"/>
        <v>42321.752893518518</v>
      </c>
      <c r="M1369" t="b">
        <v>0</v>
      </c>
      <c r="N1369">
        <v>90</v>
      </c>
      <c r="O1369" t="b">
        <v>1</v>
      </c>
      <c r="P1369" t="s">
        <v>8276</v>
      </c>
      <c r="Q1369" s="6">
        <f>E1369/D1369</f>
        <v>1.1426000000000001</v>
      </c>
      <c r="R1369" s="7">
        <f t="shared" si="107"/>
        <v>63.477777777777774</v>
      </c>
      <c r="S1369" t="str">
        <f t="shared" si="108"/>
        <v>music</v>
      </c>
      <c r="T1369" t="str">
        <f t="shared" si="109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105"/>
        <v>42145.899236111109</v>
      </c>
      <c r="L1370" s="11">
        <f t="shared" si="106"/>
        <v>42169.899236111109</v>
      </c>
      <c r="M1370" t="b">
        <v>0</v>
      </c>
      <c r="N1370">
        <v>87</v>
      </c>
      <c r="O1370" t="b">
        <v>1</v>
      </c>
      <c r="P1370" t="s">
        <v>8276</v>
      </c>
      <c r="Q1370" s="6">
        <f>E1370/D1370</f>
        <v>1.107</v>
      </c>
      <c r="R1370" s="7">
        <f t="shared" si="107"/>
        <v>63.620689655172413</v>
      </c>
      <c r="S1370" t="str">
        <f t="shared" si="108"/>
        <v>music</v>
      </c>
      <c r="T1370" t="str">
        <f t="shared" si="109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105"/>
        <v>41710.302615740744</v>
      </c>
      <c r="L1371" s="11">
        <f t="shared" si="106"/>
        <v>41740.302615740744</v>
      </c>
      <c r="M1371" t="b">
        <v>0</v>
      </c>
      <c r="N1371">
        <v>406</v>
      </c>
      <c r="O1371" t="b">
        <v>1</v>
      </c>
      <c r="P1371" t="s">
        <v>8276</v>
      </c>
      <c r="Q1371" s="6">
        <f>E1371/D1371</f>
        <v>1.0534805315203954</v>
      </c>
      <c r="R1371" s="7">
        <f t="shared" si="107"/>
        <v>83.967068965517228</v>
      </c>
      <c r="S1371" t="str">
        <f t="shared" si="108"/>
        <v>music</v>
      </c>
      <c r="T1371" t="str">
        <f t="shared" si="109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105"/>
        <v>41547.711689814816</v>
      </c>
      <c r="L1372" s="11">
        <f t="shared" si="106"/>
        <v>41562.711689814816</v>
      </c>
      <c r="M1372" t="b">
        <v>0</v>
      </c>
      <c r="N1372">
        <v>20</v>
      </c>
      <c r="O1372" t="b">
        <v>1</v>
      </c>
      <c r="P1372" t="s">
        <v>8276</v>
      </c>
      <c r="Q1372" s="6">
        <f>E1372/D1372</f>
        <v>1.0366666666666666</v>
      </c>
      <c r="R1372" s="7">
        <f t="shared" si="107"/>
        <v>77.75</v>
      </c>
      <c r="S1372" t="str">
        <f t="shared" si="108"/>
        <v>music</v>
      </c>
      <c r="T1372" t="str">
        <f t="shared" si="109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105"/>
        <v>42101.466921296298</v>
      </c>
      <c r="L1373" s="11">
        <f t="shared" si="106"/>
        <v>42131.466921296298</v>
      </c>
      <c r="M1373" t="b">
        <v>0</v>
      </c>
      <c r="N1373">
        <v>70</v>
      </c>
      <c r="O1373" t="b">
        <v>1</v>
      </c>
      <c r="P1373" t="s">
        <v>8276</v>
      </c>
      <c r="Q1373" s="6">
        <f>E1373/D1373</f>
        <v>1.0708672667523933</v>
      </c>
      <c r="R1373" s="7">
        <f t="shared" si="107"/>
        <v>107.07142857142857</v>
      </c>
      <c r="S1373" t="str">
        <f t="shared" si="108"/>
        <v>music</v>
      </c>
      <c r="T1373" t="str">
        <f t="shared" si="109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105"/>
        <v>41072.448287037041</v>
      </c>
      <c r="L1374" s="11">
        <f t="shared" si="106"/>
        <v>41102.448287037041</v>
      </c>
      <c r="M1374" t="b">
        <v>0</v>
      </c>
      <c r="N1374">
        <v>16</v>
      </c>
      <c r="O1374" t="b">
        <v>1</v>
      </c>
      <c r="P1374" t="s">
        <v>8276</v>
      </c>
      <c r="Q1374" s="6">
        <f>E1374/D1374</f>
        <v>1.24</v>
      </c>
      <c r="R1374" s="7">
        <f t="shared" si="107"/>
        <v>38.75</v>
      </c>
      <c r="S1374" t="str">
        <f t="shared" si="108"/>
        <v>music</v>
      </c>
      <c r="T1374" t="str">
        <f t="shared" si="109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105"/>
        <v>42704.660104166665</v>
      </c>
      <c r="L1375" s="11">
        <f t="shared" si="106"/>
        <v>42734.660104166665</v>
      </c>
      <c r="M1375" t="b">
        <v>0</v>
      </c>
      <c r="N1375">
        <v>52</v>
      </c>
      <c r="O1375" t="b">
        <v>1</v>
      </c>
      <c r="P1375" t="s">
        <v>8276</v>
      </c>
      <c r="Q1375" s="6">
        <f>E1375/D1375</f>
        <v>1.0501</v>
      </c>
      <c r="R1375" s="7">
        <f t="shared" si="107"/>
        <v>201.94230769230768</v>
      </c>
      <c r="S1375" t="str">
        <f t="shared" si="108"/>
        <v>music</v>
      </c>
      <c r="T1375" t="str">
        <f t="shared" si="109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105"/>
        <v>42423.87023148148</v>
      </c>
      <c r="L1376" s="11">
        <f t="shared" si="106"/>
        <v>42453.828564814816</v>
      </c>
      <c r="M1376" t="b">
        <v>0</v>
      </c>
      <c r="N1376">
        <v>66</v>
      </c>
      <c r="O1376" t="b">
        <v>1</v>
      </c>
      <c r="P1376" t="s">
        <v>8276</v>
      </c>
      <c r="Q1376" s="6">
        <f>E1376/D1376</f>
        <v>1.8946666666666667</v>
      </c>
      <c r="R1376" s="7">
        <f t="shared" si="107"/>
        <v>43.060606060606062</v>
      </c>
      <c r="S1376" t="str">
        <f t="shared" si="108"/>
        <v>music</v>
      </c>
      <c r="T1376" t="str">
        <f t="shared" si="109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105"/>
        <v>42719.774525462963</v>
      </c>
      <c r="L1377" s="11">
        <f t="shared" si="106"/>
        <v>42749.774525462963</v>
      </c>
      <c r="M1377" t="b">
        <v>0</v>
      </c>
      <c r="N1377">
        <v>109</v>
      </c>
      <c r="O1377" t="b">
        <v>1</v>
      </c>
      <c r="P1377" t="s">
        <v>8276</v>
      </c>
      <c r="Q1377" s="6">
        <f>E1377/D1377</f>
        <v>1.7132499999999999</v>
      </c>
      <c r="R1377" s="7">
        <f t="shared" si="107"/>
        <v>62.871559633027523</v>
      </c>
      <c r="S1377" t="str">
        <f t="shared" si="108"/>
        <v>music</v>
      </c>
      <c r="T1377" t="str">
        <f t="shared" si="109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105"/>
        <v>42677.377384259256</v>
      </c>
      <c r="L1378" s="11">
        <f t="shared" si="106"/>
        <v>42707.419050925928</v>
      </c>
      <c r="M1378" t="b">
        <v>0</v>
      </c>
      <c r="N1378">
        <v>168</v>
      </c>
      <c r="O1378" t="b">
        <v>1</v>
      </c>
      <c r="P1378" t="s">
        <v>8276</v>
      </c>
      <c r="Q1378" s="6">
        <f>E1378/D1378</f>
        <v>2.5248648648648651</v>
      </c>
      <c r="R1378" s="7">
        <f t="shared" si="107"/>
        <v>55.607142857142854</v>
      </c>
      <c r="S1378" t="str">
        <f t="shared" si="108"/>
        <v>music</v>
      </c>
      <c r="T1378" t="str">
        <f t="shared" si="109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105"/>
        <v>42746.927893518521</v>
      </c>
      <c r="L1379" s="11">
        <f t="shared" si="106"/>
        <v>42768.882638888892</v>
      </c>
      <c r="M1379" t="b">
        <v>0</v>
      </c>
      <c r="N1379">
        <v>31</v>
      </c>
      <c r="O1379" t="b">
        <v>1</v>
      </c>
      <c r="P1379" t="s">
        <v>8276</v>
      </c>
      <c r="Q1379" s="6">
        <f>E1379/D1379</f>
        <v>1.1615384615384616</v>
      </c>
      <c r="R1379" s="7">
        <f t="shared" si="107"/>
        <v>48.70967741935484</v>
      </c>
      <c r="S1379" t="str">
        <f t="shared" si="108"/>
        <v>music</v>
      </c>
      <c r="T1379" t="str">
        <f t="shared" si="109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105"/>
        <v>42568.46770833333</v>
      </c>
      <c r="L1380" s="11">
        <f t="shared" si="106"/>
        <v>42583.46770833333</v>
      </c>
      <c r="M1380" t="b">
        <v>0</v>
      </c>
      <c r="N1380">
        <v>133</v>
      </c>
      <c r="O1380" t="b">
        <v>1</v>
      </c>
      <c r="P1380" t="s">
        <v>8276</v>
      </c>
      <c r="Q1380" s="6">
        <f>E1380/D1380</f>
        <v>2.0335000000000001</v>
      </c>
      <c r="R1380" s="7">
        <f t="shared" si="107"/>
        <v>30.578947368421051</v>
      </c>
      <c r="S1380" t="str">
        <f t="shared" si="108"/>
        <v>music</v>
      </c>
      <c r="T1380" t="str">
        <f t="shared" si="109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105"/>
        <v>42130.199953703712</v>
      </c>
      <c r="L1381" s="11">
        <f t="shared" si="106"/>
        <v>42160.199953703712</v>
      </c>
      <c r="M1381" t="b">
        <v>0</v>
      </c>
      <c r="N1381">
        <v>151</v>
      </c>
      <c r="O1381" t="b">
        <v>1</v>
      </c>
      <c r="P1381" t="s">
        <v>8276</v>
      </c>
      <c r="Q1381" s="6">
        <f>E1381/D1381</f>
        <v>1.1160000000000001</v>
      </c>
      <c r="R1381" s="7">
        <f t="shared" si="107"/>
        <v>73.907284768211923</v>
      </c>
      <c r="S1381" t="str">
        <f t="shared" si="108"/>
        <v>music</v>
      </c>
      <c r="T1381" t="str">
        <f t="shared" si="109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105"/>
        <v>42141.471134259256</v>
      </c>
      <c r="L1382" s="11">
        <f t="shared" si="106"/>
        <v>42163.791666666664</v>
      </c>
      <c r="M1382" t="b">
        <v>0</v>
      </c>
      <c r="N1382">
        <v>5</v>
      </c>
      <c r="O1382" t="b">
        <v>1</v>
      </c>
      <c r="P1382" t="s">
        <v>8276</v>
      </c>
      <c r="Q1382" s="6">
        <f>E1382/D1382</f>
        <v>4.24</v>
      </c>
      <c r="R1382" s="7">
        <f t="shared" si="107"/>
        <v>21.2</v>
      </c>
      <c r="S1382" t="str">
        <f t="shared" si="108"/>
        <v>music</v>
      </c>
      <c r="T1382" t="str">
        <f t="shared" si="109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105"/>
        <v>42702.922743055555</v>
      </c>
      <c r="L1383" s="11">
        <f t="shared" si="106"/>
        <v>42732.922743055555</v>
      </c>
      <c r="M1383" t="b">
        <v>0</v>
      </c>
      <c r="N1383">
        <v>73</v>
      </c>
      <c r="O1383" t="b">
        <v>1</v>
      </c>
      <c r="P1383" t="s">
        <v>8276</v>
      </c>
      <c r="Q1383" s="6">
        <f>E1383/D1383</f>
        <v>1.071</v>
      </c>
      <c r="R1383" s="7">
        <f t="shared" si="107"/>
        <v>73.356164383561648</v>
      </c>
      <c r="S1383" t="str">
        <f t="shared" si="108"/>
        <v>music</v>
      </c>
      <c r="T1383" t="str">
        <f t="shared" si="109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105"/>
        <v>41370.508518518523</v>
      </c>
      <c r="L1384" s="11">
        <f t="shared" si="106"/>
        <v>41400.508518518523</v>
      </c>
      <c r="M1384" t="b">
        <v>0</v>
      </c>
      <c r="N1384">
        <v>148</v>
      </c>
      <c r="O1384" t="b">
        <v>1</v>
      </c>
      <c r="P1384" t="s">
        <v>8276</v>
      </c>
      <c r="Q1384" s="6">
        <f>E1384/D1384</f>
        <v>1.043625</v>
      </c>
      <c r="R1384" s="7">
        <f t="shared" si="107"/>
        <v>56.412162162162161</v>
      </c>
      <c r="S1384" t="str">
        <f t="shared" si="108"/>
        <v>music</v>
      </c>
      <c r="T1384" t="str">
        <f t="shared" si="109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105"/>
        <v>42706.783310185187</v>
      </c>
      <c r="L1385" s="11">
        <f t="shared" si="106"/>
        <v>42726.783310185187</v>
      </c>
      <c r="M1385" t="b">
        <v>0</v>
      </c>
      <c r="N1385">
        <v>93</v>
      </c>
      <c r="O1385" t="b">
        <v>1</v>
      </c>
      <c r="P1385" t="s">
        <v>8276</v>
      </c>
      <c r="Q1385" s="6">
        <f>E1385/D1385</f>
        <v>2.124090909090909</v>
      </c>
      <c r="R1385" s="7">
        <f t="shared" si="107"/>
        <v>50.247311827956992</v>
      </c>
      <c r="S1385" t="str">
        <f t="shared" si="108"/>
        <v>music</v>
      </c>
      <c r="T1385" t="str">
        <f t="shared" si="109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105"/>
        <v>42160.443541666667</v>
      </c>
      <c r="L1386" s="11">
        <f t="shared" si="106"/>
        <v>42190.443541666667</v>
      </c>
      <c r="M1386" t="b">
        <v>0</v>
      </c>
      <c r="N1386">
        <v>63</v>
      </c>
      <c r="O1386" t="b">
        <v>1</v>
      </c>
      <c r="P1386" t="s">
        <v>8276</v>
      </c>
      <c r="Q1386" s="6">
        <f>E1386/D1386</f>
        <v>1.2408571428571429</v>
      </c>
      <c r="R1386" s="7">
        <f t="shared" si="107"/>
        <v>68.936507936507937</v>
      </c>
      <c r="S1386" t="str">
        <f t="shared" si="108"/>
        <v>music</v>
      </c>
      <c r="T1386" t="str">
        <f t="shared" si="109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105"/>
        <v>42433.397233796299</v>
      </c>
      <c r="L1387" s="11">
        <f t="shared" si="106"/>
        <v>42489.21597222222</v>
      </c>
      <c r="M1387" t="b">
        <v>0</v>
      </c>
      <c r="N1387">
        <v>134</v>
      </c>
      <c r="O1387" t="b">
        <v>1</v>
      </c>
      <c r="P1387" t="s">
        <v>8276</v>
      </c>
      <c r="Q1387" s="6">
        <f>E1387/D1387</f>
        <v>1.10406125</v>
      </c>
      <c r="R1387" s="7">
        <f t="shared" si="107"/>
        <v>65.914104477611943</v>
      </c>
      <c r="S1387" t="str">
        <f t="shared" si="108"/>
        <v>music</v>
      </c>
      <c r="T1387" t="str">
        <f t="shared" si="109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105"/>
        <v>42184.355196759258</v>
      </c>
      <c r="L1388" s="11">
        <f t="shared" si="106"/>
        <v>42214.355196759258</v>
      </c>
      <c r="M1388" t="b">
        <v>0</v>
      </c>
      <c r="N1388">
        <v>14</v>
      </c>
      <c r="O1388" t="b">
        <v>1</v>
      </c>
      <c r="P1388" t="s">
        <v>8276</v>
      </c>
      <c r="Q1388" s="6">
        <f>E1388/D1388</f>
        <v>2.1875</v>
      </c>
      <c r="R1388" s="7">
        <f t="shared" si="107"/>
        <v>62.5</v>
      </c>
      <c r="S1388" t="str">
        <f t="shared" si="108"/>
        <v>music</v>
      </c>
      <c r="T1388" t="str">
        <f t="shared" si="109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105"/>
        <v>42126.629571759266</v>
      </c>
      <c r="L1389" s="11">
        <f t="shared" si="106"/>
        <v>42157.895833333336</v>
      </c>
      <c r="M1389" t="b">
        <v>0</v>
      </c>
      <c r="N1389">
        <v>78</v>
      </c>
      <c r="O1389" t="b">
        <v>1</v>
      </c>
      <c r="P1389" t="s">
        <v>8276</v>
      </c>
      <c r="Q1389" s="6">
        <f>E1389/D1389</f>
        <v>1.36625</v>
      </c>
      <c r="R1389" s="7">
        <f t="shared" si="107"/>
        <v>70.064102564102569</v>
      </c>
      <c r="S1389" t="str">
        <f t="shared" si="108"/>
        <v>music</v>
      </c>
      <c r="T1389" t="str">
        <f t="shared" si="109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105"/>
        <v>42634.323113425933</v>
      </c>
      <c r="L1390" s="11">
        <f t="shared" si="106"/>
        <v>42660.384722222225</v>
      </c>
      <c r="M1390" t="b">
        <v>0</v>
      </c>
      <c r="N1390">
        <v>112</v>
      </c>
      <c r="O1390" t="b">
        <v>1</v>
      </c>
      <c r="P1390" t="s">
        <v>8276</v>
      </c>
      <c r="Q1390" s="6">
        <f>E1390/D1390</f>
        <v>1.348074</v>
      </c>
      <c r="R1390" s="7">
        <f t="shared" si="107"/>
        <v>60.181874999999998</v>
      </c>
      <c r="S1390" t="str">
        <f t="shared" si="108"/>
        <v>music</v>
      </c>
      <c r="T1390" t="str">
        <f t="shared" si="109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105"/>
        <v>42565.189317129632</v>
      </c>
      <c r="L1391" s="11">
        <f t="shared" si="106"/>
        <v>42595.189317129632</v>
      </c>
      <c r="M1391" t="b">
        <v>0</v>
      </c>
      <c r="N1391">
        <v>34</v>
      </c>
      <c r="O1391" t="b">
        <v>1</v>
      </c>
      <c r="P1391" t="s">
        <v>8276</v>
      </c>
      <c r="Q1391" s="6">
        <f>E1391/D1391</f>
        <v>1.454</v>
      </c>
      <c r="R1391" s="7">
        <f t="shared" si="107"/>
        <v>21.382352941176471</v>
      </c>
      <c r="S1391" t="str">
        <f t="shared" si="108"/>
        <v>music</v>
      </c>
      <c r="T1391" t="str">
        <f t="shared" si="109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105"/>
        <v>42087.511643518519</v>
      </c>
      <c r="L1392" s="11">
        <f t="shared" si="106"/>
        <v>42121.425000000003</v>
      </c>
      <c r="M1392" t="b">
        <v>0</v>
      </c>
      <c r="N1392">
        <v>19</v>
      </c>
      <c r="O1392" t="b">
        <v>1</v>
      </c>
      <c r="P1392" t="s">
        <v>8276</v>
      </c>
      <c r="Q1392" s="6">
        <f>E1392/D1392</f>
        <v>1.0910714285714285</v>
      </c>
      <c r="R1392" s="7">
        <f t="shared" si="107"/>
        <v>160.78947368421052</v>
      </c>
      <c r="S1392" t="str">
        <f t="shared" si="108"/>
        <v>music</v>
      </c>
      <c r="T1392" t="str">
        <f t="shared" si="109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105"/>
        <v>42193.35900462963</v>
      </c>
      <c r="L1393" s="11">
        <f t="shared" si="106"/>
        <v>42237.915972222225</v>
      </c>
      <c r="M1393" t="b">
        <v>0</v>
      </c>
      <c r="N1393">
        <v>13</v>
      </c>
      <c r="O1393" t="b">
        <v>1</v>
      </c>
      <c r="P1393" t="s">
        <v>8276</v>
      </c>
      <c r="Q1393" s="6">
        <f>E1393/D1393</f>
        <v>1.1020000000000001</v>
      </c>
      <c r="R1393" s="7">
        <f t="shared" si="107"/>
        <v>42.384615384615387</v>
      </c>
      <c r="S1393" t="str">
        <f t="shared" si="108"/>
        <v>music</v>
      </c>
      <c r="T1393" t="str">
        <f t="shared" si="109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105"/>
        <v>42400.863263888888</v>
      </c>
      <c r="L1394" s="11">
        <f t="shared" si="106"/>
        <v>42431.863263888888</v>
      </c>
      <c r="M1394" t="b">
        <v>0</v>
      </c>
      <c r="N1394">
        <v>104</v>
      </c>
      <c r="O1394" t="b">
        <v>1</v>
      </c>
      <c r="P1394" t="s">
        <v>8276</v>
      </c>
      <c r="Q1394" s="6">
        <f>E1394/D1394</f>
        <v>1.1364000000000001</v>
      </c>
      <c r="R1394" s="7">
        <f t="shared" si="107"/>
        <v>27.317307692307693</v>
      </c>
      <c r="S1394" t="str">
        <f t="shared" si="108"/>
        <v>music</v>
      </c>
      <c r="T1394" t="str">
        <f t="shared" si="109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105"/>
        <v>42553.3903125</v>
      </c>
      <c r="L1395" s="11">
        <f t="shared" si="106"/>
        <v>42583.3903125</v>
      </c>
      <c r="M1395" t="b">
        <v>0</v>
      </c>
      <c r="N1395">
        <v>52</v>
      </c>
      <c r="O1395" t="b">
        <v>1</v>
      </c>
      <c r="P1395" t="s">
        <v>8276</v>
      </c>
      <c r="Q1395" s="6">
        <f>E1395/D1395</f>
        <v>1.0235000000000001</v>
      </c>
      <c r="R1395" s="7">
        <f t="shared" si="107"/>
        <v>196.82692307692307</v>
      </c>
      <c r="S1395" t="str">
        <f t="shared" si="108"/>
        <v>music</v>
      </c>
      <c r="T1395" t="str">
        <f t="shared" si="109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105"/>
        <v>42751.853310185186</v>
      </c>
      <c r="L1396" s="11">
        <f t="shared" si="106"/>
        <v>42794.833333333336</v>
      </c>
      <c r="M1396" t="b">
        <v>0</v>
      </c>
      <c r="N1396">
        <v>17</v>
      </c>
      <c r="O1396" t="b">
        <v>1</v>
      </c>
      <c r="P1396" t="s">
        <v>8276</v>
      </c>
      <c r="Q1396" s="6">
        <f>E1396/D1396</f>
        <v>1.2213333333333334</v>
      </c>
      <c r="R1396" s="7">
        <f t="shared" si="107"/>
        <v>53.882352941176471</v>
      </c>
      <c r="S1396" t="str">
        <f t="shared" si="108"/>
        <v>music</v>
      </c>
      <c r="T1396" t="str">
        <f t="shared" si="109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105"/>
        <v>42719.616678240745</v>
      </c>
      <c r="L1397" s="11">
        <f t="shared" si="106"/>
        <v>42749.616678240745</v>
      </c>
      <c r="M1397" t="b">
        <v>0</v>
      </c>
      <c r="N1397">
        <v>82</v>
      </c>
      <c r="O1397" t="b">
        <v>1</v>
      </c>
      <c r="P1397" t="s">
        <v>8276</v>
      </c>
      <c r="Q1397" s="6">
        <f>E1397/D1397</f>
        <v>1.1188571428571428</v>
      </c>
      <c r="R1397" s="7">
        <f t="shared" si="107"/>
        <v>47.756097560975611</v>
      </c>
      <c r="S1397" t="str">
        <f t="shared" si="108"/>
        <v>music</v>
      </c>
      <c r="T1397" t="str">
        <f t="shared" si="109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105"/>
        <v>42018.706967592596</v>
      </c>
      <c r="L1398" s="11">
        <f t="shared" si="106"/>
        <v>42048.706967592596</v>
      </c>
      <c r="M1398" t="b">
        <v>0</v>
      </c>
      <c r="N1398">
        <v>73</v>
      </c>
      <c r="O1398" t="b">
        <v>1</v>
      </c>
      <c r="P1398" t="s">
        <v>8276</v>
      </c>
      <c r="Q1398" s="6">
        <f>E1398/D1398</f>
        <v>1.073</v>
      </c>
      <c r="R1398" s="7">
        <f t="shared" si="107"/>
        <v>88.191780821917803</v>
      </c>
      <c r="S1398" t="str">
        <f t="shared" si="108"/>
        <v>music</v>
      </c>
      <c r="T1398" t="str">
        <f t="shared" si="109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105"/>
        <v>42640.626273148147</v>
      </c>
      <c r="L1399" s="11">
        <f t="shared" si="106"/>
        <v>42670.59652777778</v>
      </c>
      <c r="M1399" t="b">
        <v>0</v>
      </c>
      <c r="N1399">
        <v>158</v>
      </c>
      <c r="O1399" t="b">
        <v>1</v>
      </c>
      <c r="P1399" t="s">
        <v>8276</v>
      </c>
      <c r="Q1399" s="6">
        <f>E1399/D1399</f>
        <v>1.1385000000000001</v>
      </c>
      <c r="R1399" s="7">
        <f t="shared" si="107"/>
        <v>72.056962025316452</v>
      </c>
      <c r="S1399" t="str">
        <f t="shared" si="108"/>
        <v>music</v>
      </c>
      <c r="T1399" t="str">
        <f t="shared" si="109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105"/>
        <v>42526.582569444443</v>
      </c>
      <c r="L1400" s="11">
        <f t="shared" si="106"/>
        <v>42556.582569444443</v>
      </c>
      <c r="M1400" t="b">
        <v>0</v>
      </c>
      <c r="N1400">
        <v>65</v>
      </c>
      <c r="O1400" t="b">
        <v>1</v>
      </c>
      <c r="P1400" t="s">
        <v>8276</v>
      </c>
      <c r="Q1400" s="6">
        <f>E1400/D1400</f>
        <v>1.0968181818181819</v>
      </c>
      <c r="R1400" s="7">
        <f t="shared" si="107"/>
        <v>74.246153846153845</v>
      </c>
      <c r="S1400" t="str">
        <f t="shared" si="108"/>
        <v>music</v>
      </c>
      <c r="T1400" t="str">
        <f t="shared" si="109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105"/>
        <v>41888.712650462963</v>
      </c>
      <c r="L1401" s="11">
        <f t="shared" si="106"/>
        <v>41918.712650462963</v>
      </c>
      <c r="M1401" t="b">
        <v>0</v>
      </c>
      <c r="N1401">
        <v>184</v>
      </c>
      <c r="O1401" t="b">
        <v>1</v>
      </c>
      <c r="P1401" t="s">
        <v>8276</v>
      </c>
      <c r="Q1401" s="6">
        <f>E1401/D1401</f>
        <v>1.2614444444444444</v>
      </c>
      <c r="R1401" s="7">
        <f t="shared" si="107"/>
        <v>61.701086956521742</v>
      </c>
      <c r="S1401" t="str">
        <f t="shared" si="108"/>
        <v>music</v>
      </c>
      <c r="T1401" t="str">
        <f t="shared" si="109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105"/>
        <v>42498.049456018525</v>
      </c>
      <c r="L1402" s="11">
        <f t="shared" si="106"/>
        <v>42532.937500000007</v>
      </c>
      <c r="M1402" t="b">
        <v>0</v>
      </c>
      <c r="N1402">
        <v>34</v>
      </c>
      <c r="O1402" t="b">
        <v>1</v>
      </c>
      <c r="P1402" t="s">
        <v>8276</v>
      </c>
      <c r="Q1402" s="6">
        <f>E1402/D1402</f>
        <v>1.6742857142857144</v>
      </c>
      <c r="R1402" s="7">
        <f t="shared" si="107"/>
        <v>17.235294117647058</v>
      </c>
      <c r="S1402" t="str">
        <f t="shared" si="108"/>
        <v>music</v>
      </c>
      <c r="T1402" t="str">
        <f t="shared" si="109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105"/>
        <v>41399.704560185186</v>
      </c>
      <c r="L1403" s="11">
        <f t="shared" si="106"/>
        <v>41420.704560185186</v>
      </c>
      <c r="M1403" t="b">
        <v>0</v>
      </c>
      <c r="N1403">
        <v>240</v>
      </c>
      <c r="O1403" t="b">
        <v>1</v>
      </c>
      <c r="P1403" t="s">
        <v>8276</v>
      </c>
      <c r="Q1403" s="6">
        <f>E1403/D1403</f>
        <v>4.9652000000000003</v>
      </c>
      <c r="R1403" s="7">
        <f t="shared" si="107"/>
        <v>51.720833333333331</v>
      </c>
      <c r="S1403" t="str">
        <f t="shared" si="108"/>
        <v>music</v>
      </c>
      <c r="T1403" t="str">
        <f t="shared" si="109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105"/>
        <v>42064.761701388888</v>
      </c>
      <c r="L1404" s="11">
        <f t="shared" si="106"/>
        <v>42124.720034722232</v>
      </c>
      <c r="M1404" t="b">
        <v>0</v>
      </c>
      <c r="N1404">
        <v>113</v>
      </c>
      <c r="O1404" t="b">
        <v>1</v>
      </c>
      <c r="P1404" t="s">
        <v>8276</v>
      </c>
      <c r="Q1404" s="6">
        <f>E1404/D1404</f>
        <v>1.0915999999999999</v>
      </c>
      <c r="R1404" s="7">
        <f t="shared" si="107"/>
        <v>24.150442477876105</v>
      </c>
      <c r="S1404" t="str">
        <f t="shared" si="108"/>
        <v>music</v>
      </c>
      <c r="T1404" t="str">
        <f t="shared" si="109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105"/>
        <v>41450.771238425928</v>
      </c>
      <c r="L1405" s="11">
        <f t="shared" si="106"/>
        <v>41480.771238425928</v>
      </c>
      <c r="M1405" t="b">
        <v>0</v>
      </c>
      <c r="N1405">
        <v>66</v>
      </c>
      <c r="O1405" t="b">
        <v>1</v>
      </c>
      <c r="P1405" t="s">
        <v>8276</v>
      </c>
      <c r="Q1405" s="6">
        <f>E1405/D1405</f>
        <v>1.0257499999999999</v>
      </c>
      <c r="R1405" s="7">
        <f t="shared" si="107"/>
        <v>62.166666666666664</v>
      </c>
      <c r="S1405" t="str">
        <f t="shared" si="108"/>
        <v>music</v>
      </c>
      <c r="T1405" t="str">
        <f t="shared" si="10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105"/>
        <v>42032.218576388892</v>
      </c>
      <c r="L1406" s="11">
        <f t="shared" si="106"/>
        <v>42057.218576388892</v>
      </c>
      <c r="M1406" t="b">
        <v>1</v>
      </c>
      <c r="N1406">
        <v>5</v>
      </c>
      <c r="O1406" t="b">
        <v>0</v>
      </c>
      <c r="P1406" t="s">
        <v>8287</v>
      </c>
      <c r="Q1406" s="6">
        <f>E1406/D1406</f>
        <v>1.6620689655172414E-2</v>
      </c>
      <c r="R1406" s="7">
        <f t="shared" si="107"/>
        <v>48.2</v>
      </c>
      <c r="S1406" t="str">
        <f t="shared" si="108"/>
        <v>publishing</v>
      </c>
      <c r="T1406" t="str">
        <f t="shared" si="10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105"/>
        <v>41941.388900462967</v>
      </c>
      <c r="L1407" s="11">
        <f t="shared" si="106"/>
        <v>41971.430567129632</v>
      </c>
      <c r="M1407" t="b">
        <v>1</v>
      </c>
      <c r="N1407">
        <v>17</v>
      </c>
      <c r="O1407" t="b">
        <v>0</v>
      </c>
      <c r="P1407" t="s">
        <v>8287</v>
      </c>
      <c r="Q1407" s="6">
        <f>E1407/D1407</f>
        <v>4.1999999999999997E-3</v>
      </c>
      <c r="R1407" s="7">
        <f t="shared" si="107"/>
        <v>6.1764705882352944</v>
      </c>
      <c r="S1407" t="str">
        <f t="shared" si="108"/>
        <v>publishing</v>
      </c>
      <c r="T1407" t="str">
        <f t="shared" si="10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105"/>
        <v>42297.141284722224</v>
      </c>
      <c r="L1408" s="11">
        <f t="shared" si="106"/>
        <v>42350.125000000007</v>
      </c>
      <c r="M1408" t="b">
        <v>0</v>
      </c>
      <c r="N1408">
        <v>3</v>
      </c>
      <c r="O1408" t="b">
        <v>0</v>
      </c>
      <c r="P1408" t="s">
        <v>8287</v>
      </c>
      <c r="Q1408" s="6">
        <f>E1408/D1408</f>
        <v>1.25E-3</v>
      </c>
      <c r="R1408" s="7">
        <f t="shared" si="107"/>
        <v>5</v>
      </c>
      <c r="S1408" t="str">
        <f t="shared" si="108"/>
        <v>publishing</v>
      </c>
      <c r="T1408" t="str">
        <f t="shared" si="109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105"/>
        <v>41838.245115740741</v>
      </c>
      <c r="L1409" s="11">
        <f t="shared" si="106"/>
        <v>41863.245115740741</v>
      </c>
      <c r="M1409" t="b">
        <v>0</v>
      </c>
      <c r="N1409">
        <v>2</v>
      </c>
      <c r="O1409" t="b">
        <v>0</v>
      </c>
      <c r="P1409" t="s">
        <v>8287</v>
      </c>
      <c r="Q1409" s="6">
        <f>E1409/D1409</f>
        <v>5.0000000000000001E-3</v>
      </c>
      <c r="R1409" s="7">
        <f t="shared" si="107"/>
        <v>7.5</v>
      </c>
      <c r="S1409" t="str">
        <f t="shared" si="108"/>
        <v>publishing</v>
      </c>
      <c r="T1409" t="str">
        <f t="shared" si="10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si="105"/>
        <v>42291.580509259256</v>
      </c>
      <c r="L1410" s="11">
        <f t="shared" si="106"/>
        <v>42321.622175925928</v>
      </c>
      <c r="M1410" t="b">
        <v>0</v>
      </c>
      <c r="N1410">
        <v>6</v>
      </c>
      <c r="O1410" t="b">
        <v>0</v>
      </c>
      <c r="P1410" t="s">
        <v>8287</v>
      </c>
      <c r="Q1410" s="6">
        <f>E1410/D1410</f>
        <v>7.1999999999999995E-2</v>
      </c>
      <c r="R1410" s="7">
        <f t="shared" si="107"/>
        <v>12</v>
      </c>
      <c r="S1410" t="str">
        <f t="shared" si="108"/>
        <v>publishing</v>
      </c>
      <c r="T1410" t="str">
        <f t="shared" si="109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ref="K1411:K1474" si="110">(((J1411/60)/60)/24)+DATE(1970,1,1)+(-7/24)</f>
        <v>41944.841840277782</v>
      </c>
      <c r="L1411" s="11">
        <f t="shared" ref="L1411:L1474" si="111">(((I1411/60)/60)/24)+DATE(1970,1,1)+(-7/24)</f>
        <v>42004.883506944447</v>
      </c>
      <c r="M1411" t="b">
        <v>0</v>
      </c>
      <c r="N1411">
        <v>0</v>
      </c>
      <c r="O1411" t="b">
        <v>0</v>
      </c>
      <c r="P1411" t="s">
        <v>8287</v>
      </c>
      <c r="Q1411" s="6">
        <f>E1411/D1411</f>
        <v>0</v>
      </c>
      <c r="R1411" s="7" t="e">
        <f t="shared" ref="R1411:R1474" si="112">E1411/N1411</f>
        <v>#DIV/0!</v>
      </c>
      <c r="S1411" t="str">
        <f t="shared" ref="S1411:S1474" si="113">LEFT(P1411,SEARCH("/",P1411,1)-1)</f>
        <v>publishing</v>
      </c>
      <c r="T1411" t="str">
        <f t="shared" ref="T1411:T1474" si="114">RIGHT(P1411,LEN(P1411)-SEARCH("/",P1411))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110"/>
        <v>42479.02685185185</v>
      </c>
      <c r="L1412" s="11">
        <f t="shared" si="111"/>
        <v>42524.02685185185</v>
      </c>
      <c r="M1412" t="b">
        <v>0</v>
      </c>
      <c r="N1412">
        <v>1</v>
      </c>
      <c r="O1412" t="b">
        <v>0</v>
      </c>
      <c r="P1412" t="s">
        <v>8287</v>
      </c>
      <c r="Q1412" s="6">
        <f>E1412/D1412</f>
        <v>1.6666666666666666E-4</v>
      </c>
      <c r="R1412" s="7">
        <f t="shared" si="112"/>
        <v>1</v>
      </c>
      <c r="S1412" t="str">
        <f t="shared" si="113"/>
        <v>publishing</v>
      </c>
      <c r="T1412" t="str">
        <f t="shared" si="114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110"/>
        <v>42012.767361111117</v>
      </c>
      <c r="L1413" s="11">
        <f t="shared" si="111"/>
        <v>42040.767361111117</v>
      </c>
      <c r="M1413" t="b">
        <v>0</v>
      </c>
      <c r="N1413">
        <v>3</v>
      </c>
      <c r="O1413" t="b">
        <v>0</v>
      </c>
      <c r="P1413" t="s">
        <v>8287</v>
      </c>
      <c r="Q1413" s="6">
        <f>E1413/D1413</f>
        <v>2.3333333333333335E-3</v>
      </c>
      <c r="R1413" s="7">
        <f t="shared" si="112"/>
        <v>2.3333333333333335</v>
      </c>
      <c r="S1413" t="str">
        <f t="shared" si="113"/>
        <v>publishing</v>
      </c>
      <c r="T1413" t="str">
        <f t="shared" si="114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110"/>
        <v>41946.771979166668</v>
      </c>
      <c r="L1414" s="11">
        <f t="shared" si="111"/>
        <v>41976.771979166668</v>
      </c>
      <c r="M1414" t="b">
        <v>0</v>
      </c>
      <c r="N1414">
        <v>13</v>
      </c>
      <c r="O1414" t="b">
        <v>0</v>
      </c>
      <c r="P1414" t="s">
        <v>8287</v>
      </c>
      <c r="Q1414" s="6">
        <f>E1414/D1414</f>
        <v>4.5714285714285714E-2</v>
      </c>
      <c r="R1414" s="7">
        <f t="shared" si="112"/>
        <v>24.615384615384617</v>
      </c>
      <c r="S1414" t="str">
        <f t="shared" si="113"/>
        <v>publishing</v>
      </c>
      <c r="T1414" t="str">
        <f t="shared" si="114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110"/>
        <v>42360.145486111112</v>
      </c>
      <c r="L1415" s="11">
        <f t="shared" si="111"/>
        <v>42420.145486111112</v>
      </c>
      <c r="M1415" t="b">
        <v>0</v>
      </c>
      <c r="N1415">
        <v>1</v>
      </c>
      <c r="O1415" t="b">
        <v>0</v>
      </c>
      <c r="P1415" t="s">
        <v>8287</v>
      </c>
      <c r="Q1415" s="6">
        <f>E1415/D1415</f>
        <v>0.05</v>
      </c>
      <c r="R1415" s="7">
        <f t="shared" si="112"/>
        <v>100</v>
      </c>
      <c r="S1415" t="str">
        <f t="shared" si="113"/>
        <v>publishing</v>
      </c>
      <c r="T1415" t="str">
        <f t="shared" si="114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110"/>
        <v>42707.961423611116</v>
      </c>
      <c r="L1416" s="11">
        <f t="shared" si="111"/>
        <v>42737.961423611116</v>
      </c>
      <c r="M1416" t="b">
        <v>0</v>
      </c>
      <c r="N1416">
        <v>1</v>
      </c>
      <c r="O1416" t="b">
        <v>0</v>
      </c>
      <c r="P1416" t="s">
        <v>8287</v>
      </c>
      <c r="Q1416" s="6">
        <f>E1416/D1416</f>
        <v>2E-3</v>
      </c>
      <c r="R1416" s="7">
        <f t="shared" si="112"/>
        <v>1</v>
      </c>
      <c r="S1416" t="str">
        <f t="shared" si="113"/>
        <v>publishing</v>
      </c>
      <c r="T1416" t="str">
        <f t="shared" si="114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110"/>
        <v>42192.384155092594</v>
      </c>
      <c r="L1417" s="11">
        <f t="shared" si="111"/>
        <v>42232.384155092594</v>
      </c>
      <c r="M1417" t="b">
        <v>0</v>
      </c>
      <c r="N1417">
        <v>9</v>
      </c>
      <c r="O1417" t="b">
        <v>0</v>
      </c>
      <c r="P1417" t="s">
        <v>8287</v>
      </c>
      <c r="Q1417" s="6">
        <f>E1417/D1417</f>
        <v>0.18181818181818182</v>
      </c>
      <c r="R1417" s="7">
        <f t="shared" si="112"/>
        <v>88.888888888888886</v>
      </c>
      <c r="S1417" t="str">
        <f t="shared" si="113"/>
        <v>publishing</v>
      </c>
      <c r="T1417" t="str">
        <f t="shared" si="114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110"/>
        <v>42299.634479166671</v>
      </c>
      <c r="L1418" s="11">
        <f t="shared" si="111"/>
        <v>42329.676145833335</v>
      </c>
      <c r="M1418" t="b">
        <v>0</v>
      </c>
      <c r="N1418">
        <v>0</v>
      </c>
      <c r="O1418" t="b">
        <v>0</v>
      </c>
      <c r="P1418" t="s">
        <v>8287</v>
      </c>
      <c r="Q1418" s="6">
        <f>E1418/D1418</f>
        <v>0</v>
      </c>
      <c r="R1418" s="7" t="e">
        <f t="shared" si="112"/>
        <v>#DIV/0!</v>
      </c>
      <c r="S1418" t="str">
        <f t="shared" si="113"/>
        <v>publishing</v>
      </c>
      <c r="T1418" t="str">
        <f t="shared" si="114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110"/>
        <v>42231.858495370376</v>
      </c>
      <c r="L1419" s="11">
        <f t="shared" si="111"/>
        <v>42262.174305555563</v>
      </c>
      <c r="M1419" t="b">
        <v>0</v>
      </c>
      <c r="N1419">
        <v>2</v>
      </c>
      <c r="O1419" t="b">
        <v>0</v>
      </c>
      <c r="P1419" t="s">
        <v>8287</v>
      </c>
      <c r="Q1419" s="6">
        <f>E1419/D1419</f>
        <v>1.2222222222222223E-2</v>
      </c>
      <c r="R1419" s="7">
        <f t="shared" si="112"/>
        <v>27.5</v>
      </c>
      <c r="S1419" t="str">
        <f t="shared" si="113"/>
        <v>publishing</v>
      </c>
      <c r="T1419" t="str">
        <f t="shared" si="114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110"/>
        <v>42395.16474537037</v>
      </c>
      <c r="L1420" s="11">
        <f t="shared" si="111"/>
        <v>42425.16474537037</v>
      </c>
      <c r="M1420" t="b">
        <v>0</v>
      </c>
      <c r="N1420">
        <v>1</v>
      </c>
      <c r="O1420" t="b">
        <v>0</v>
      </c>
      <c r="P1420" t="s">
        <v>8287</v>
      </c>
      <c r="Q1420" s="6">
        <f>E1420/D1420</f>
        <v>2E-3</v>
      </c>
      <c r="R1420" s="7">
        <f t="shared" si="112"/>
        <v>6</v>
      </c>
      <c r="S1420" t="str">
        <f t="shared" si="113"/>
        <v>publishing</v>
      </c>
      <c r="T1420" t="str">
        <f t="shared" si="114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110"/>
        <v>42622.164571759262</v>
      </c>
      <c r="L1421" s="11">
        <f t="shared" si="111"/>
        <v>42652.164571759262</v>
      </c>
      <c r="M1421" t="b">
        <v>0</v>
      </c>
      <c r="N1421">
        <v>10</v>
      </c>
      <c r="O1421" t="b">
        <v>0</v>
      </c>
      <c r="P1421" t="s">
        <v>8287</v>
      </c>
      <c r="Q1421" s="6">
        <f>E1421/D1421</f>
        <v>7.0634920634920634E-2</v>
      </c>
      <c r="R1421" s="7">
        <f t="shared" si="112"/>
        <v>44.5</v>
      </c>
      <c r="S1421" t="str">
        <f t="shared" si="113"/>
        <v>publishing</v>
      </c>
      <c r="T1421" t="str">
        <f t="shared" si="114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110"/>
        <v>42524.375995370377</v>
      </c>
      <c r="L1422" s="11">
        <f t="shared" si="111"/>
        <v>42549.375995370377</v>
      </c>
      <c r="M1422" t="b">
        <v>0</v>
      </c>
      <c r="N1422">
        <v>3</v>
      </c>
      <c r="O1422" t="b">
        <v>0</v>
      </c>
      <c r="P1422" t="s">
        <v>8287</v>
      </c>
      <c r="Q1422" s="6">
        <f>E1422/D1422</f>
        <v>2.7272727272727271E-2</v>
      </c>
      <c r="R1422" s="7">
        <f t="shared" si="112"/>
        <v>1</v>
      </c>
      <c r="S1422" t="str">
        <f t="shared" si="113"/>
        <v>publishing</v>
      </c>
      <c r="T1422" t="str">
        <f t="shared" si="114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110"/>
        <v>42013.62394675926</v>
      </c>
      <c r="L1423" s="11">
        <f t="shared" si="111"/>
        <v>42043.62394675926</v>
      </c>
      <c r="M1423" t="b">
        <v>0</v>
      </c>
      <c r="N1423">
        <v>2</v>
      </c>
      <c r="O1423" t="b">
        <v>0</v>
      </c>
      <c r="P1423" t="s">
        <v>8287</v>
      </c>
      <c r="Q1423" s="6">
        <f>E1423/D1423</f>
        <v>1E-3</v>
      </c>
      <c r="R1423" s="7">
        <f t="shared" si="112"/>
        <v>100</v>
      </c>
      <c r="S1423" t="str">
        <f t="shared" si="113"/>
        <v>publishing</v>
      </c>
      <c r="T1423" t="str">
        <f t="shared" si="114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110"/>
        <v>42603.947962962964</v>
      </c>
      <c r="L1424" s="11">
        <f t="shared" si="111"/>
        <v>42633.947962962964</v>
      </c>
      <c r="M1424" t="b">
        <v>0</v>
      </c>
      <c r="N1424">
        <v>2</v>
      </c>
      <c r="O1424" t="b">
        <v>0</v>
      </c>
      <c r="P1424" t="s">
        <v>8287</v>
      </c>
      <c r="Q1424" s="6">
        <f>E1424/D1424</f>
        <v>1.0399999999999999E-3</v>
      </c>
      <c r="R1424" s="7">
        <f t="shared" si="112"/>
        <v>13</v>
      </c>
      <c r="S1424" t="str">
        <f t="shared" si="113"/>
        <v>publishing</v>
      </c>
      <c r="T1424" t="str">
        <f t="shared" si="114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110"/>
        <v>42340.068645833337</v>
      </c>
      <c r="L1425" s="11">
        <f t="shared" si="111"/>
        <v>42370.068645833337</v>
      </c>
      <c r="M1425" t="b">
        <v>0</v>
      </c>
      <c r="N1425">
        <v>1</v>
      </c>
      <c r="O1425" t="b">
        <v>0</v>
      </c>
      <c r="P1425" t="s">
        <v>8287</v>
      </c>
      <c r="Q1425" s="6">
        <f>E1425/D1425</f>
        <v>3.3333333333333335E-3</v>
      </c>
      <c r="R1425" s="7">
        <f t="shared" si="112"/>
        <v>100</v>
      </c>
      <c r="S1425" t="str">
        <f t="shared" si="113"/>
        <v>publishing</v>
      </c>
      <c r="T1425" t="str">
        <f t="shared" si="114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110"/>
        <v>42676.425949074073</v>
      </c>
      <c r="L1426" s="11">
        <f t="shared" si="111"/>
        <v>42689.467615740745</v>
      </c>
      <c r="M1426" t="b">
        <v>0</v>
      </c>
      <c r="N1426">
        <v>14</v>
      </c>
      <c r="O1426" t="b">
        <v>0</v>
      </c>
      <c r="P1426" t="s">
        <v>8287</v>
      </c>
      <c r="Q1426" s="6">
        <f>E1426/D1426</f>
        <v>0.2036</v>
      </c>
      <c r="R1426" s="7">
        <f t="shared" si="112"/>
        <v>109.07142857142857</v>
      </c>
      <c r="S1426" t="str">
        <f t="shared" si="113"/>
        <v>publishing</v>
      </c>
      <c r="T1426" t="str">
        <f t="shared" si="114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110"/>
        <v>42092.839803240742</v>
      </c>
      <c r="L1427" s="11">
        <f t="shared" si="111"/>
        <v>42122.839803240742</v>
      </c>
      <c r="M1427" t="b">
        <v>0</v>
      </c>
      <c r="N1427">
        <v>0</v>
      </c>
      <c r="O1427" t="b">
        <v>0</v>
      </c>
      <c r="P1427" t="s">
        <v>8287</v>
      </c>
      <c r="Q1427" s="6">
        <f>E1427/D1427</f>
        <v>0</v>
      </c>
      <c r="R1427" s="7" t="e">
        <f t="shared" si="112"/>
        <v>#DIV/0!</v>
      </c>
      <c r="S1427" t="str">
        <f t="shared" si="113"/>
        <v>publishing</v>
      </c>
      <c r="T1427" t="str">
        <f t="shared" si="114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110"/>
        <v>42180.098611111112</v>
      </c>
      <c r="L1428" s="11">
        <f t="shared" si="111"/>
        <v>42240.098611111112</v>
      </c>
      <c r="M1428" t="b">
        <v>0</v>
      </c>
      <c r="N1428">
        <v>0</v>
      </c>
      <c r="O1428" t="b">
        <v>0</v>
      </c>
      <c r="P1428" t="s">
        <v>8287</v>
      </c>
      <c r="Q1428" s="6">
        <f>E1428/D1428</f>
        <v>0</v>
      </c>
      <c r="R1428" s="7" t="e">
        <f t="shared" si="112"/>
        <v>#DIV/0!</v>
      </c>
      <c r="S1428" t="str">
        <f t="shared" si="113"/>
        <v>publishing</v>
      </c>
      <c r="T1428" t="str">
        <f t="shared" si="114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110"/>
        <v>42601.560011574074</v>
      </c>
      <c r="L1429" s="11">
        <f t="shared" si="111"/>
        <v>42631.560011574074</v>
      </c>
      <c r="M1429" t="b">
        <v>0</v>
      </c>
      <c r="N1429">
        <v>4</v>
      </c>
      <c r="O1429" t="b">
        <v>0</v>
      </c>
      <c r="P1429" t="s">
        <v>8287</v>
      </c>
      <c r="Q1429" s="6">
        <f>E1429/D1429</f>
        <v>8.3799999999999999E-2</v>
      </c>
      <c r="R1429" s="7">
        <f t="shared" si="112"/>
        <v>104.75</v>
      </c>
      <c r="S1429" t="str">
        <f t="shared" si="113"/>
        <v>publishing</v>
      </c>
      <c r="T1429" t="str">
        <f t="shared" si="114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110"/>
        <v>42432.088159722225</v>
      </c>
      <c r="L1430" s="11">
        <f t="shared" si="111"/>
        <v>42462.046493055554</v>
      </c>
      <c r="M1430" t="b">
        <v>0</v>
      </c>
      <c r="N1430">
        <v>3</v>
      </c>
      <c r="O1430" t="b">
        <v>0</v>
      </c>
      <c r="P1430" t="s">
        <v>8287</v>
      </c>
      <c r="Q1430" s="6">
        <f>E1430/D1430</f>
        <v>4.4999999999999998E-2</v>
      </c>
      <c r="R1430" s="7">
        <f t="shared" si="112"/>
        <v>15</v>
      </c>
      <c r="S1430" t="str">
        <f t="shared" si="113"/>
        <v>publishing</v>
      </c>
      <c r="T1430" t="str">
        <f t="shared" si="114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110"/>
        <v>42073.769004629627</v>
      </c>
      <c r="L1431" s="11">
        <f t="shared" si="111"/>
        <v>42103.769004629627</v>
      </c>
      <c r="M1431" t="b">
        <v>0</v>
      </c>
      <c r="N1431">
        <v>0</v>
      </c>
      <c r="O1431" t="b">
        <v>0</v>
      </c>
      <c r="P1431" t="s">
        <v>8287</v>
      </c>
      <c r="Q1431" s="6">
        <f>E1431/D1431</f>
        <v>0</v>
      </c>
      <c r="R1431" s="7" t="e">
        <f t="shared" si="112"/>
        <v>#DIV/0!</v>
      </c>
      <c r="S1431" t="str">
        <f t="shared" si="113"/>
        <v>publishing</v>
      </c>
      <c r="T1431" t="str">
        <f t="shared" si="114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110"/>
        <v>41961.521851851852</v>
      </c>
      <c r="L1432" s="11">
        <f t="shared" si="111"/>
        <v>41992.521851851852</v>
      </c>
      <c r="M1432" t="b">
        <v>0</v>
      </c>
      <c r="N1432">
        <v>5</v>
      </c>
      <c r="O1432" t="b">
        <v>0</v>
      </c>
      <c r="P1432" t="s">
        <v>8287</v>
      </c>
      <c r="Q1432" s="6">
        <f>E1432/D1432</f>
        <v>8.0600000000000005E-2</v>
      </c>
      <c r="R1432" s="7">
        <f t="shared" si="112"/>
        <v>80.599999999999994</v>
      </c>
      <c r="S1432" t="str">
        <f t="shared" si="113"/>
        <v>publishing</v>
      </c>
      <c r="T1432" t="str">
        <f t="shared" si="114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110"/>
        <v>42303.919166666667</v>
      </c>
      <c r="L1433" s="11">
        <f t="shared" si="111"/>
        <v>42333.960833333338</v>
      </c>
      <c r="M1433" t="b">
        <v>0</v>
      </c>
      <c r="N1433">
        <v>47</v>
      </c>
      <c r="O1433" t="b">
        <v>0</v>
      </c>
      <c r="P1433" t="s">
        <v>8287</v>
      </c>
      <c r="Q1433" s="6">
        <f>E1433/D1433</f>
        <v>0.31947058823529412</v>
      </c>
      <c r="R1433" s="7">
        <f t="shared" si="112"/>
        <v>115.55319148936171</v>
      </c>
      <c r="S1433" t="str">
        <f t="shared" si="113"/>
        <v>publishing</v>
      </c>
      <c r="T1433" t="str">
        <f t="shared" si="114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110"/>
        <v>42175.488750000004</v>
      </c>
      <c r="L1434" s="11">
        <f t="shared" si="111"/>
        <v>42205.488750000004</v>
      </c>
      <c r="M1434" t="b">
        <v>0</v>
      </c>
      <c r="N1434">
        <v>0</v>
      </c>
      <c r="O1434" t="b">
        <v>0</v>
      </c>
      <c r="P1434" t="s">
        <v>8287</v>
      </c>
      <c r="Q1434" s="6">
        <f>E1434/D1434</f>
        <v>0</v>
      </c>
      <c r="R1434" s="7" t="e">
        <f t="shared" si="112"/>
        <v>#DIV/0!</v>
      </c>
      <c r="S1434" t="str">
        <f t="shared" si="113"/>
        <v>publishing</v>
      </c>
      <c r="T1434" t="str">
        <f t="shared" si="114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110"/>
        <v>42673.334201388891</v>
      </c>
      <c r="L1435" s="11">
        <f t="shared" si="111"/>
        <v>42714.166666666664</v>
      </c>
      <c r="M1435" t="b">
        <v>0</v>
      </c>
      <c r="N1435">
        <v>10</v>
      </c>
      <c r="O1435" t="b">
        <v>0</v>
      </c>
      <c r="P1435" t="s">
        <v>8287</v>
      </c>
      <c r="Q1435" s="6">
        <f>E1435/D1435</f>
        <v>6.7083333333333328E-2</v>
      </c>
      <c r="R1435" s="7">
        <f t="shared" si="112"/>
        <v>80.5</v>
      </c>
      <c r="S1435" t="str">
        <f t="shared" si="113"/>
        <v>publishing</v>
      </c>
      <c r="T1435" t="str">
        <f t="shared" si="114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110"/>
        <v>42142.475439814814</v>
      </c>
      <c r="L1436" s="11">
        <f t="shared" si="111"/>
        <v>42163.333333333336</v>
      </c>
      <c r="M1436" t="b">
        <v>0</v>
      </c>
      <c r="N1436">
        <v>11</v>
      </c>
      <c r="O1436" t="b">
        <v>0</v>
      </c>
      <c r="P1436" t="s">
        <v>8287</v>
      </c>
      <c r="Q1436" s="6">
        <f>E1436/D1436</f>
        <v>9.987804878048781E-2</v>
      </c>
      <c r="R1436" s="7">
        <f t="shared" si="112"/>
        <v>744.5454545454545</v>
      </c>
      <c r="S1436" t="str">
        <f t="shared" si="113"/>
        <v>publishing</v>
      </c>
      <c r="T1436" t="str">
        <f t="shared" si="114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110"/>
        <v>42258.488657407412</v>
      </c>
      <c r="L1437" s="11">
        <f t="shared" si="111"/>
        <v>42288.488657407412</v>
      </c>
      <c r="M1437" t="b">
        <v>0</v>
      </c>
      <c r="N1437">
        <v>2</v>
      </c>
      <c r="O1437" t="b">
        <v>0</v>
      </c>
      <c r="P1437" t="s">
        <v>8287</v>
      </c>
      <c r="Q1437" s="6">
        <f>E1437/D1437</f>
        <v>1E-3</v>
      </c>
      <c r="R1437" s="7">
        <f t="shared" si="112"/>
        <v>7.5</v>
      </c>
      <c r="S1437" t="str">
        <f t="shared" si="113"/>
        <v>publishing</v>
      </c>
      <c r="T1437" t="str">
        <f t="shared" si="114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110"/>
        <v>42391.058530092596</v>
      </c>
      <c r="L1438" s="11">
        <f t="shared" si="111"/>
        <v>42421.058530092596</v>
      </c>
      <c r="M1438" t="b">
        <v>0</v>
      </c>
      <c r="N1438">
        <v>2</v>
      </c>
      <c r="O1438" t="b">
        <v>0</v>
      </c>
      <c r="P1438" t="s">
        <v>8287</v>
      </c>
      <c r="Q1438" s="6">
        <f>E1438/D1438</f>
        <v>7.7000000000000002E-3</v>
      </c>
      <c r="R1438" s="7">
        <f t="shared" si="112"/>
        <v>38.5</v>
      </c>
      <c r="S1438" t="str">
        <f t="shared" si="113"/>
        <v>publishing</v>
      </c>
      <c r="T1438" t="str">
        <f t="shared" si="114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110"/>
        <v>41796.240034722221</v>
      </c>
      <c r="L1439" s="11">
        <f t="shared" si="111"/>
        <v>41832.915972222225</v>
      </c>
      <c r="M1439" t="b">
        <v>0</v>
      </c>
      <c r="N1439">
        <v>22</v>
      </c>
      <c r="O1439" t="b">
        <v>0</v>
      </c>
      <c r="P1439" t="s">
        <v>8287</v>
      </c>
      <c r="Q1439" s="6">
        <f>E1439/D1439</f>
        <v>0.26900000000000002</v>
      </c>
      <c r="R1439" s="7">
        <f t="shared" si="112"/>
        <v>36.68181818181818</v>
      </c>
      <c r="S1439" t="str">
        <f t="shared" si="113"/>
        <v>publishing</v>
      </c>
      <c r="T1439" t="str">
        <f t="shared" si="114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110"/>
        <v>42457.57984953704</v>
      </c>
      <c r="L1440" s="11">
        <f t="shared" si="111"/>
        <v>42487.288194444445</v>
      </c>
      <c r="M1440" t="b">
        <v>0</v>
      </c>
      <c r="N1440">
        <v>8</v>
      </c>
      <c r="O1440" t="b">
        <v>0</v>
      </c>
      <c r="P1440" t="s">
        <v>8287</v>
      </c>
      <c r="Q1440" s="6">
        <f>E1440/D1440</f>
        <v>0.03</v>
      </c>
      <c r="R1440" s="7">
        <f t="shared" si="112"/>
        <v>75</v>
      </c>
      <c r="S1440" t="str">
        <f t="shared" si="113"/>
        <v>publishing</v>
      </c>
      <c r="T1440" t="str">
        <f t="shared" si="114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110"/>
        <v>42040.538206018515</v>
      </c>
      <c r="L1441" s="11">
        <f t="shared" si="111"/>
        <v>42070.538206018515</v>
      </c>
      <c r="M1441" t="b">
        <v>0</v>
      </c>
      <c r="N1441">
        <v>6</v>
      </c>
      <c r="O1441" t="b">
        <v>0</v>
      </c>
      <c r="P1441" t="s">
        <v>8287</v>
      </c>
      <c r="Q1441" s="6">
        <f>E1441/D1441</f>
        <v>6.6055045871559637E-2</v>
      </c>
      <c r="R1441" s="7">
        <f t="shared" si="112"/>
        <v>30</v>
      </c>
      <c r="S1441" t="str">
        <f t="shared" si="113"/>
        <v>publishing</v>
      </c>
      <c r="T1441" t="str">
        <f t="shared" si="114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110"/>
        <v>42486.456747685188</v>
      </c>
      <c r="L1442" s="11">
        <f t="shared" si="111"/>
        <v>42516.456747685188</v>
      </c>
      <c r="M1442" t="b">
        <v>0</v>
      </c>
      <c r="N1442">
        <v>1</v>
      </c>
      <c r="O1442" t="b">
        <v>0</v>
      </c>
      <c r="P1442" t="s">
        <v>8287</v>
      </c>
      <c r="Q1442" s="6">
        <f>E1442/D1442</f>
        <v>7.6923076923076926E-5</v>
      </c>
      <c r="R1442" s="7">
        <f t="shared" si="112"/>
        <v>1</v>
      </c>
      <c r="S1442" t="str">
        <f t="shared" si="113"/>
        <v>publishing</v>
      </c>
      <c r="T1442" t="str">
        <f t="shared" si="114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110"/>
        <v>42198.474178240744</v>
      </c>
      <c r="L1443" s="11">
        <f t="shared" si="111"/>
        <v>42258.474178240744</v>
      </c>
      <c r="M1443" t="b">
        <v>0</v>
      </c>
      <c r="N1443">
        <v>3</v>
      </c>
      <c r="O1443" t="b">
        <v>0</v>
      </c>
      <c r="P1443" t="s">
        <v>8287</v>
      </c>
      <c r="Q1443" s="6">
        <f>E1443/D1443</f>
        <v>1.1222222222222222E-2</v>
      </c>
      <c r="R1443" s="7">
        <f t="shared" si="112"/>
        <v>673.33333333333337</v>
      </c>
      <c r="S1443" t="str">
        <f t="shared" si="113"/>
        <v>publishing</v>
      </c>
      <c r="T1443" t="str">
        <f t="shared" si="114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110"/>
        <v>42485.353680555556</v>
      </c>
      <c r="L1444" s="11">
        <f t="shared" si="111"/>
        <v>42515.353680555556</v>
      </c>
      <c r="M1444" t="b">
        <v>0</v>
      </c>
      <c r="N1444">
        <v>0</v>
      </c>
      <c r="O1444" t="b">
        <v>0</v>
      </c>
      <c r="P1444" t="s">
        <v>8287</v>
      </c>
      <c r="Q1444" s="6">
        <f>E1444/D1444</f>
        <v>0</v>
      </c>
      <c r="R1444" s="7" t="e">
        <f t="shared" si="112"/>
        <v>#DIV/0!</v>
      </c>
      <c r="S1444" t="str">
        <f t="shared" si="113"/>
        <v>publishing</v>
      </c>
      <c r="T1444" t="str">
        <f t="shared" si="114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110"/>
        <v>42707.634363425932</v>
      </c>
      <c r="L1445" s="11">
        <f t="shared" si="111"/>
        <v>42737.634363425932</v>
      </c>
      <c r="M1445" t="b">
        <v>0</v>
      </c>
      <c r="N1445">
        <v>0</v>
      </c>
      <c r="O1445" t="b">
        <v>0</v>
      </c>
      <c r="P1445" t="s">
        <v>8287</v>
      </c>
      <c r="Q1445" s="6">
        <f>E1445/D1445</f>
        <v>0</v>
      </c>
      <c r="R1445" s="7" t="e">
        <f t="shared" si="112"/>
        <v>#DIV/0!</v>
      </c>
      <c r="S1445" t="str">
        <f t="shared" si="113"/>
        <v>publishing</v>
      </c>
      <c r="T1445" t="str">
        <f t="shared" si="114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110"/>
        <v>42199.581736111119</v>
      </c>
      <c r="L1446" s="11">
        <f t="shared" si="111"/>
        <v>42259.581736111119</v>
      </c>
      <c r="M1446" t="b">
        <v>0</v>
      </c>
      <c r="N1446">
        <v>0</v>
      </c>
      <c r="O1446" t="b">
        <v>0</v>
      </c>
      <c r="P1446" t="s">
        <v>8287</v>
      </c>
      <c r="Q1446" s="6">
        <f>E1446/D1446</f>
        <v>0</v>
      </c>
      <c r="R1446" s="7" t="e">
        <f t="shared" si="112"/>
        <v>#DIV/0!</v>
      </c>
      <c r="S1446" t="str">
        <f t="shared" si="113"/>
        <v>publishing</v>
      </c>
      <c r="T1446" t="str">
        <f t="shared" si="114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110"/>
        <v>42139.250636574077</v>
      </c>
      <c r="L1447" s="11">
        <f t="shared" si="111"/>
        <v>42169.250636574077</v>
      </c>
      <c r="M1447" t="b">
        <v>0</v>
      </c>
      <c r="N1447">
        <v>0</v>
      </c>
      <c r="O1447" t="b">
        <v>0</v>
      </c>
      <c r="P1447" t="s">
        <v>8287</v>
      </c>
      <c r="Q1447" s="6">
        <f>E1447/D1447</f>
        <v>0</v>
      </c>
      <c r="R1447" s="7" t="e">
        <f t="shared" si="112"/>
        <v>#DIV/0!</v>
      </c>
      <c r="S1447" t="str">
        <f t="shared" si="113"/>
        <v>publishing</v>
      </c>
      <c r="T1447" t="str">
        <f t="shared" si="114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110"/>
        <v>42461.155995370376</v>
      </c>
      <c r="L1448" s="11">
        <f t="shared" si="111"/>
        <v>42481.155995370376</v>
      </c>
      <c r="M1448" t="b">
        <v>0</v>
      </c>
      <c r="N1448">
        <v>0</v>
      </c>
      <c r="O1448" t="b">
        <v>0</v>
      </c>
      <c r="P1448" t="s">
        <v>8287</v>
      </c>
      <c r="Q1448" s="6">
        <f>E1448/D1448</f>
        <v>0</v>
      </c>
      <c r="R1448" s="7" t="e">
        <f t="shared" si="112"/>
        <v>#DIV/0!</v>
      </c>
      <c r="S1448" t="str">
        <f t="shared" si="113"/>
        <v>publishing</v>
      </c>
      <c r="T1448" t="str">
        <f t="shared" si="114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110"/>
        <v>42529.439050925932</v>
      </c>
      <c r="L1449" s="11">
        <f t="shared" si="111"/>
        <v>42559.439050925932</v>
      </c>
      <c r="M1449" t="b">
        <v>0</v>
      </c>
      <c r="N1449">
        <v>3</v>
      </c>
      <c r="O1449" t="b">
        <v>0</v>
      </c>
      <c r="P1449" t="s">
        <v>8287</v>
      </c>
      <c r="Q1449" s="6">
        <f>E1449/D1449</f>
        <v>1.4999999999999999E-4</v>
      </c>
      <c r="R1449" s="7">
        <f t="shared" si="112"/>
        <v>25</v>
      </c>
      <c r="S1449" t="str">
        <f t="shared" si="113"/>
        <v>publishing</v>
      </c>
      <c r="T1449" t="str">
        <f t="shared" si="114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110"/>
        <v>42115.644884259258</v>
      </c>
      <c r="L1450" s="11">
        <f t="shared" si="111"/>
        <v>42145.934027777781</v>
      </c>
      <c r="M1450" t="b">
        <v>0</v>
      </c>
      <c r="N1450">
        <v>0</v>
      </c>
      <c r="O1450" t="b">
        <v>0</v>
      </c>
      <c r="P1450" t="s">
        <v>8287</v>
      </c>
      <c r="Q1450" s="6">
        <f>E1450/D1450</f>
        <v>0</v>
      </c>
      <c r="R1450" s="7" t="e">
        <f t="shared" si="112"/>
        <v>#DIV/0!</v>
      </c>
      <c r="S1450" t="str">
        <f t="shared" si="113"/>
        <v>publishing</v>
      </c>
      <c r="T1450" t="str">
        <f t="shared" si="114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110"/>
        <v>42086.519733796296</v>
      </c>
      <c r="L1451" s="11">
        <f t="shared" si="111"/>
        <v>42134.519733796296</v>
      </c>
      <c r="M1451" t="b">
        <v>0</v>
      </c>
      <c r="N1451">
        <v>0</v>
      </c>
      <c r="O1451" t="b">
        <v>0</v>
      </c>
      <c r="P1451" t="s">
        <v>8287</v>
      </c>
      <c r="Q1451" s="6">
        <f>E1451/D1451</f>
        <v>0</v>
      </c>
      <c r="R1451" s="7" t="e">
        <f t="shared" si="112"/>
        <v>#DIV/0!</v>
      </c>
      <c r="S1451" t="str">
        <f t="shared" si="113"/>
        <v>publishing</v>
      </c>
      <c r="T1451" t="str">
        <f t="shared" si="114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110"/>
        <v>42389.879594907405</v>
      </c>
      <c r="L1452" s="11">
        <f t="shared" si="111"/>
        <v>42419.879594907405</v>
      </c>
      <c r="M1452" t="b">
        <v>0</v>
      </c>
      <c r="N1452">
        <v>1</v>
      </c>
      <c r="O1452" t="b">
        <v>0</v>
      </c>
      <c r="P1452" t="s">
        <v>8287</v>
      </c>
      <c r="Q1452" s="6">
        <f>E1452/D1452</f>
        <v>1.0000000000000001E-5</v>
      </c>
      <c r="R1452" s="7">
        <f t="shared" si="112"/>
        <v>1</v>
      </c>
      <c r="S1452" t="str">
        <f t="shared" si="113"/>
        <v>publishing</v>
      </c>
      <c r="T1452" t="str">
        <f t="shared" si="114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110"/>
        <v>41931.667349537041</v>
      </c>
      <c r="L1453" s="11">
        <f t="shared" si="111"/>
        <v>41961.709016203706</v>
      </c>
      <c r="M1453" t="b">
        <v>0</v>
      </c>
      <c r="N1453">
        <v>2</v>
      </c>
      <c r="O1453" t="b">
        <v>0</v>
      </c>
      <c r="P1453" t="s">
        <v>8287</v>
      </c>
      <c r="Q1453" s="6">
        <f>E1453/D1453</f>
        <v>1.0554089709762533E-4</v>
      </c>
      <c r="R1453" s="7">
        <f t="shared" si="112"/>
        <v>1</v>
      </c>
      <c r="S1453" t="str">
        <f t="shared" si="113"/>
        <v>publishing</v>
      </c>
      <c r="T1453" t="str">
        <f t="shared" si="114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110"/>
        <v>41818.411608796298</v>
      </c>
      <c r="L1454" s="11">
        <f t="shared" si="111"/>
        <v>41848.411608796298</v>
      </c>
      <c r="M1454" t="b">
        <v>0</v>
      </c>
      <c r="N1454">
        <v>0</v>
      </c>
      <c r="O1454" t="b">
        <v>0</v>
      </c>
      <c r="P1454" t="s">
        <v>8287</v>
      </c>
      <c r="Q1454" s="6">
        <f>E1454/D1454</f>
        <v>0</v>
      </c>
      <c r="R1454" s="7" t="e">
        <f t="shared" si="112"/>
        <v>#DIV/0!</v>
      </c>
      <c r="S1454" t="str">
        <f t="shared" si="113"/>
        <v>publishing</v>
      </c>
      <c r="T1454" t="str">
        <f t="shared" si="114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110"/>
        <v>42795.404479166667</v>
      </c>
      <c r="L1455" s="11">
        <f t="shared" si="111"/>
        <v>42840.362812500003</v>
      </c>
      <c r="M1455" t="b">
        <v>0</v>
      </c>
      <c r="N1455">
        <v>0</v>
      </c>
      <c r="O1455" t="b">
        <v>0</v>
      </c>
      <c r="P1455" t="s">
        <v>8287</v>
      </c>
      <c r="Q1455" s="6">
        <f>E1455/D1455</f>
        <v>0</v>
      </c>
      <c r="R1455" s="7" t="e">
        <f t="shared" si="112"/>
        <v>#DIV/0!</v>
      </c>
      <c r="S1455" t="str">
        <f t="shared" si="113"/>
        <v>publishing</v>
      </c>
      <c r="T1455" t="str">
        <f t="shared" si="114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110"/>
        <v>42463.575000000004</v>
      </c>
      <c r="L1456" s="11">
        <f t="shared" si="111"/>
        <v>42484.624305555561</v>
      </c>
      <c r="M1456" t="b">
        <v>0</v>
      </c>
      <c r="N1456">
        <v>1</v>
      </c>
      <c r="O1456" t="b">
        <v>0</v>
      </c>
      <c r="P1456" t="s">
        <v>8287</v>
      </c>
      <c r="Q1456" s="6">
        <f>E1456/D1456</f>
        <v>8.5714285714285719E-3</v>
      </c>
      <c r="R1456" s="7">
        <f t="shared" si="112"/>
        <v>15</v>
      </c>
      <c r="S1456" t="str">
        <f t="shared" si="113"/>
        <v>publishing</v>
      </c>
      <c r="T1456" t="str">
        <f t="shared" si="114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110"/>
        <v>41832.381018518521</v>
      </c>
      <c r="L1457" s="11">
        <f t="shared" si="111"/>
        <v>41887.277083333334</v>
      </c>
      <c r="M1457" t="b">
        <v>0</v>
      </c>
      <c r="N1457">
        <v>7</v>
      </c>
      <c r="O1457" t="b">
        <v>0</v>
      </c>
      <c r="P1457" t="s">
        <v>8287</v>
      </c>
      <c r="Q1457" s="6">
        <f>E1457/D1457</f>
        <v>0.105</v>
      </c>
      <c r="R1457" s="7">
        <f t="shared" si="112"/>
        <v>225</v>
      </c>
      <c r="S1457" t="str">
        <f t="shared" si="113"/>
        <v>publishing</v>
      </c>
      <c r="T1457" t="str">
        <f t="shared" si="114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110"/>
        <v>42708.376909722225</v>
      </c>
      <c r="L1458" s="11">
        <f t="shared" si="111"/>
        <v>42738.376909722225</v>
      </c>
      <c r="M1458" t="b">
        <v>0</v>
      </c>
      <c r="N1458">
        <v>3</v>
      </c>
      <c r="O1458" t="b">
        <v>0</v>
      </c>
      <c r="P1458" t="s">
        <v>8287</v>
      </c>
      <c r="Q1458" s="6">
        <f>E1458/D1458</f>
        <v>2.9000000000000001E-2</v>
      </c>
      <c r="R1458" s="7">
        <f t="shared" si="112"/>
        <v>48.333333333333336</v>
      </c>
      <c r="S1458" t="str">
        <f t="shared" si="113"/>
        <v>publishing</v>
      </c>
      <c r="T1458" t="str">
        <f t="shared" si="114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110"/>
        <v>42289.604675925926</v>
      </c>
      <c r="L1459" s="11">
        <f t="shared" si="111"/>
        <v>42319.646342592598</v>
      </c>
      <c r="M1459" t="b">
        <v>0</v>
      </c>
      <c r="N1459">
        <v>0</v>
      </c>
      <c r="O1459" t="b">
        <v>0</v>
      </c>
      <c r="P1459" t="s">
        <v>8287</v>
      </c>
      <c r="Q1459" s="6">
        <f>E1459/D1459</f>
        <v>0</v>
      </c>
      <c r="R1459" s="7" t="e">
        <f t="shared" si="112"/>
        <v>#DIV/0!</v>
      </c>
      <c r="S1459" t="str">
        <f t="shared" si="113"/>
        <v>publishing</v>
      </c>
      <c r="T1459" t="str">
        <f t="shared" si="114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110"/>
        <v>41831.413888888892</v>
      </c>
      <c r="L1460" s="11">
        <f t="shared" si="111"/>
        <v>41861.875</v>
      </c>
      <c r="M1460" t="b">
        <v>0</v>
      </c>
      <c r="N1460">
        <v>0</v>
      </c>
      <c r="O1460" t="b">
        <v>0</v>
      </c>
      <c r="P1460" t="s">
        <v>8287</v>
      </c>
      <c r="Q1460" s="6">
        <f>E1460/D1460</f>
        <v>0</v>
      </c>
      <c r="R1460" s="7" t="e">
        <f t="shared" si="112"/>
        <v>#DIV/0!</v>
      </c>
      <c r="S1460" t="str">
        <f t="shared" si="113"/>
        <v>publishing</v>
      </c>
      <c r="T1460" t="str">
        <f t="shared" si="114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110"/>
        <v>42311.913148148153</v>
      </c>
      <c r="L1461" s="11">
        <f t="shared" si="111"/>
        <v>42340.434027777781</v>
      </c>
      <c r="M1461" t="b">
        <v>0</v>
      </c>
      <c r="N1461">
        <v>0</v>
      </c>
      <c r="O1461" t="b">
        <v>0</v>
      </c>
      <c r="P1461" t="s">
        <v>8287</v>
      </c>
      <c r="Q1461" s="6">
        <f>E1461/D1461</f>
        <v>0</v>
      </c>
      <c r="R1461" s="7" t="e">
        <f t="shared" si="112"/>
        <v>#DIV/0!</v>
      </c>
      <c r="S1461" t="str">
        <f t="shared" si="113"/>
        <v>publishing</v>
      </c>
      <c r="T1461" t="str">
        <f t="shared" si="114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110"/>
        <v>41915.605300925927</v>
      </c>
      <c r="L1462" s="11">
        <f t="shared" si="111"/>
        <v>41973.697916666664</v>
      </c>
      <c r="M1462" t="b">
        <v>0</v>
      </c>
      <c r="N1462">
        <v>0</v>
      </c>
      <c r="O1462" t="b">
        <v>0</v>
      </c>
      <c r="P1462" t="s">
        <v>8287</v>
      </c>
      <c r="Q1462" s="6">
        <f>E1462/D1462</f>
        <v>0</v>
      </c>
      <c r="R1462" s="7" t="e">
        <f t="shared" si="112"/>
        <v>#DIV/0!</v>
      </c>
      <c r="S1462" t="str">
        <f t="shared" si="113"/>
        <v>publishing</v>
      </c>
      <c r="T1462" t="str">
        <f t="shared" si="114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110"/>
        <v>41899.353634259263</v>
      </c>
      <c r="L1463" s="11">
        <f t="shared" si="111"/>
        <v>41932.708333333336</v>
      </c>
      <c r="M1463" t="b">
        <v>1</v>
      </c>
      <c r="N1463">
        <v>340</v>
      </c>
      <c r="O1463" t="b">
        <v>1</v>
      </c>
      <c r="P1463" t="s">
        <v>8288</v>
      </c>
      <c r="Q1463" s="6">
        <f>E1463/D1463</f>
        <v>1.012446</v>
      </c>
      <c r="R1463" s="7">
        <f t="shared" si="112"/>
        <v>44.66673529411765</v>
      </c>
      <c r="S1463" t="str">
        <f t="shared" si="113"/>
        <v>publishing</v>
      </c>
      <c r="T1463" t="str">
        <f t="shared" si="114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110"/>
        <v>41344.371192129634</v>
      </c>
      <c r="L1464" s="11">
        <f t="shared" si="111"/>
        <v>41374.371192129634</v>
      </c>
      <c r="M1464" t="b">
        <v>1</v>
      </c>
      <c r="N1464">
        <v>150</v>
      </c>
      <c r="O1464" t="b">
        <v>1</v>
      </c>
      <c r="P1464" t="s">
        <v>8288</v>
      </c>
      <c r="Q1464" s="6">
        <f>E1464/D1464</f>
        <v>1.085175</v>
      </c>
      <c r="R1464" s="7">
        <f t="shared" si="112"/>
        <v>28.937999999999999</v>
      </c>
      <c r="S1464" t="str">
        <f t="shared" si="113"/>
        <v>publishing</v>
      </c>
      <c r="T1464" t="str">
        <f t="shared" si="114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110"/>
        <v>41326.619652777779</v>
      </c>
      <c r="L1465" s="11">
        <f t="shared" si="111"/>
        <v>41371.577986111115</v>
      </c>
      <c r="M1465" t="b">
        <v>1</v>
      </c>
      <c r="N1465">
        <v>25</v>
      </c>
      <c r="O1465" t="b">
        <v>1</v>
      </c>
      <c r="P1465" t="s">
        <v>8288</v>
      </c>
      <c r="Q1465" s="6">
        <f>E1465/D1465</f>
        <v>1.4766666666666666</v>
      </c>
      <c r="R1465" s="7">
        <f t="shared" si="112"/>
        <v>35.44</v>
      </c>
      <c r="S1465" t="str">
        <f t="shared" si="113"/>
        <v>publishing</v>
      </c>
      <c r="T1465" t="str">
        <f t="shared" si="114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110"/>
        <v>41291.369884259264</v>
      </c>
      <c r="L1466" s="11">
        <f t="shared" si="111"/>
        <v>41321.369884259264</v>
      </c>
      <c r="M1466" t="b">
        <v>1</v>
      </c>
      <c r="N1466">
        <v>234</v>
      </c>
      <c r="O1466" t="b">
        <v>1</v>
      </c>
      <c r="P1466" t="s">
        <v>8288</v>
      </c>
      <c r="Q1466" s="6">
        <f>E1466/D1466</f>
        <v>1.6319999999999999</v>
      </c>
      <c r="R1466" s="7">
        <f t="shared" si="112"/>
        <v>34.871794871794869</v>
      </c>
      <c r="S1466" t="str">
        <f t="shared" si="113"/>
        <v>publishing</v>
      </c>
      <c r="T1466" t="str">
        <f t="shared" si="114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110"/>
        <v>40959.442731481482</v>
      </c>
      <c r="L1467" s="11">
        <f t="shared" si="111"/>
        <v>40989.833333333336</v>
      </c>
      <c r="M1467" t="b">
        <v>1</v>
      </c>
      <c r="N1467">
        <v>2602</v>
      </c>
      <c r="O1467" t="b">
        <v>1</v>
      </c>
      <c r="P1467" t="s">
        <v>8288</v>
      </c>
      <c r="Q1467" s="6">
        <f>E1467/D1467</f>
        <v>4.5641449999999999</v>
      </c>
      <c r="R1467" s="7">
        <f t="shared" si="112"/>
        <v>52.622732513451197</v>
      </c>
      <c r="S1467" t="str">
        <f t="shared" si="113"/>
        <v>publishing</v>
      </c>
      <c r="T1467" t="str">
        <f t="shared" si="114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110"/>
        <v>42339.880393518521</v>
      </c>
      <c r="L1468" s="11">
        <f t="shared" si="111"/>
        <v>42380.916666666664</v>
      </c>
      <c r="M1468" t="b">
        <v>1</v>
      </c>
      <c r="N1468">
        <v>248</v>
      </c>
      <c r="O1468" t="b">
        <v>1</v>
      </c>
      <c r="P1468" t="s">
        <v>8288</v>
      </c>
      <c r="Q1468" s="6">
        <f>E1468/D1468</f>
        <v>1.0787731249999999</v>
      </c>
      <c r="R1468" s="7">
        <f t="shared" si="112"/>
        <v>69.598266129032254</v>
      </c>
      <c r="S1468" t="str">
        <f t="shared" si="113"/>
        <v>publishing</v>
      </c>
      <c r="T1468" t="str">
        <f t="shared" si="114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110"/>
        <v>40933.510243055556</v>
      </c>
      <c r="L1469" s="11">
        <f t="shared" si="111"/>
        <v>40993.468576388892</v>
      </c>
      <c r="M1469" t="b">
        <v>1</v>
      </c>
      <c r="N1469">
        <v>600</v>
      </c>
      <c r="O1469" t="b">
        <v>1</v>
      </c>
      <c r="P1469" t="s">
        <v>8288</v>
      </c>
      <c r="Q1469" s="6">
        <f>E1469/D1469</f>
        <v>1.1508</v>
      </c>
      <c r="R1469" s="7">
        <f t="shared" si="112"/>
        <v>76.72</v>
      </c>
      <c r="S1469" t="str">
        <f t="shared" si="113"/>
        <v>publishing</v>
      </c>
      <c r="T1469" t="str">
        <f t="shared" si="114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110"/>
        <v>40645.722789351858</v>
      </c>
      <c r="L1470" s="11">
        <f t="shared" si="111"/>
        <v>40705.722789351858</v>
      </c>
      <c r="M1470" t="b">
        <v>1</v>
      </c>
      <c r="N1470">
        <v>293</v>
      </c>
      <c r="O1470" t="b">
        <v>1</v>
      </c>
      <c r="P1470" t="s">
        <v>8288</v>
      </c>
      <c r="Q1470" s="6">
        <f>E1470/D1470</f>
        <v>1.0236842105263158</v>
      </c>
      <c r="R1470" s="7">
        <f t="shared" si="112"/>
        <v>33.191126279863482</v>
      </c>
      <c r="S1470" t="str">
        <f t="shared" si="113"/>
        <v>publishing</v>
      </c>
      <c r="T1470" t="str">
        <f t="shared" si="114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110"/>
        <v>41290.306817129633</v>
      </c>
      <c r="L1471" s="11">
        <f t="shared" si="111"/>
        <v>41320.306817129633</v>
      </c>
      <c r="M1471" t="b">
        <v>1</v>
      </c>
      <c r="N1471">
        <v>321</v>
      </c>
      <c r="O1471" t="b">
        <v>1</v>
      </c>
      <c r="P1471" t="s">
        <v>8288</v>
      </c>
      <c r="Q1471" s="6">
        <f>E1471/D1471</f>
        <v>1.0842485875706214</v>
      </c>
      <c r="R1471" s="7">
        <f t="shared" si="112"/>
        <v>149.46417445482865</v>
      </c>
      <c r="S1471" t="str">
        <f t="shared" si="113"/>
        <v>publishing</v>
      </c>
      <c r="T1471" t="str">
        <f t="shared" si="114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110"/>
        <v>41250.535451388889</v>
      </c>
      <c r="L1472" s="11">
        <f t="shared" si="111"/>
        <v>41271.535451388889</v>
      </c>
      <c r="M1472" t="b">
        <v>1</v>
      </c>
      <c r="N1472">
        <v>81</v>
      </c>
      <c r="O1472" t="b">
        <v>1</v>
      </c>
      <c r="P1472" t="s">
        <v>8288</v>
      </c>
      <c r="Q1472" s="6">
        <f>E1472/D1472</f>
        <v>1.2513333333333334</v>
      </c>
      <c r="R1472" s="7">
        <f t="shared" si="112"/>
        <v>23.172839506172838</v>
      </c>
      <c r="S1472" t="str">
        <f t="shared" si="113"/>
        <v>publishing</v>
      </c>
      <c r="T1472" t="str">
        <f t="shared" si="114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110"/>
        <v>42073.665902777779</v>
      </c>
      <c r="L1473" s="11">
        <f t="shared" si="111"/>
        <v>42103.665902777779</v>
      </c>
      <c r="M1473" t="b">
        <v>1</v>
      </c>
      <c r="N1473">
        <v>343</v>
      </c>
      <c r="O1473" t="b">
        <v>1</v>
      </c>
      <c r="P1473" t="s">
        <v>8288</v>
      </c>
      <c r="Q1473" s="6">
        <f>E1473/D1473</f>
        <v>1.03840625</v>
      </c>
      <c r="R1473" s="7">
        <f t="shared" si="112"/>
        <v>96.877551020408163</v>
      </c>
      <c r="S1473" t="str">
        <f t="shared" si="113"/>
        <v>publishing</v>
      </c>
      <c r="T1473" t="str">
        <f t="shared" si="114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si="110"/>
        <v>41533.251192129632</v>
      </c>
      <c r="L1474" s="11">
        <f t="shared" si="111"/>
        <v>41563.251192129632</v>
      </c>
      <c r="M1474" t="b">
        <v>1</v>
      </c>
      <c r="N1474">
        <v>336</v>
      </c>
      <c r="O1474" t="b">
        <v>1</v>
      </c>
      <c r="P1474" t="s">
        <v>8288</v>
      </c>
      <c r="Q1474" s="6">
        <f>E1474/D1474</f>
        <v>1.3870400000000001</v>
      </c>
      <c r="R1474" s="7">
        <f t="shared" si="112"/>
        <v>103.20238095238095</v>
      </c>
      <c r="S1474" t="str">
        <f t="shared" si="113"/>
        <v>publishing</v>
      </c>
      <c r="T1474" t="str">
        <f t="shared" si="114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ref="K1475:K1538" si="115">(((J1475/60)/60)/24)+DATE(1970,1,1)+(-7/24)</f>
        <v>40939.687951388893</v>
      </c>
      <c r="L1475" s="11">
        <f t="shared" ref="L1475:L1538" si="116">(((I1475/60)/60)/24)+DATE(1970,1,1)+(-7/24)</f>
        <v>40969.687951388893</v>
      </c>
      <c r="M1475" t="b">
        <v>1</v>
      </c>
      <c r="N1475">
        <v>47</v>
      </c>
      <c r="O1475" t="b">
        <v>1</v>
      </c>
      <c r="P1475" t="s">
        <v>8288</v>
      </c>
      <c r="Q1475" s="6">
        <f>E1475/D1475</f>
        <v>1.20516</v>
      </c>
      <c r="R1475" s="7">
        <f t="shared" ref="R1475:R1538" si="117">E1475/N1475</f>
        <v>38.462553191489363</v>
      </c>
      <c r="S1475" t="str">
        <f t="shared" ref="S1475:S1538" si="118">LEFT(P1475,SEARCH("/",P1475,1)-1)</f>
        <v>publishing</v>
      </c>
      <c r="T1475" t="str">
        <f t="shared" ref="T1475:T1538" si="119">RIGHT(P1475,LEN(P1475)-SEARCH("/",P1475))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115"/>
        <v>41500.436249999999</v>
      </c>
      <c r="L1476" s="11">
        <f t="shared" si="116"/>
        <v>41530.436249999999</v>
      </c>
      <c r="M1476" t="b">
        <v>1</v>
      </c>
      <c r="N1476">
        <v>76</v>
      </c>
      <c r="O1476" t="b">
        <v>1</v>
      </c>
      <c r="P1476" t="s">
        <v>8288</v>
      </c>
      <c r="Q1476" s="6">
        <f>E1476/D1476</f>
        <v>1.1226666666666667</v>
      </c>
      <c r="R1476" s="7">
        <f t="shared" si="117"/>
        <v>44.315789473684212</v>
      </c>
      <c r="S1476" t="str">
        <f t="shared" si="118"/>
        <v>publishing</v>
      </c>
      <c r="T1476" t="str">
        <f t="shared" si="119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115"/>
        <v>41960.431284722225</v>
      </c>
      <c r="L1477" s="11">
        <f t="shared" si="116"/>
        <v>41992.915972222225</v>
      </c>
      <c r="M1477" t="b">
        <v>1</v>
      </c>
      <c r="N1477">
        <v>441</v>
      </c>
      <c r="O1477" t="b">
        <v>1</v>
      </c>
      <c r="P1477" t="s">
        <v>8288</v>
      </c>
      <c r="Q1477" s="6">
        <f>E1477/D1477</f>
        <v>1.8866966666666667</v>
      </c>
      <c r="R1477" s="7">
        <f t="shared" si="117"/>
        <v>64.173356009070289</v>
      </c>
      <c r="S1477" t="str">
        <f t="shared" si="118"/>
        <v>publishing</v>
      </c>
      <c r="T1477" t="str">
        <f t="shared" si="119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115"/>
        <v>40765.750254629631</v>
      </c>
      <c r="L1478" s="11">
        <f t="shared" si="116"/>
        <v>40795.750254629631</v>
      </c>
      <c r="M1478" t="b">
        <v>1</v>
      </c>
      <c r="N1478">
        <v>916</v>
      </c>
      <c r="O1478" t="b">
        <v>1</v>
      </c>
      <c r="P1478" t="s">
        <v>8288</v>
      </c>
      <c r="Q1478" s="6">
        <f>E1478/D1478</f>
        <v>6.6155466666666669</v>
      </c>
      <c r="R1478" s="7">
        <f t="shared" si="117"/>
        <v>43.333275109170302</v>
      </c>
      <c r="S1478" t="str">
        <f t="shared" si="118"/>
        <v>publishing</v>
      </c>
      <c r="T1478" t="str">
        <f t="shared" si="119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115"/>
        <v>40840.324120370373</v>
      </c>
      <c r="L1479" s="11">
        <f t="shared" si="116"/>
        <v>40899.833333333336</v>
      </c>
      <c r="M1479" t="b">
        <v>1</v>
      </c>
      <c r="N1479">
        <v>369</v>
      </c>
      <c r="O1479" t="b">
        <v>1</v>
      </c>
      <c r="P1479" t="s">
        <v>8288</v>
      </c>
      <c r="Q1479" s="6">
        <f>E1479/D1479</f>
        <v>1.1131</v>
      </c>
      <c r="R1479" s="7">
        <f t="shared" si="117"/>
        <v>90.495934959349597</v>
      </c>
      <c r="S1479" t="str">
        <f t="shared" si="118"/>
        <v>publishing</v>
      </c>
      <c r="T1479" t="str">
        <f t="shared" si="119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115"/>
        <v>41394.580011574079</v>
      </c>
      <c r="L1480" s="11">
        <f t="shared" si="116"/>
        <v>41408.580011574079</v>
      </c>
      <c r="M1480" t="b">
        <v>1</v>
      </c>
      <c r="N1480">
        <v>20242</v>
      </c>
      <c r="O1480" t="b">
        <v>1</v>
      </c>
      <c r="P1480" t="s">
        <v>8288</v>
      </c>
      <c r="Q1480" s="6">
        <f>E1480/D1480</f>
        <v>11.8161422</v>
      </c>
      <c r="R1480" s="7">
        <f t="shared" si="117"/>
        <v>29.187190495010373</v>
      </c>
      <c r="S1480" t="str">
        <f t="shared" si="118"/>
        <v>publishing</v>
      </c>
      <c r="T1480" t="str">
        <f t="shared" si="119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115"/>
        <v>41754.453576388893</v>
      </c>
      <c r="L1481" s="11">
        <f t="shared" si="116"/>
        <v>41768.874305555561</v>
      </c>
      <c r="M1481" t="b">
        <v>1</v>
      </c>
      <c r="N1481">
        <v>71</v>
      </c>
      <c r="O1481" t="b">
        <v>1</v>
      </c>
      <c r="P1481" t="s">
        <v>8288</v>
      </c>
      <c r="Q1481" s="6">
        <f>E1481/D1481</f>
        <v>1.37375</v>
      </c>
      <c r="R1481" s="7">
        <f t="shared" si="117"/>
        <v>30.95774647887324</v>
      </c>
      <c r="S1481" t="str">
        <f t="shared" si="118"/>
        <v>publishing</v>
      </c>
      <c r="T1481" t="str">
        <f t="shared" si="119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115"/>
        <v>41464.64234953704</v>
      </c>
      <c r="L1482" s="11">
        <f t="shared" si="116"/>
        <v>41481.416666666672</v>
      </c>
      <c r="M1482" t="b">
        <v>1</v>
      </c>
      <c r="N1482">
        <v>635</v>
      </c>
      <c r="O1482" t="b">
        <v>1</v>
      </c>
      <c r="P1482" t="s">
        <v>8288</v>
      </c>
      <c r="Q1482" s="6">
        <f>E1482/D1482</f>
        <v>1.170404</v>
      </c>
      <c r="R1482" s="7">
        <f t="shared" si="117"/>
        <v>92.157795275590544</v>
      </c>
      <c r="S1482" t="str">
        <f t="shared" si="118"/>
        <v>publishing</v>
      </c>
      <c r="T1482" t="str">
        <f t="shared" si="119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115"/>
        <v>41550.631307870375</v>
      </c>
      <c r="L1483" s="11">
        <f t="shared" si="116"/>
        <v>41580.631307870375</v>
      </c>
      <c r="M1483" t="b">
        <v>0</v>
      </c>
      <c r="N1483">
        <v>6</v>
      </c>
      <c r="O1483" t="b">
        <v>0</v>
      </c>
      <c r="P1483" t="s">
        <v>8275</v>
      </c>
      <c r="Q1483" s="6">
        <f>E1483/D1483</f>
        <v>2.1000000000000001E-2</v>
      </c>
      <c r="R1483" s="7">
        <f t="shared" si="117"/>
        <v>17.5</v>
      </c>
      <c r="S1483" t="str">
        <f t="shared" si="118"/>
        <v>publishing</v>
      </c>
      <c r="T1483" t="str">
        <f t="shared" si="119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115"/>
        <v>41136.566388888896</v>
      </c>
      <c r="L1484" s="11">
        <f t="shared" si="116"/>
        <v>41159.035416666666</v>
      </c>
      <c r="M1484" t="b">
        <v>0</v>
      </c>
      <c r="N1484">
        <v>1</v>
      </c>
      <c r="O1484" t="b">
        <v>0</v>
      </c>
      <c r="P1484" t="s">
        <v>8275</v>
      </c>
      <c r="Q1484" s="6">
        <f>E1484/D1484</f>
        <v>1E-3</v>
      </c>
      <c r="R1484" s="7">
        <f t="shared" si="117"/>
        <v>5</v>
      </c>
      <c r="S1484" t="str">
        <f t="shared" si="118"/>
        <v>publishing</v>
      </c>
      <c r="T1484" t="str">
        <f t="shared" si="119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115"/>
        <v>42547.901331018518</v>
      </c>
      <c r="L1485" s="11">
        <f t="shared" si="116"/>
        <v>42572.901331018518</v>
      </c>
      <c r="M1485" t="b">
        <v>0</v>
      </c>
      <c r="N1485">
        <v>2</v>
      </c>
      <c r="O1485" t="b">
        <v>0</v>
      </c>
      <c r="P1485" t="s">
        <v>8275</v>
      </c>
      <c r="Q1485" s="6">
        <f>E1485/D1485</f>
        <v>7.1428571428571426E-3</v>
      </c>
      <c r="R1485" s="7">
        <f t="shared" si="117"/>
        <v>25</v>
      </c>
      <c r="S1485" t="str">
        <f t="shared" si="118"/>
        <v>publishing</v>
      </c>
      <c r="T1485" t="str">
        <f t="shared" si="119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115"/>
        <v>41052.90929398148</v>
      </c>
      <c r="L1486" s="11">
        <f t="shared" si="116"/>
        <v>41111.327083333337</v>
      </c>
      <c r="M1486" t="b">
        <v>0</v>
      </c>
      <c r="N1486">
        <v>0</v>
      </c>
      <c r="O1486" t="b">
        <v>0</v>
      </c>
      <c r="P1486" t="s">
        <v>8275</v>
      </c>
      <c r="Q1486" s="6">
        <f>E1486/D1486</f>
        <v>0</v>
      </c>
      <c r="R1486" s="7" t="e">
        <f t="shared" si="117"/>
        <v>#DIV/0!</v>
      </c>
      <c r="S1486" t="str">
        <f t="shared" si="118"/>
        <v>publishing</v>
      </c>
      <c r="T1486" t="str">
        <f t="shared" si="119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115"/>
        <v>42130.504317129635</v>
      </c>
      <c r="L1487" s="11">
        <f t="shared" si="116"/>
        <v>42175.504317129635</v>
      </c>
      <c r="M1487" t="b">
        <v>0</v>
      </c>
      <c r="N1487">
        <v>3</v>
      </c>
      <c r="O1487" t="b">
        <v>0</v>
      </c>
      <c r="P1487" t="s">
        <v>8275</v>
      </c>
      <c r="Q1487" s="6">
        <f>E1487/D1487</f>
        <v>2.2388059701492536E-2</v>
      </c>
      <c r="R1487" s="7">
        <f t="shared" si="117"/>
        <v>50</v>
      </c>
      <c r="S1487" t="str">
        <f t="shared" si="118"/>
        <v>publishing</v>
      </c>
      <c r="T1487" t="str">
        <f t="shared" si="119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115"/>
        <v>42031.876863425925</v>
      </c>
      <c r="L1488" s="11">
        <f t="shared" si="116"/>
        <v>42061.876863425925</v>
      </c>
      <c r="M1488" t="b">
        <v>0</v>
      </c>
      <c r="N1488">
        <v>3</v>
      </c>
      <c r="O1488" t="b">
        <v>0</v>
      </c>
      <c r="P1488" t="s">
        <v>8275</v>
      </c>
      <c r="Q1488" s="6">
        <f>E1488/D1488</f>
        <v>2.3999999999999998E-3</v>
      </c>
      <c r="R1488" s="7">
        <f t="shared" si="117"/>
        <v>16</v>
      </c>
      <c r="S1488" t="str">
        <f t="shared" si="118"/>
        <v>publishing</v>
      </c>
      <c r="T1488" t="str">
        <f t="shared" si="119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115"/>
        <v>42554.625821759262</v>
      </c>
      <c r="L1489" s="11">
        <f t="shared" si="116"/>
        <v>42584.625821759262</v>
      </c>
      <c r="M1489" t="b">
        <v>0</v>
      </c>
      <c r="N1489">
        <v>0</v>
      </c>
      <c r="O1489" t="b">
        <v>0</v>
      </c>
      <c r="P1489" t="s">
        <v>8275</v>
      </c>
      <c r="Q1489" s="6">
        <f>E1489/D1489</f>
        <v>0</v>
      </c>
      <c r="R1489" s="7" t="e">
        <f t="shared" si="117"/>
        <v>#DIV/0!</v>
      </c>
      <c r="S1489" t="str">
        <f t="shared" si="118"/>
        <v>publishing</v>
      </c>
      <c r="T1489" t="str">
        <f t="shared" si="119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115"/>
        <v>41614.271527777782</v>
      </c>
      <c r="L1490" s="11">
        <f t="shared" si="116"/>
        <v>41644.271527777782</v>
      </c>
      <c r="M1490" t="b">
        <v>0</v>
      </c>
      <c r="N1490">
        <v>6</v>
      </c>
      <c r="O1490" t="b">
        <v>0</v>
      </c>
      <c r="P1490" t="s">
        <v>8275</v>
      </c>
      <c r="Q1490" s="6">
        <f>E1490/D1490</f>
        <v>2.4E-2</v>
      </c>
      <c r="R1490" s="7">
        <f t="shared" si="117"/>
        <v>60</v>
      </c>
      <c r="S1490" t="str">
        <f t="shared" si="118"/>
        <v>publishing</v>
      </c>
      <c r="T1490" t="str">
        <f t="shared" si="119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115"/>
        <v>41198.3200462963</v>
      </c>
      <c r="L1491" s="11">
        <f t="shared" si="116"/>
        <v>41228.361712962964</v>
      </c>
      <c r="M1491" t="b">
        <v>0</v>
      </c>
      <c r="N1491">
        <v>0</v>
      </c>
      <c r="O1491" t="b">
        <v>0</v>
      </c>
      <c r="P1491" t="s">
        <v>8275</v>
      </c>
      <c r="Q1491" s="6">
        <f>E1491/D1491</f>
        <v>0</v>
      </c>
      <c r="R1491" s="7" t="e">
        <f t="shared" si="117"/>
        <v>#DIV/0!</v>
      </c>
      <c r="S1491" t="str">
        <f t="shared" si="118"/>
        <v>publishing</v>
      </c>
      <c r="T1491" t="str">
        <f t="shared" si="119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115"/>
        <v>41520.269375000003</v>
      </c>
      <c r="L1492" s="11">
        <f t="shared" si="116"/>
        <v>41549.269375000003</v>
      </c>
      <c r="M1492" t="b">
        <v>0</v>
      </c>
      <c r="N1492">
        <v>19</v>
      </c>
      <c r="O1492" t="b">
        <v>0</v>
      </c>
      <c r="P1492" t="s">
        <v>8275</v>
      </c>
      <c r="Q1492" s="6">
        <f>E1492/D1492</f>
        <v>0.30862068965517242</v>
      </c>
      <c r="R1492" s="7">
        <f t="shared" si="117"/>
        <v>47.10526315789474</v>
      </c>
      <c r="S1492" t="str">
        <f t="shared" si="118"/>
        <v>publishing</v>
      </c>
      <c r="T1492" t="str">
        <f t="shared" si="119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115"/>
        <v>41991.421793981484</v>
      </c>
      <c r="L1493" s="11">
        <f t="shared" si="116"/>
        <v>42050.359722222223</v>
      </c>
      <c r="M1493" t="b">
        <v>0</v>
      </c>
      <c r="N1493">
        <v>1</v>
      </c>
      <c r="O1493" t="b">
        <v>0</v>
      </c>
      <c r="P1493" t="s">
        <v>8275</v>
      </c>
      <c r="Q1493" s="6">
        <f>E1493/D1493</f>
        <v>8.3333333333333329E-2</v>
      </c>
      <c r="R1493" s="7">
        <f t="shared" si="117"/>
        <v>100</v>
      </c>
      <c r="S1493" t="str">
        <f t="shared" si="118"/>
        <v>publishing</v>
      </c>
      <c r="T1493" t="str">
        <f t="shared" si="119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115"/>
        <v>40682.593125000007</v>
      </c>
      <c r="L1494" s="11">
        <f t="shared" si="116"/>
        <v>40712.593125000007</v>
      </c>
      <c r="M1494" t="b">
        <v>0</v>
      </c>
      <c r="N1494">
        <v>2</v>
      </c>
      <c r="O1494" t="b">
        <v>0</v>
      </c>
      <c r="P1494" t="s">
        <v>8275</v>
      </c>
      <c r="Q1494" s="6">
        <f>E1494/D1494</f>
        <v>7.4999999999999997E-3</v>
      </c>
      <c r="R1494" s="7">
        <f t="shared" si="117"/>
        <v>15</v>
      </c>
      <c r="S1494" t="str">
        <f t="shared" si="118"/>
        <v>publishing</v>
      </c>
      <c r="T1494" t="str">
        <f t="shared" si="119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115"/>
        <v>41411.574942129635</v>
      </c>
      <c r="L1495" s="11">
        <f t="shared" si="116"/>
        <v>41441.574942129635</v>
      </c>
      <c r="M1495" t="b">
        <v>0</v>
      </c>
      <c r="N1495">
        <v>0</v>
      </c>
      <c r="O1495" t="b">
        <v>0</v>
      </c>
      <c r="P1495" t="s">
        <v>8275</v>
      </c>
      <c r="Q1495" s="6">
        <f>E1495/D1495</f>
        <v>0</v>
      </c>
      <c r="R1495" s="7" t="e">
        <f t="shared" si="117"/>
        <v>#DIV/0!</v>
      </c>
      <c r="S1495" t="str">
        <f t="shared" si="118"/>
        <v>publishing</v>
      </c>
      <c r="T1495" t="str">
        <f t="shared" si="119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115"/>
        <v>42067.430706018517</v>
      </c>
      <c r="L1496" s="11">
        <f t="shared" si="116"/>
        <v>42097.359722222223</v>
      </c>
      <c r="M1496" t="b">
        <v>0</v>
      </c>
      <c r="N1496">
        <v>11</v>
      </c>
      <c r="O1496" t="b">
        <v>0</v>
      </c>
      <c r="P1496" t="s">
        <v>8275</v>
      </c>
      <c r="Q1496" s="6">
        <f>E1496/D1496</f>
        <v>8.8999999999999996E-2</v>
      </c>
      <c r="R1496" s="7">
        <f t="shared" si="117"/>
        <v>40.454545454545453</v>
      </c>
      <c r="S1496" t="str">
        <f t="shared" si="118"/>
        <v>publishing</v>
      </c>
      <c r="T1496" t="str">
        <f t="shared" si="119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115"/>
        <v>40752.498043981483</v>
      </c>
      <c r="L1497" s="11">
        <f t="shared" si="116"/>
        <v>40782.498043981483</v>
      </c>
      <c r="M1497" t="b">
        <v>0</v>
      </c>
      <c r="N1497">
        <v>0</v>
      </c>
      <c r="O1497" t="b">
        <v>0</v>
      </c>
      <c r="P1497" t="s">
        <v>8275</v>
      </c>
      <c r="Q1497" s="6">
        <f>E1497/D1497</f>
        <v>0</v>
      </c>
      <c r="R1497" s="7" t="e">
        <f t="shared" si="117"/>
        <v>#DIV/0!</v>
      </c>
      <c r="S1497" t="str">
        <f t="shared" si="118"/>
        <v>publishing</v>
      </c>
      <c r="T1497" t="str">
        <f t="shared" si="119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115"/>
        <v>41838.183553240742</v>
      </c>
      <c r="L1498" s="11">
        <f t="shared" si="116"/>
        <v>41898.183553240742</v>
      </c>
      <c r="M1498" t="b">
        <v>0</v>
      </c>
      <c r="N1498">
        <v>0</v>
      </c>
      <c r="O1498" t="b">
        <v>0</v>
      </c>
      <c r="P1498" t="s">
        <v>8275</v>
      </c>
      <c r="Q1498" s="6">
        <f>E1498/D1498</f>
        <v>0</v>
      </c>
      <c r="R1498" s="7" t="e">
        <f t="shared" si="117"/>
        <v>#DIV/0!</v>
      </c>
      <c r="S1498" t="str">
        <f t="shared" si="118"/>
        <v>publishing</v>
      </c>
      <c r="T1498" t="str">
        <f t="shared" si="119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115"/>
        <v>41444.350949074076</v>
      </c>
      <c r="L1499" s="11">
        <f t="shared" si="116"/>
        <v>41486.529861111114</v>
      </c>
      <c r="M1499" t="b">
        <v>0</v>
      </c>
      <c r="N1499">
        <v>1</v>
      </c>
      <c r="O1499" t="b">
        <v>0</v>
      </c>
      <c r="P1499" t="s">
        <v>8275</v>
      </c>
      <c r="Q1499" s="6">
        <f>E1499/D1499</f>
        <v>6.666666666666667E-5</v>
      </c>
      <c r="R1499" s="7">
        <f t="shared" si="117"/>
        <v>1</v>
      </c>
      <c r="S1499" t="str">
        <f t="shared" si="118"/>
        <v>publishing</v>
      </c>
      <c r="T1499" t="str">
        <f t="shared" si="119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115"/>
        <v>41840.691875000004</v>
      </c>
      <c r="L1500" s="11">
        <f t="shared" si="116"/>
        <v>41885.691875000004</v>
      </c>
      <c r="M1500" t="b">
        <v>0</v>
      </c>
      <c r="N1500">
        <v>3</v>
      </c>
      <c r="O1500" t="b">
        <v>0</v>
      </c>
      <c r="P1500" t="s">
        <v>8275</v>
      </c>
      <c r="Q1500" s="6">
        <f>E1500/D1500</f>
        <v>1.9E-2</v>
      </c>
      <c r="R1500" s="7">
        <f t="shared" si="117"/>
        <v>19</v>
      </c>
      <c r="S1500" t="str">
        <f t="shared" si="118"/>
        <v>publishing</v>
      </c>
      <c r="T1500" t="str">
        <f t="shared" si="119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115"/>
        <v>42526.715659722227</v>
      </c>
      <c r="L1501" s="11">
        <f t="shared" si="116"/>
        <v>42586.715659722227</v>
      </c>
      <c r="M1501" t="b">
        <v>0</v>
      </c>
      <c r="N1501">
        <v>1</v>
      </c>
      <c r="O1501" t="b">
        <v>0</v>
      </c>
      <c r="P1501" t="s">
        <v>8275</v>
      </c>
      <c r="Q1501" s="6">
        <f>E1501/D1501</f>
        <v>2.5000000000000001E-3</v>
      </c>
      <c r="R1501" s="7">
        <f t="shared" si="117"/>
        <v>5</v>
      </c>
      <c r="S1501" t="str">
        <f t="shared" si="118"/>
        <v>publishing</v>
      </c>
      <c r="T1501" t="str">
        <f t="shared" si="119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115"/>
        <v>41365.612928240742</v>
      </c>
      <c r="L1502" s="11">
        <f t="shared" si="116"/>
        <v>41395.612928240742</v>
      </c>
      <c r="M1502" t="b">
        <v>0</v>
      </c>
      <c r="N1502">
        <v>15</v>
      </c>
      <c r="O1502" t="b">
        <v>0</v>
      </c>
      <c r="P1502" t="s">
        <v>8275</v>
      </c>
      <c r="Q1502" s="6">
        <f>E1502/D1502</f>
        <v>0.25035714285714283</v>
      </c>
      <c r="R1502" s="7">
        <f t="shared" si="117"/>
        <v>46.733333333333334</v>
      </c>
      <c r="S1502" t="str">
        <f t="shared" si="118"/>
        <v>publishing</v>
      </c>
      <c r="T1502" t="str">
        <f t="shared" si="119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115"/>
        <v>42163.291932870372</v>
      </c>
      <c r="L1503" s="11">
        <f t="shared" si="116"/>
        <v>42193.291932870372</v>
      </c>
      <c r="M1503" t="b">
        <v>1</v>
      </c>
      <c r="N1503">
        <v>885</v>
      </c>
      <c r="O1503" t="b">
        <v>1</v>
      </c>
      <c r="P1503" t="s">
        <v>8285</v>
      </c>
      <c r="Q1503" s="6">
        <f>E1503/D1503</f>
        <v>1.6633076923076924</v>
      </c>
      <c r="R1503" s="7">
        <f t="shared" si="117"/>
        <v>97.731073446327684</v>
      </c>
      <c r="S1503" t="str">
        <f t="shared" si="118"/>
        <v>photography</v>
      </c>
      <c r="T1503" t="str">
        <f t="shared" si="119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115"/>
        <v>42426.250925925931</v>
      </c>
      <c r="L1504" s="11">
        <f t="shared" si="116"/>
        <v>42454.625000000007</v>
      </c>
      <c r="M1504" t="b">
        <v>1</v>
      </c>
      <c r="N1504">
        <v>329</v>
      </c>
      <c r="O1504" t="b">
        <v>1</v>
      </c>
      <c r="P1504" t="s">
        <v>8285</v>
      </c>
      <c r="Q1504" s="6">
        <f>E1504/D1504</f>
        <v>1.0144545454545455</v>
      </c>
      <c r="R1504" s="7">
        <f t="shared" si="117"/>
        <v>67.835866261398181</v>
      </c>
      <c r="S1504" t="str">
        <f t="shared" si="118"/>
        <v>photography</v>
      </c>
      <c r="T1504" t="str">
        <f t="shared" si="119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115"/>
        <v>42606.055567129632</v>
      </c>
      <c r="L1505" s="11">
        <f t="shared" si="116"/>
        <v>42666.055567129632</v>
      </c>
      <c r="M1505" t="b">
        <v>1</v>
      </c>
      <c r="N1505">
        <v>71</v>
      </c>
      <c r="O1505" t="b">
        <v>1</v>
      </c>
      <c r="P1505" t="s">
        <v>8285</v>
      </c>
      <c r="Q1505" s="6">
        <f>E1505/D1505</f>
        <v>1.0789146666666667</v>
      </c>
      <c r="R1505" s="7">
        <f t="shared" si="117"/>
        <v>56.98492957746479</v>
      </c>
      <c r="S1505" t="str">
        <f t="shared" si="118"/>
        <v>photography</v>
      </c>
      <c r="T1505" t="str">
        <f t="shared" si="119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115"/>
        <v>41772.366018518522</v>
      </c>
      <c r="L1506" s="11">
        <f t="shared" si="116"/>
        <v>41800.064583333333</v>
      </c>
      <c r="M1506" t="b">
        <v>1</v>
      </c>
      <c r="N1506">
        <v>269</v>
      </c>
      <c r="O1506" t="b">
        <v>1</v>
      </c>
      <c r="P1506" t="s">
        <v>8285</v>
      </c>
      <c r="Q1506" s="6">
        <f>E1506/D1506</f>
        <v>2.7793846153846156</v>
      </c>
      <c r="R1506" s="7">
        <f t="shared" si="117"/>
        <v>67.159851301115239</v>
      </c>
      <c r="S1506" t="str">
        <f t="shared" si="118"/>
        <v>photography</v>
      </c>
      <c r="T1506" t="str">
        <f t="shared" si="119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115"/>
        <v>42414.151655092595</v>
      </c>
      <c r="L1507" s="11">
        <f t="shared" si="116"/>
        <v>42451.542361111111</v>
      </c>
      <c r="M1507" t="b">
        <v>1</v>
      </c>
      <c r="N1507">
        <v>345</v>
      </c>
      <c r="O1507" t="b">
        <v>1</v>
      </c>
      <c r="P1507" t="s">
        <v>8285</v>
      </c>
      <c r="Q1507" s="6">
        <f>E1507/D1507</f>
        <v>1.0358125</v>
      </c>
      <c r="R1507" s="7">
        <f t="shared" si="117"/>
        <v>48.037681159420288</v>
      </c>
      <c r="S1507" t="str">
        <f t="shared" si="118"/>
        <v>photography</v>
      </c>
      <c r="T1507" t="str">
        <f t="shared" si="119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115"/>
        <v>41814.494259259263</v>
      </c>
      <c r="L1508" s="11">
        <f t="shared" si="116"/>
        <v>41844.494259259263</v>
      </c>
      <c r="M1508" t="b">
        <v>1</v>
      </c>
      <c r="N1508">
        <v>43</v>
      </c>
      <c r="O1508" t="b">
        <v>1</v>
      </c>
      <c r="P1508" t="s">
        <v>8285</v>
      </c>
      <c r="Q1508" s="6">
        <f>E1508/D1508</f>
        <v>1.1140000000000001</v>
      </c>
      <c r="R1508" s="7">
        <f t="shared" si="117"/>
        <v>38.860465116279073</v>
      </c>
      <c r="S1508" t="str">
        <f t="shared" si="118"/>
        <v>photography</v>
      </c>
      <c r="T1508" t="str">
        <f t="shared" si="119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115"/>
        <v>40254.158668981487</v>
      </c>
      <c r="L1509" s="11">
        <f t="shared" si="116"/>
        <v>40313.048611111117</v>
      </c>
      <c r="M1509" t="b">
        <v>1</v>
      </c>
      <c r="N1509">
        <v>33</v>
      </c>
      <c r="O1509" t="b">
        <v>1</v>
      </c>
      <c r="P1509" t="s">
        <v>8285</v>
      </c>
      <c r="Q1509" s="6">
        <f>E1509/D1509</f>
        <v>2.15</v>
      </c>
      <c r="R1509" s="7">
        <f t="shared" si="117"/>
        <v>78.181818181818187</v>
      </c>
      <c r="S1509" t="str">
        <f t="shared" si="118"/>
        <v>photography</v>
      </c>
      <c r="T1509" t="str">
        <f t="shared" si="119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115"/>
        <v>41786.322696759264</v>
      </c>
      <c r="L1510" s="11">
        <f t="shared" si="116"/>
        <v>41817.322696759264</v>
      </c>
      <c r="M1510" t="b">
        <v>1</v>
      </c>
      <c r="N1510">
        <v>211</v>
      </c>
      <c r="O1510" t="b">
        <v>1</v>
      </c>
      <c r="P1510" t="s">
        <v>8285</v>
      </c>
      <c r="Q1510" s="6">
        <f>E1510/D1510</f>
        <v>1.1076216216216217</v>
      </c>
      <c r="R1510" s="7">
        <f t="shared" si="117"/>
        <v>97.113744075829388</v>
      </c>
      <c r="S1510" t="str">
        <f t="shared" si="118"/>
        <v>photography</v>
      </c>
      <c r="T1510" t="str">
        <f t="shared" si="119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115"/>
        <v>42751.241724537038</v>
      </c>
      <c r="L1511" s="11">
        <f t="shared" si="116"/>
        <v>42780.665972222225</v>
      </c>
      <c r="M1511" t="b">
        <v>1</v>
      </c>
      <c r="N1511">
        <v>196</v>
      </c>
      <c r="O1511" t="b">
        <v>1</v>
      </c>
      <c r="P1511" t="s">
        <v>8285</v>
      </c>
      <c r="Q1511" s="6">
        <f>E1511/D1511</f>
        <v>1.2364125714285714</v>
      </c>
      <c r="R1511" s="7">
        <f t="shared" si="117"/>
        <v>110.39397959183674</v>
      </c>
      <c r="S1511" t="str">
        <f t="shared" si="118"/>
        <v>photography</v>
      </c>
      <c r="T1511" t="str">
        <f t="shared" si="119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115"/>
        <v>41809.093495370369</v>
      </c>
      <c r="L1512" s="11">
        <f t="shared" si="116"/>
        <v>41839.093495370369</v>
      </c>
      <c r="M1512" t="b">
        <v>1</v>
      </c>
      <c r="N1512">
        <v>405</v>
      </c>
      <c r="O1512" t="b">
        <v>1</v>
      </c>
      <c r="P1512" t="s">
        <v>8285</v>
      </c>
      <c r="Q1512" s="6">
        <f>E1512/D1512</f>
        <v>1.0103500000000001</v>
      </c>
      <c r="R1512" s="7">
        <f t="shared" si="117"/>
        <v>39.91506172839506</v>
      </c>
      <c r="S1512" t="str">
        <f t="shared" si="118"/>
        <v>photography</v>
      </c>
      <c r="T1512" t="str">
        <f t="shared" si="119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115"/>
        <v>42296.291712962964</v>
      </c>
      <c r="L1513" s="11">
        <f t="shared" si="116"/>
        <v>42326.333379629628</v>
      </c>
      <c r="M1513" t="b">
        <v>1</v>
      </c>
      <c r="N1513">
        <v>206</v>
      </c>
      <c r="O1513" t="b">
        <v>1</v>
      </c>
      <c r="P1513" t="s">
        <v>8285</v>
      </c>
      <c r="Q1513" s="6">
        <f>E1513/D1513</f>
        <v>1.1179285714285714</v>
      </c>
      <c r="R1513" s="7">
        <f t="shared" si="117"/>
        <v>75.975728155339809</v>
      </c>
      <c r="S1513" t="str">
        <f t="shared" si="118"/>
        <v>photography</v>
      </c>
      <c r="T1513" t="str">
        <f t="shared" si="119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115"/>
        <v>42741.392812500002</v>
      </c>
      <c r="L1514" s="11">
        <f t="shared" si="116"/>
        <v>42771.392812500002</v>
      </c>
      <c r="M1514" t="b">
        <v>1</v>
      </c>
      <c r="N1514">
        <v>335</v>
      </c>
      <c r="O1514" t="b">
        <v>1</v>
      </c>
      <c r="P1514" t="s">
        <v>8285</v>
      </c>
      <c r="Q1514" s="6">
        <f>E1514/D1514</f>
        <v>5.5877142857142861</v>
      </c>
      <c r="R1514" s="7">
        <f t="shared" si="117"/>
        <v>58.379104477611939</v>
      </c>
      <c r="S1514" t="str">
        <f t="shared" si="118"/>
        <v>photography</v>
      </c>
      <c r="T1514" t="str">
        <f t="shared" si="119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115"/>
        <v>41806.345671296302</v>
      </c>
      <c r="L1515" s="11">
        <f t="shared" si="116"/>
        <v>41836.345671296302</v>
      </c>
      <c r="M1515" t="b">
        <v>1</v>
      </c>
      <c r="N1515">
        <v>215</v>
      </c>
      <c r="O1515" t="b">
        <v>1</v>
      </c>
      <c r="P1515" t="s">
        <v>8285</v>
      </c>
      <c r="Q1515" s="6">
        <f>E1515/D1515</f>
        <v>1.5001875</v>
      </c>
      <c r="R1515" s="7">
        <f t="shared" si="117"/>
        <v>55.82093023255814</v>
      </c>
      <c r="S1515" t="str">
        <f t="shared" si="118"/>
        <v>photography</v>
      </c>
      <c r="T1515" t="str">
        <f t="shared" si="119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115"/>
        <v>42234.306018518524</v>
      </c>
      <c r="L1516" s="11">
        <f t="shared" si="116"/>
        <v>42274.306018518524</v>
      </c>
      <c r="M1516" t="b">
        <v>1</v>
      </c>
      <c r="N1516">
        <v>176</v>
      </c>
      <c r="O1516" t="b">
        <v>1</v>
      </c>
      <c r="P1516" t="s">
        <v>8285</v>
      </c>
      <c r="Q1516" s="6">
        <f>E1516/D1516</f>
        <v>1.0647599999999999</v>
      </c>
      <c r="R1516" s="7">
        <f t="shared" si="117"/>
        <v>151.24431818181819</v>
      </c>
      <c r="S1516" t="str">
        <f t="shared" si="118"/>
        <v>photography</v>
      </c>
      <c r="T1516" t="str">
        <f t="shared" si="119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115"/>
        <v>42414.961770833332</v>
      </c>
      <c r="L1517" s="11">
        <f t="shared" si="116"/>
        <v>42444.920104166667</v>
      </c>
      <c r="M1517" t="b">
        <v>1</v>
      </c>
      <c r="N1517">
        <v>555</v>
      </c>
      <c r="O1517" t="b">
        <v>1</v>
      </c>
      <c r="P1517" t="s">
        <v>8285</v>
      </c>
      <c r="Q1517" s="6">
        <f>E1517/D1517</f>
        <v>1.57189</v>
      </c>
      <c r="R1517" s="7">
        <f t="shared" si="117"/>
        <v>849.67027027027029</v>
      </c>
      <c r="S1517" t="str">
        <f t="shared" si="118"/>
        <v>photography</v>
      </c>
      <c r="T1517" t="str">
        <f t="shared" si="119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115"/>
        <v>42619.174675925933</v>
      </c>
      <c r="L1518" s="11">
        <f t="shared" si="116"/>
        <v>42649.291666666664</v>
      </c>
      <c r="M1518" t="b">
        <v>1</v>
      </c>
      <c r="N1518">
        <v>116</v>
      </c>
      <c r="O1518" t="b">
        <v>1</v>
      </c>
      <c r="P1518" t="s">
        <v>8285</v>
      </c>
      <c r="Q1518" s="6">
        <f>E1518/D1518</f>
        <v>1.0865882352941176</v>
      </c>
      <c r="R1518" s="7">
        <f t="shared" si="117"/>
        <v>159.24137931034483</v>
      </c>
      <c r="S1518" t="str">
        <f t="shared" si="118"/>
        <v>photography</v>
      </c>
      <c r="T1518" t="str">
        <f t="shared" si="119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115"/>
        <v>41948.274918981486</v>
      </c>
      <c r="L1519" s="11">
        <f t="shared" si="116"/>
        <v>41978.958333333336</v>
      </c>
      <c r="M1519" t="b">
        <v>1</v>
      </c>
      <c r="N1519">
        <v>615</v>
      </c>
      <c r="O1519" t="b">
        <v>1</v>
      </c>
      <c r="P1519" t="s">
        <v>8285</v>
      </c>
      <c r="Q1519" s="6">
        <f>E1519/D1519</f>
        <v>1.6197999999999999</v>
      </c>
      <c r="R1519" s="7">
        <f t="shared" si="117"/>
        <v>39.507317073170732</v>
      </c>
      <c r="S1519" t="str">
        <f t="shared" si="118"/>
        <v>photography</v>
      </c>
      <c r="T1519" t="str">
        <f t="shared" si="119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115"/>
        <v>41760.528379629635</v>
      </c>
      <c r="L1520" s="11">
        <f t="shared" si="116"/>
        <v>41790.528379629635</v>
      </c>
      <c r="M1520" t="b">
        <v>1</v>
      </c>
      <c r="N1520">
        <v>236</v>
      </c>
      <c r="O1520" t="b">
        <v>1</v>
      </c>
      <c r="P1520" t="s">
        <v>8285</v>
      </c>
      <c r="Q1520" s="6">
        <f>E1520/D1520</f>
        <v>2.0536666666666665</v>
      </c>
      <c r="R1520" s="7">
        <f t="shared" si="117"/>
        <v>130.52966101694915</v>
      </c>
      <c r="S1520" t="str">
        <f t="shared" si="118"/>
        <v>photography</v>
      </c>
      <c r="T1520" t="str">
        <f t="shared" si="119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115"/>
        <v>41782.450034722227</v>
      </c>
      <c r="L1521" s="11">
        <f t="shared" si="116"/>
        <v>41810.624305555561</v>
      </c>
      <c r="M1521" t="b">
        <v>1</v>
      </c>
      <c r="N1521">
        <v>145</v>
      </c>
      <c r="O1521" t="b">
        <v>1</v>
      </c>
      <c r="P1521" t="s">
        <v>8285</v>
      </c>
      <c r="Q1521" s="6">
        <f>E1521/D1521</f>
        <v>1.033638888888889</v>
      </c>
      <c r="R1521" s="7">
        <f t="shared" si="117"/>
        <v>64.156896551724131</v>
      </c>
      <c r="S1521" t="str">
        <f t="shared" si="118"/>
        <v>photography</v>
      </c>
      <c r="T1521" t="str">
        <f t="shared" si="119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115"/>
        <v>41955.566122685188</v>
      </c>
      <c r="L1522" s="11">
        <f t="shared" si="116"/>
        <v>41991.875000000007</v>
      </c>
      <c r="M1522" t="b">
        <v>1</v>
      </c>
      <c r="N1522">
        <v>167</v>
      </c>
      <c r="O1522" t="b">
        <v>1</v>
      </c>
      <c r="P1522" t="s">
        <v>8285</v>
      </c>
      <c r="Q1522" s="6">
        <f>E1522/D1522</f>
        <v>1.0347222222222223</v>
      </c>
      <c r="R1522" s="7">
        <f t="shared" si="117"/>
        <v>111.52694610778443</v>
      </c>
      <c r="S1522" t="str">
        <f t="shared" si="118"/>
        <v>photography</v>
      </c>
      <c r="T1522" t="str">
        <f t="shared" si="119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115"/>
        <v>42492.87605324074</v>
      </c>
      <c r="L1523" s="11">
        <f t="shared" si="116"/>
        <v>42527.87605324074</v>
      </c>
      <c r="M1523" t="b">
        <v>1</v>
      </c>
      <c r="N1523">
        <v>235</v>
      </c>
      <c r="O1523" t="b">
        <v>1</v>
      </c>
      <c r="P1523" t="s">
        <v>8285</v>
      </c>
      <c r="Q1523" s="6">
        <f>E1523/D1523</f>
        <v>1.0681333333333334</v>
      </c>
      <c r="R1523" s="7">
        <f t="shared" si="117"/>
        <v>170.44680851063831</v>
      </c>
      <c r="S1523" t="str">
        <f t="shared" si="118"/>
        <v>photography</v>
      </c>
      <c r="T1523" t="str">
        <f t="shared" si="119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115"/>
        <v>41899.538645833338</v>
      </c>
      <c r="L1524" s="11">
        <f t="shared" si="116"/>
        <v>41929.538645833338</v>
      </c>
      <c r="M1524" t="b">
        <v>1</v>
      </c>
      <c r="N1524">
        <v>452</v>
      </c>
      <c r="O1524" t="b">
        <v>1</v>
      </c>
      <c r="P1524" t="s">
        <v>8285</v>
      </c>
      <c r="Q1524" s="6">
        <f>E1524/D1524</f>
        <v>1.3896574712643677</v>
      </c>
      <c r="R1524" s="7">
        <f t="shared" si="117"/>
        <v>133.7391592920354</v>
      </c>
      <c r="S1524" t="str">
        <f t="shared" si="118"/>
        <v>photography</v>
      </c>
      <c r="T1524" t="str">
        <f t="shared" si="119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115"/>
        <v>41964.459675925929</v>
      </c>
      <c r="L1525" s="11">
        <f t="shared" si="116"/>
        <v>41995.708333333336</v>
      </c>
      <c r="M1525" t="b">
        <v>1</v>
      </c>
      <c r="N1525">
        <v>241</v>
      </c>
      <c r="O1525" t="b">
        <v>1</v>
      </c>
      <c r="P1525" t="s">
        <v>8285</v>
      </c>
      <c r="Q1525" s="6">
        <f>E1525/D1525</f>
        <v>1.2484324324324325</v>
      </c>
      <c r="R1525" s="7">
        <f t="shared" si="117"/>
        <v>95.834024896265561</v>
      </c>
      <c r="S1525" t="str">
        <f t="shared" si="118"/>
        <v>photography</v>
      </c>
      <c r="T1525" t="str">
        <f t="shared" si="119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115"/>
        <v>42756.209374999999</v>
      </c>
      <c r="L1526" s="11">
        <f t="shared" si="116"/>
        <v>42786.209374999999</v>
      </c>
      <c r="M1526" t="b">
        <v>1</v>
      </c>
      <c r="N1526">
        <v>28</v>
      </c>
      <c r="O1526" t="b">
        <v>1</v>
      </c>
      <c r="P1526" t="s">
        <v>8285</v>
      </c>
      <c r="Q1526" s="6">
        <f>E1526/D1526</f>
        <v>2.0699999999999998</v>
      </c>
      <c r="R1526" s="7">
        <f t="shared" si="117"/>
        <v>221.78571428571428</v>
      </c>
      <c r="S1526" t="str">
        <f t="shared" si="118"/>
        <v>photography</v>
      </c>
      <c r="T1526" t="str">
        <f t="shared" si="119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115"/>
        <v>42570.411319444444</v>
      </c>
      <c r="L1527" s="11">
        <f t="shared" si="116"/>
        <v>42600.411319444444</v>
      </c>
      <c r="M1527" t="b">
        <v>1</v>
      </c>
      <c r="N1527">
        <v>140</v>
      </c>
      <c r="O1527" t="b">
        <v>1</v>
      </c>
      <c r="P1527" t="s">
        <v>8285</v>
      </c>
      <c r="Q1527" s="6">
        <f>E1527/D1527</f>
        <v>1.7400576923076922</v>
      </c>
      <c r="R1527" s="7">
        <f t="shared" si="117"/>
        <v>32.315357142857138</v>
      </c>
      <c r="S1527" t="str">
        <f t="shared" si="118"/>
        <v>photography</v>
      </c>
      <c r="T1527" t="str">
        <f t="shared" si="119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115"/>
        <v>42338.984340277784</v>
      </c>
      <c r="L1528" s="11">
        <f t="shared" si="116"/>
        <v>42387.984340277784</v>
      </c>
      <c r="M1528" t="b">
        <v>1</v>
      </c>
      <c r="N1528">
        <v>280</v>
      </c>
      <c r="O1528" t="b">
        <v>1</v>
      </c>
      <c r="P1528" t="s">
        <v>8285</v>
      </c>
      <c r="Q1528" s="6">
        <f>E1528/D1528</f>
        <v>1.2032608695652174</v>
      </c>
      <c r="R1528" s="7">
        <f t="shared" si="117"/>
        <v>98.839285714285708</v>
      </c>
      <c r="S1528" t="str">
        <f t="shared" si="118"/>
        <v>photography</v>
      </c>
      <c r="T1528" t="str">
        <f t="shared" si="119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115"/>
        <v>42780.308865740742</v>
      </c>
      <c r="L1529" s="11">
        <f t="shared" si="116"/>
        <v>42808.267199074071</v>
      </c>
      <c r="M1529" t="b">
        <v>1</v>
      </c>
      <c r="N1529">
        <v>70</v>
      </c>
      <c r="O1529" t="b">
        <v>1</v>
      </c>
      <c r="P1529" t="s">
        <v>8285</v>
      </c>
      <c r="Q1529" s="6">
        <f>E1529/D1529</f>
        <v>1.1044428571428573</v>
      </c>
      <c r="R1529" s="7">
        <f t="shared" si="117"/>
        <v>55.222142857142863</v>
      </c>
      <c r="S1529" t="str">
        <f t="shared" si="118"/>
        <v>photography</v>
      </c>
      <c r="T1529" t="str">
        <f t="shared" si="119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115"/>
        <v>42736.441226851857</v>
      </c>
      <c r="L1530" s="11">
        <f t="shared" si="116"/>
        <v>42766.708333333336</v>
      </c>
      <c r="M1530" t="b">
        <v>1</v>
      </c>
      <c r="N1530">
        <v>160</v>
      </c>
      <c r="O1530" t="b">
        <v>1</v>
      </c>
      <c r="P1530" t="s">
        <v>8285</v>
      </c>
      <c r="Q1530" s="6">
        <f>E1530/D1530</f>
        <v>2.8156666666666665</v>
      </c>
      <c r="R1530" s="7">
        <f t="shared" si="117"/>
        <v>52.793750000000003</v>
      </c>
      <c r="S1530" t="str">
        <f t="shared" si="118"/>
        <v>photography</v>
      </c>
      <c r="T1530" t="str">
        <f t="shared" si="119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115"/>
        <v>42052.337037037039</v>
      </c>
      <c r="L1531" s="11">
        <f t="shared" si="116"/>
        <v>42082.295370370375</v>
      </c>
      <c r="M1531" t="b">
        <v>1</v>
      </c>
      <c r="N1531">
        <v>141</v>
      </c>
      <c r="O1531" t="b">
        <v>1</v>
      </c>
      <c r="P1531" t="s">
        <v>8285</v>
      </c>
      <c r="Q1531" s="6">
        <f>E1531/D1531</f>
        <v>1.0067894736842105</v>
      </c>
      <c r="R1531" s="7">
        <f t="shared" si="117"/>
        <v>135.66666666666666</v>
      </c>
      <c r="S1531" t="str">
        <f t="shared" si="118"/>
        <v>photography</v>
      </c>
      <c r="T1531" t="str">
        <f t="shared" si="119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115"/>
        <v>42275.475636574083</v>
      </c>
      <c r="L1532" s="11">
        <f t="shared" si="116"/>
        <v>42300.475636574083</v>
      </c>
      <c r="M1532" t="b">
        <v>1</v>
      </c>
      <c r="N1532">
        <v>874</v>
      </c>
      <c r="O1532" t="b">
        <v>1</v>
      </c>
      <c r="P1532" t="s">
        <v>8285</v>
      </c>
      <c r="Q1532" s="6">
        <f>E1532/D1532</f>
        <v>1.3482571428571428</v>
      </c>
      <c r="R1532" s="7">
        <f t="shared" si="117"/>
        <v>53.991990846681922</v>
      </c>
      <c r="S1532" t="str">
        <f t="shared" si="118"/>
        <v>photography</v>
      </c>
      <c r="T1532" t="str">
        <f t="shared" si="119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115"/>
        <v>41941.510717592595</v>
      </c>
      <c r="L1533" s="11">
        <f t="shared" si="116"/>
        <v>41973.833333333336</v>
      </c>
      <c r="M1533" t="b">
        <v>1</v>
      </c>
      <c r="N1533">
        <v>73</v>
      </c>
      <c r="O1533" t="b">
        <v>1</v>
      </c>
      <c r="P1533" t="s">
        <v>8285</v>
      </c>
      <c r="Q1533" s="6">
        <f>E1533/D1533</f>
        <v>1.7595744680851064</v>
      </c>
      <c r="R1533" s="7">
        <f t="shared" si="117"/>
        <v>56.643835616438359</v>
      </c>
      <c r="S1533" t="str">
        <f t="shared" si="118"/>
        <v>photography</v>
      </c>
      <c r="T1533" t="str">
        <f t="shared" si="119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115"/>
        <v>42391.183622685188</v>
      </c>
      <c r="L1534" s="11">
        <f t="shared" si="116"/>
        <v>42415.333333333336</v>
      </c>
      <c r="M1534" t="b">
        <v>1</v>
      </c>
      <c r="N1534">
        <v>294</v>
      </c>
      <c r="O1534" t="b">
        <v>1</v>
      </c>
      <c r="P1534" t="s">
        <v>8285</v>
      </c>
      <c r="Q1534" s="6">
        <f>E1534/D1534</f>
        <v>4.8402000000000003</v>
      </c>
      <c r="R1534" s="7">
        <f t="shared" si="117"/>
        <v>82.316326530612244</v>
      </c>
      <c r="S1534" t="str">
        <f t="shared" si="118"/>
        <v>photography</v>
      </c>
      <c r="T1534" t="str">
        <f t="shared" si="119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115"/>
        <v>42442.710381944446</v>
      </c>
      <c r="L1535" s="11">
        <f t="shared" si="116"/>
        <v>42491.874305555561</v>
      </c>
      <c r="M1535" t="b">
        <v>1</v>
      </c>
      <c r="N1535">
        <v>740</v>
      </c>
      <c r="O1535" t="b">
        <v>1</v>
      </c>
      <c r="P1535" t="s">
        <v>8285</v>
      </c>
      <c r="Q1535" s="6">
        <f>E1535/D1535</f>
        <v>1.4514</v>
      </c>
      <c r="R1535" s="7">
        <f t="shared" si="117"/>
        <v>88.26081081081081</v>
      </c>
      <c r="S1535" t="str">
        <f t="shared" si="118"/>
        <v>photography</v>
      </c>
      <c r="T1535" t="str">
        <f t="shared" si="119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115"/>
        <v>42221.382662037046</v>
      </c>
      <c r="L1536" s="11">
        <f t="shared" si="116"/>
        <v>42251.382662037046</v>
      </c>
      <c r="M1536" t="b">
        <v>1</v>
      </c>
      <c r="N1536">
        <v>369</v>
      </c>
      <c r="O1536" t="b">
        <v>1</v>
      </c>
      <c r="P1536" t="s">
        <v>8285</v>
      </c>
      <c r="Q1536" s="6">
        <f>E1536/D1536</f>
        <v>4.1773333333333333</v>
      </c>
      <c r="R1536" s="7">
        <f t="shared" si="117"/>
        <v>84.905149051490511</v>
      </c>
      <c r="S1536" t="str">
        <f t="shared" si="118"/>
        <v>photography</v>
      </c>
      <c r="T1536" t="str">
        <f t="shared" si="119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115"/>
        <v>42484.537395833337</v>
      </c>
      <c r="L1537" s="11">
        <f t="shared" si="116"/>
        <v>42513.625000000007</v>
      </c>
      <c r="M1537" t="b">
        <v>1</v>
      </c>
      <c r="N1537">
        <v>110</v>
      </c>
      <c r="O1537" t="b">
        <v>1</v>
      </c>
      <c r="P1537" t="s">
        <v>8285</v>
      </c>
      <c r="Q1537" s="6">
        <f>E1537/D1537</f>
        <v>1.3242499999999999</v>
      </c>
      <c r="R1537" s="7">
        <f t="shared" si="117"/>
        <v>48.154545454545456</v>
      </c>
      <c r="S1537" t="str">
        <f t="shared" si="118"/>
        <v>photography</v>
      </c>
      <c r="T1537" t="str">
        <f t="shared" si="119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si="115"/>
        <v>42213.51053240741</v>
      </c>
      <c r="L1538" s="11">
        <f t="shared" si="116"/>
        <v>42243.51053240741</v>
      </c>
      <c r="M1538" t="b">
        <v>1</v>
      </c>
      <c r="N1538">
        <v>455</v>
      </c>
      <c r="O1538" t="b">
        <v>1</v>
      </c>
      <c r="P1538" t="s">
        <v>8285</v>
      </c>
      <c r="Q1538" s="6">
        <f>E1538/D1538</f>
        <v>2.5030841666666666</v>
      </c>
      <c r="R1538" s="7">
        <f t="shared" si="117"/>
        <v>66.015406593406595</v>
      </c>
      <c r="S1538" t="str">
        <f t="shared" si="118"/>
        <v>photography</v>
      </c>
      <c r="T1538" t="str">
        <f t="shared" si="119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ref="K1539:K1602" si="120">(((J1539/60)/60)/24)+DATE(1970,1,1)+(-7/24)</f>
        <v>42552.023460648146</v>
      </c>
      <c r="L1539" s="11">
        <f t="shared" ref="L1539:L1602" si="121">(((I1539/60)/60)/24)+DATE(1970,1,1)+(-7/24)</f>
        <v>42588.458333333336</v>
      </c>
      <c r="M1539" t="b">
        <v>1</v>
      </c>
      <c r="N1539">
        <v>224</v>
      </c>
      <c r="O1539" t="b">
        <v>1</v>
      </c>
      <c r="P1539" t="s">
        <v>8285</v>
      </c>
      <c r="Q1539" s="6">
        <f>E1539/D1539</f>
        <v>1.7989999999999999</v>
      </c>
      <c r="R1539" s="7">
        <f t="shared" ref="R1539:R1602" si="122">E1539/N1539</f>
        <v>96.375</v>
      </c>
      <c r="S1539" t="str">
        <f t="shared" ref="S1539:S1602" si="123">LEFT(P1539,SEARCH("/",P1539,1)-1)</f>
        <v>photography</v>
      </c>
      <c r="T1539" t="str">
        <f t="shared" ref="T1539:T1602" si="124">RIGHT(P1539,LEN(P1539)-SEARCH("/",P1539))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120"/>
        <v>41981.490393518521</v>
      </c>
      <c r="L1540" s="11">
        <f t="shared" si="121"/>
        <v>42026.490393518521</v>
      </c>
      <c r="M1540" t="b">
        <v>1</v>
      </c>
      <c r="N1540">
        <v>46</v>
      </c>
      <c r="O1540" t="b">
        <v>1</v>
      </c>
      <c r="P1540" t="s">
        <v>8285</v>
      </c>
      <c r="Q1540" s="6">
        <f>E1540/D1540</f>
        <v>1.0262857142857142</v>
      </c>
      <c r="R1540" s="7">
        <f t="shared" si="122"/>
        <v>156.17391304347825</v>
      </c>
      <c r="S1540" t="str">
        <f t="shared" si="123"/>
        <v>photography</v>
      </c>
      <c r="T1540" t="str">
        <f t="shared" si="124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120"/>
        <v>42705.627534722218</v>
      </c>
      <c r="L1541" s="11">
        <f t="shared" si="121"/>
        <v>42738.627534722218</v>
      </c>
      <c r="M1541" t="b">
        <v>0</v>
      </c>
      <c r="N1541">
        <v>284</v>
      </c>
      <c r="O1541" t="b">
        <v>1</v>
      </c>
      <c r="P1541" t="s">
        <v>8285</v>
      </c>
      <c r="Q1541" s="6">
        <f>E1541/D1541</f>
        <v>1.359861</v>
      </c>
      <c r="R1541" s="7">
        <f t="shared" si="122"/>
        <v>95.764859154929582</v>
      </c>
      <c r="S1541" t="str">
        <f t="shared" si="123"/>
        <v>photography</v>
      </c>
      <c r="T1541" t="str">
        <f t="shared" si="124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120"/>
        <v>41938.715462962966</v>
      </c>
      <c r="L1542" s="11">
        <f t="shared" si="121"/>
        <v>41968.760416666664</v>
      </c>
      <c r="M1542" t="b">
        <v>1</v>
      </c>
      <c r="N1542">
        <v>98</v>
      </c>
      <c r="O1542" t="b">
        <v>1</v>
      </c>
      <c r="P1542" t="s">
        <v>8285</v>
      </c>
      <c r="Q1542" s="6">
        <f>E1542/D1542</f>
        <v>1.1786666666666668</v>
      </c>
      <c r="R1542" s="7">
        <f t="shared" si="122"/>
        <v>180.40816326530611</v>
      </c>
      <c r="S1542" t="str">
        <f t="shared" si="123"/>
        <v>photography</v>
      </c>
      <c r="T1542" t="str">
        <f t="shared" si="124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120"/>
        <v>41974.420578703706</v>
      </c>
      <c r="L1543" s="11">
        <f t="shared" si="121"/>
        <v>42004.420578703706</v>
      </c>
      <c r="M1543" t="b">
        <v>0</v>
      </c>
      <c r="N1543">
        <v>2</v>
      </c>
      <c r="O1543" t="b">
        <v>0</v>
      </c>
      <c r="P1543" t="s">
        <v>8289</v>
      </c>
      <c r="Q1543" s="6">
        <f>E1543/D1543</f>
        <v>3.3333333333333332E-4</v>
      </c>
      <c r="R1543" s="7">
        <f t="shared" si="122"/>
        <v>3</v>
      </c>
      <c r="S1543" t="str">
        <f t="shared" si="123"/>
        <v>photography</v>
      </c>
      <c r="T1543" t="str">
        <f t="shared" si="124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120"/>
        <v>42170.704861111117</v>
      </c>
      <c r="L1544" s="11">
        <f t="shared" si="121"/>
        <v>42185.704861111117</v>
      </c>
      <c r="M1544" t="b">
        <v>0</v>
      </c>
      <c r="N1544">
        <v>1</v>
      </c>
      <c r="O1544" t="b">
        <v>0</v>
      </c>
      <c r="P1544" t="s">
        <v>8289</v>
      </c>
      <c r="Q1544" s="6">
        <f>E1544/D1544</f>
        <v>0.04</v>
      </c>
      <c r="R1544" s="7">
        <f t="shared" si="122"/>
        <v>20</v>
      </c>
      <c r="S1544" t="str">
        <f t="shared" si="123"/>
        <v>photography</v>
      </c>
      <c r="T1544" t="str">
        <f t="shared" si="124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120"/>
        <v>41935.217986111114</v>
      </c>
      <c r="L1545" s="11">
        <f t="shared" si="121"/>
        <v>41965.259652777779</v>
      </c>
      <c r="M1545" t="b">
        <v>0</v>
      </c>
      <c r="N1545">
        <v>1</v>
      </c>
      <c r="O1545" t="b">
        <v>0</v>
      </c>
      <c r="P1545" t="s">
        <v>8289</v>
      </c>
      <c r="Q1545" s="6">
        <f>E1545/D1545</f>
        <v>4.4444444444444444E-3</v>
      </c>
      <c r="R1545" s="7">
        <f t="shared" si="122"/>
        <v>10</v>
      </c>
      <c r="S1545" t="str">
        <f t="shared" si="123"/>
        <v>photography</v>
      </c>
      <c r="T1545" t="str">
        <f t="shared" si="124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120"/>
        <v>42052.75953703704</v>
      </c>
      <c r="L1546" s="11">
        <f t="shared" si="121"/>
        <v>42094.720833333333</v>
      </c>
      <c r="M1546" t="b">
        <v>0</v>
      </c>
      <c r="N1546">
        <v>0</v>
      </c>
      <c r="O1546" t="b">
        <v>0</v>
      </c>
      <c r="P1546" t="s">
        <v>8289</v>
      </c>
      <c r="Q1546" s="6">
        <f>E1546/D1546</f>
        <v>0</v>
      </c>
      <c r="R1546" s="7" t="e">
        <f t="shared" si="122"/>
        <v>#DIV/0!</v>
      </c>
      <c r="S1546" t="str">
        <f t="shared" si="123"/>
        <v>photography</v>
      </c>
      <c r="T1546" t="str">
        <f t="shared" si="124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120"/>
        <v>42031.592986111114</v>
      </c>
      <c r="L1547" s="11">
        <f t="shared" si="121"/>
        <v>42065.594444444447</v>
      </c>
      <c r="M1547" t="b">
        <v>0</v>
      </c>
      <c r="N1547">
        <v>1</v>
      </c>
      <c r="O1547" t="b">
        <v>0</v>
      </c>
      <c r="P1547" t="s">
        <v>8289</v>
      </c>
      <c r="Q1547" s="6">
        <f>E1547/D1547</f>
        <v>3.3333333333333332E-4</v>
      </c>
      <c r="R1547" s="7">
        <f t="shared" si="122"/>
        <v>1</v>
      </c>
      <c r="S1547" t="str">
        <f t="shared" si="123"/>
        <v>photography</v>
      </c>
      <c r="T1547" t="str">
        <f t="shared" si="124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120"/>
        <v>41838.921284722222</v>
      </c>
      <c r="L1548" s="11">
        <f t="shared" si="121"/>
        <v>41898.921284722222</v>
      </c>
      <c r="M1548" t="b">
        <v>0</v>
      </c>
      <c r="N1548">
        <v>11</v>
      </c>
      <c r="O1548" t="b">
        <v>0</v>
      </c>
      <c r="P1548" t="s">
        <v>8289</v>
      </c>
      <c r="Q1548" s="6">
        <f>E1548/D1548</f>
        <v>0.28899999999999998</v>
      </c>
      <c r="R1548" s="7">
        <f t="shared" si="122"/>
        <v>26.272727272727273</v>
      </c>
      <c r="S1548" t="str">
        <f t="shared" si="123"/>
        <v>photography</v>
      </c>
      <c r="T1548" t="str">
        <f t="shared" si="124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120"/>
        <v>42782.13520833334</v>
      </c>
      <c r="L1549" s="11">
        <f t="shared" si="121"/>
        <v>42789.13520833334</v>
      </c>
      <c r="M1549" t="b">
        <v>0</v>
      </c>
      <c r="N1549">
        <v>0</v>
      </c>
      <c r="O1549" t="b">
        <v>0</v>
      </c>
      <c r="P1549" t="s">
        <v>8289</v>
      </c>
      <c r="Q1549" s="6">
        <f>E1549/D1549</f>
        <v>0</v>
      </c>
      <c r="R1549" s="7" t="e">
        <f t="shared" si="122"/>
        <v>#DIV/0!</v>
      </c>
      <c r="S1549" t="str">
        <f t="shared" si="123"/>
        <v>photography</v>
      </c>
      <c r="T1549" t="str">
        <f t="shared" si="124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120"/>
        <v>42286.590509259266</v>
      </c>
      <c r="L1550" s="11">
        <f t="shared" si="121"/>
        <v>42316.632175925923</v>
      </c>
      <c r="M1550" t="b">
        <v>0</v>
      </c>
      <c r="N1550">
        <v>1</v>
      </c>
      <c r="O1550" t="b">
        <v>0</v>
      </c>
      <c r="P1550" t="s">
        <v>8289</v>
      </c>
      <c r="Q1550" s="6">
        <f>E1550/D1550</f>
        <v>8.5714285714285715E-2</v>
      </c>
      <c r="R1550" s="7">
        <f t="shared" si="122"/>
        <v>60</v>
      </c>
      <c r="S1550" t="str">
        <f t="shared" si="123"/>
        <v>photography</v>
      </c>
      <c r="T1550" t="str">
        <f t="shared" si="124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120"/>
        <v>42280.84443287037</v>
      </c>
      <c r="L1551" s="11">
        <f t="shared" si="121"/>
        <v>42310.886099537041</v>
      </c>
      <c r="M1551" t="b">
        <v>0</v>
      </c>
      <c r="N1551">
        <v>6</v>
      </c>
      <c r="O1551" t="b">
        <v>0</v>
      </c>
      <c r="P1551" t="s">
        <v>8289</v>
      </c>
      <c r="Q1551" s="6">
        <f>E1551/D1551</f>
        <v>0.34</v>
      </c>
      <c r="R1551" s="7">
        <f t="shared" si="122"/>
        <v>28.333333333333332</v>
      </c>
      <c r="S1551" t="str">
        <f t="shared" si="123"/>
        <v>photography</v>
      </c>
      <c r="T1551" t="str">
        <f t="shared" si="124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120"/>
        <v>42472.157800925932</v>
      </c>
      <c r="L1552" s="11">
        <f t="shared" si="121"/>
        <v>42502.157800925932</v>
      </c>
      <c r="M1552" t="b">
        <v>0</v>
      </c>
      <c r="N1552">
        <v>7</v>
      </c>
      <c r="O1552" t="b">
        <v>0</v>
      </c>
      <c r="P1552" t="s">
        <v>8289</v>
      </c>
      <c r="Q1552" s="6">
        <f>E1552/D1552</f>
        <v>0.13466666666666666</v>
      </c>
      <c r="R1552" s="7">
        <f t="shared" si="122"/>
        <v>14.428571428571429</v>
      </c>
      <c r="S1552" t="str">
        <f t="shared" si="123"/>
        <v>photography</v>
      </c>
      <c r="T1552" t="str">
        <f t="shared" si="124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120"/>
        <v>42121.532858796294</v>
      </c>
      <c r="L1553" s="11">
        <f t="shared" si="121"/>
        <v>42151.532858796294</v>
      </c>
      <c r="M1553" t="b">
        <v>0</v>
      </c>
      <c r="N1553">
        <v>0</v>
      </c>
      <c r="O1553" t="b">
        <v>0</v>
      </c>
      <c r="P1553" t="s">
        <v>8289</v>
      </c>
      <c r="Q1553" s="6">
        <f>E1553/D1553</f>
        <v>0</v>
      </c>
      <c r="R1553" s="7" t="e">
        <f t="shared" si="122"/>
        <v>#DIV/0!</v>
      </c>
      <c r="S1553" t="str">
        <f t="shared" si="123"/>
        <v>photography</v>
      </c>
      <c r="T1553" t="str">
        <f t="shared" si="124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120"/>
        <v>41892.397083333337</v>
      </c>
      <c r="L1554" s="11">
        <f t="shared" si="121"/>
        <v>41912.874305555561</v>
      </c>
      <c r="M1554" t="b">
        <v>0</v>
      </c>
      <c r="N1554">
        <v>16</v>
      </c>
      <c r="O1554" t="b">
        <v>0</v>
      </c>
      <c r="P1554" t="s">
        <v>8289</v>
      </c>
      <c r="Q1554" s="6">
        <f>E1554/D1554</f>
        <v>0.49186046511627907</v>
      </c>
      <c r="R1554" s="7">
        <f t="shared" si="122"/>
        <v>132.1875</v>
      </c>
      <c r="S1554" t="str">
        <f t="shared" si="123"/>
        <v>photography</v>
      </c>
      <c r="T1554" t="str">
        <f t="shared" si="124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120"/>
        <v>42218.991284722222</v>
      </c>
      <c r="L1555" s="11">
        <f t="shared" si="121"/>
        <v>42248.991284722222</v>
      </c>
      <c r="M1555" t="b">
        <v>0</v>
      </c>
      <c r="N1555">
        <v>0</v>
      </c>
      <c r="O1555" t="b">
        <v>0</v>
      </c>
      <c r="P1555" t="s">
        <v>8289</v>
      </c>
      <c r="Q1555" s="6">
        <f>E1555/D1555</f>
        <v>0</v>
      </c>
      <c r="R1555" s="7" t="e">
        <f t="shared" si="122"/>
        <v>#DIV/0!</v>
      </c>
      <c r="S1555" t="str">
        <f t="shared" si="123"/>
        <v>photography</v>
      </c>
      <c r="T1555" t="str">
        <f t="shared" si="124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120"/>
        <v>42187.960532407415</v>
      </c>
      <c r="L1556" s="11">
        <f t="shared" si="121"/>
        <v>42217.960532407415</v>
      </c>
      <c r="M1556" t="b">
        <v>0</v>
      </c>
      <c r="N1556">
        <v>0</v>
      </c>
      <c r="O1556" t="b">
        <v>0</v>
      </c>
      <c r="P1556" t="s">
        <v>8289</v>
      </c>
      <c r="Q1556" s="6">
        <f>E1556/D1556</f>
        <v>0</v>
      </c>
      <c r="R1556" s="7" t="e">
        <f t="shared" si="122"/>
        <v>#DIV/0!</v>
      </c>
      <c r="S1556" t="str">
        <f t="shared" si="123"/>
        <v>photography</v>
      </c>
      <c r="T1556" t="str">
        <f t="shared" si="124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120"/>
        <v>42241.322129629632</v>
      </c>
      <c r="L1557" s="11">
        <f t="shared" si="121"/>
        <v>42264.416666666664</v>
      </c>
      <c r="M1557" t="b">
        <v>0</v>
      </c>
      <c r="N1557">
        <v>0</v>
      </c>
      <c r="O1557" t="b">
        <v>0</v>
      </c>
      <c r="P1557" t="s">
        <v>8289</v>
      </c>
      <c r="Q1557" s="6">
        <f>E1557/D1557</f>
        <v>0</v>
      </c>
      <c r="R1557" s="7" t="e">
        <f t="shared" si="122"/>
        <v>#DIV/0!</v>
      </c>
      <c r="S1557" t="str">
        <f t="shared" si="123"/>
        <v>photography</v>
      </c>
      <c r="T1557" t="str">
        <f t="shared" si="124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120"/>
        <v>42524.861388888887</v>
      </c>
      <c r="L1558" s="11">
        <f t="shared" si="121"/>
        <v>42554.861388888887</v>
      </c>
      <c r="M1558" t="b">
        <v>0</v>
      </c>
      <c r="N1558">
        <v>12</v>
      </c>
      <c r="O1558" t="b">
        <v>0</v>
      </c>
      <c r="P1558" t="s">
        <v>8289</v>
      </c>
      <c r="Q1558" s="6">
        <f>E1558/D1558</f>
        <v>0.45133333333333331</v>
      </c>
      <c r="R1558" s="7">
        <f t="shared" si="122"/>
        <v>56.416666666666664</v>
      </c>
      <c r="S1558" t="str">
        <f t="shared" si="123"/>
        <v>photography</v>
      </c>
      <c r="T1558" t="str">
        <f t="shared" si="124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120"/>
        <v>41871.361493055556</v>
      </c>
      <c r="L1559" s="11">
        <f t="shared" si="121"/>
        <v>41902.361493055556</v>
      </c>
      <c r="M1559" t="b">
        <v>0</v>
      </c>
      <c r="N1559">
        <v>1</v>
      </c>
      <c r="O1559" t="b">
        <v>0</v>
      </c>
      <c r="P1559" t="s">
        <v>8289</v>
      </c>
      <c r="Q1559" s="6">
        <f>E1559/D1559</f>
        <v>0.04</v>
      </c>
      <c r="R1559" s="7">
        <f t="shared" si="122"/>
        <v>100</v>
      </c>
      <c r="S1559" t="str">
        <f t="shared" si="123"/>
        <v>photography</v>
      </c>
      <c r="T1559" t="str">
        <f t="shared" si="124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120"/>
        <v>42185.106006944443</v>
      </c>
      <c r="L1560" s="11">
        <f t="shared" si="121"/>
        <v>42244.216666666667</v>
      </c>
      <c r="M1560" t="b">
        <v>0</v>
      </c>
      <c r="N1560">
        <v>3</v>
      </c>
      <c r="O1560" t="b">
        <v>0</v>
      </c>
      <c r="P1560" t="s">
        <v>8289</v>
      </c>
      <c r="Q1560" s="6">
        <f>E1560/D1560</f>
        <v>4.6666666666666669E-2</v>
      </c>
      <c r="R1560" s="7">
        <f t="shared" si="122"/>
        <v>11.666666666666666</v>
      </c>
      <c r="S1560" t="str">
        <f t="shared" si="123"/>
        <v>photography</v>
      </c>
      <c r="T1560" t="str">
        <f t="shared" si="124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120"/>
        <v>42107.761562499996</v>
      </c>
      <c r="L1561" s="11">
        <f t="shared" si="121"/>
        <v>42122.761562499996</v>
      </c>
      <c r="M1561" t="b">
        <v>0</v>
      </c>
      <c r="N1561">
        <v>1</v>
      </c>
      <c r="O1561" t="b">
        <v>0</v>
      </c>
      <c r="P1561" t="s">
        <v>8289</v>
      </c>
      <c r="Q1561" s="6">
        <f>E1561/D1561</f>
        <v>3.3333333333333335E-3</v>
      </c>
      <c r="R1561" s="7">
        <f t="shared" si="122"/>
        <v>50</v>
      </c>
      <c r="S1561" t="str">
        <f t="shared" si="123"/>
        <v>photography</v>
      </c>
      <c r="T1561" t="str">
        <f t="shared" si="124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120"/>
        <v>41935.729085648149</v>
      </c>
      <c r="L1562" s="11">
        <f t="shared" si="121"/>
        <v>41955.77075231482</v>
      </c>
      <c r="M1562" t="b">
        <v>0</v>
      </c>
      <c r="N1562">
        <v>4</v>
      </c>
      <c r="O1562" t="b">
        <v>0</v>
      </c>
      <c r="P1562" t="s">
        <v>8289</v>
      </c>
      <c r="Q1562" s="6">
        <f>E1562/D1562</f>
        <v>3.7600000000000001E-2</v>
      </c>
      <c r="R1562" s="7">
        <f t="shared" si="122"/>
        <v>23.5</v>
      </c>
      <c r="S1562" t="str">
        <f t="shared" si="123"/>
        <v>photography</v>
      </c>
      <c r="T1562" t="str">
        <f t="shared" si="124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120"/>
        <v>41554.750034722223</v>
      </c>
      <c r="L1563" s="11">
        <f t="shared" si="121"/>
        <v>41584.791701388895</v>
      </c>
      <c r="M1563" t="b">
        <v>0</v>
      </c>
      <c r="N1563">
        <v>1</v>
      </c>
      <c r="O1563" t="b">
        <v>0</v>
      </c>
      <c r="P1563" t="s">
        <v>8290</v>
      </c>
      <c r="Q1563" s="6">
        <f>E1563/D1563</f>
        <v>6.7000000000000002E-3</v>
      </c>
      <c r="R1563" s="7">
        <f t="shared" si="122"/>
        <v>67</v>
      </c>
      <c r="S1563" t="str">
        <f t="shared" si="123"/>
        <v>publishing</v>
      </c>
      <c r="T1563" t="str">
        <f t="shared" si="124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120"/>
        <v>40079.27449074074</v>
      </c>
      <c r="L1564" s="11">
        <f t="shared" si="121"/>
        <v>40148.743055555555</v>
      </c>
      <c r="M1564" t="b">
        <v>0</v>
      </c>
      <c r="N1564">
        <v>0</v>
      </c>
      <c r="O1564" t="b">
        <v>0</v>
      </c>
      <c r="P1564" t="s">
        <v>8290</v>
      </c>
      <c r="Q1564" s="6">
        <f>E1564/D1564</f>
        <v>0</v>
      </c>
      <c r="R1564" s="7" t="e">
        <f t="shared" si="122"/>
        <v>#DIV/0!</v>
      </c>
      <c r="S1564" t="str">
        <f t="shared" si="123"/>
        <v>publishing</v>
      </c>
      <c r="T1564" t="str">
        <f t="shared" si="124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120"/>
        <v>41652.450821759259</v>
      </c>
      <c r="L1565" s="11">
        <f t="shared" si="121"/>
        <v>41712.409155092595</v>
      </c>
      <c r="M1565" t="b">
        <v>0</v>
      </c>
      <c r="N1565">
        <v>2</v>
      </c>
      <c r="O1565" t="b">
        <v>0</v>
      </c>
      <c r="P1565" t="s">
        <v>8290</v>
      </c>
      <c r="Q1565" s="6">
        <f>E1565/D1565</f>
        <v>1.4166666666666666E-2</v>
      </c>
      <c r="R1565" s="7">
        <f t="shared" si="122"/>
        <v>42.5</v>
      </c>
      <c r="S1565" t="str">
        <f t="shared" si="123"/>
        <v>publishing</v>
      </c>
      <c r="T1565" t="str">
        <f t="shared" si="124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120"/>
        <v>42121.075335648151</v>
      </c>
      <c r="L1566" s="11">
        <f t="shared" si="121"/>
        <v>42152.545138888891</v>
      </c>
      <c r="M1566" t="b">
        <v>0</v>
      </c>
      <c r="N1566">
        <v>1</v>
      </c>
      <c r="O1566" t="b">
        <v>0</v>
      </c>
      <c r="P1566" t="s">
        <v>8290</v>
      </c>
      <c r="Q1566" s="6">
        <f>E1566/D1566</f>
        <v>1E-3</v>
      </c>
      <c r="R1566" s="7">
        <f t="shared" si="122"/>
        <v>10</v>
      </c>
      <c r="S1566" t="str">
        <f t="shared" si="123"/>
        <v>publishing</v>
      </c>
      <c r="T1566" t="str">
        <f t="shared" si="124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120"/>
        <v>40672.438206018523</v>
      </c>
      <c r="L1567" s="11">
        <f t="shared" si="121"/>
        <v>40702.438206018523</v>
      </c>
      <c r="M1567" t="b">
        <v>0</v>
      </c>
      <c r="N1567">
        <v>1</v>
      </c>
      <c r="O1567" t="b">
        <v>0</v>
      </c>
      <c r="P1567" t="s">
        <v>8290</v>
      </c>
      <c r="Q1567" s="6">
        <f>E1567/D1567</f>
        <v>2.5000000000000001E-2</v>
      </c>
      <c r="R1567" s="7">
        <f t="shared" si="122"/>
        <v>100</v>
      </c>
      <c r="S1567" t="str">
        <f t="shared" si="123"/>
        <v>publishing</v>
      </c>
      <c r="T1567" t="str">
        <f t="shared" si="124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120"/>
        <v>42549.6250462963</v>
      </c>
      <c r="L1568" s="11">
        <f t="shared" si="121"/>
        <v>42578.625000000007</v>
      </c>
      <c r="M1568" t="b">
        <v>0</v>
      </c>
      <c r="N1568">
        <v>59</v>
      </c>
      <c r="O1568" t="b">
        <v>0</v>
      </c>
      <c r="P1568" t="s">
        <v>8290</v>
      </c>
      <c r="Q1568" s="6">
        <f>E1568/D1568</f>
        <v>0.21249999999999999</v>
      </c>
      <c r="R1568" s="7">
        <f t="shared" si="122"/>
        <v>108.05084745762711</v>
      </c>
      <c r="S1568" t="str">
        <f t="shared" si="123"/>
        <v>publishing</v>
      </c>
      <c r="T1568" t="str">
        <f t="shared" si="124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120"/>
        <v>41671.645196759258</v>
      </c>
      <c r="L1569" s="11">
        <f t="shared" si="121"/>
        <v>41686.708333333336</v>
      </c>
      <c r="M1569" t="b">
        <v>0</v>
      </c>
      <c r="N1569">
        <v>13</v>
      </c>
      <c r="O1569" t="b">
        <v>0</v>
      </c>
      <c r="P1569" t="s">
        <v>8290</v>
      </c>
      <c r="Q1569" s="6">
        <f>E1569/D1569</f>
        <v>4.1176470588235294E-2</v>
      </c>
      <c r="R1569" s="7">
        <f t="shared" si="122"/>
        <v>26.923076923076923</v>
      </c>
      <c r="S1569" t="str">
        <f t="shared" si="123"/>
        <v>publishing</v>
      </c>
      <c r="T1569" t="str">
        <f t="shared" si="124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120"/>
        <v>41961.77065972222</v>
      </c>
      <c r="L1570" s="11">
        <f t="shared" si="121"/>
        <v>41996.77065972222</v>
      </c>
      <c r="M1570" t="b">
        <v>0</v>
      </c>
      <c r="N1570">
        <v>22</v>
      </c>
      <c r="O1570" t="b">
        <v>0</v>
      </c>
      <c r="P1570" t="s">
        <v>8290</v>
      </c>
      <c r="Q1570" s="6">
        <f>E1570/D1570</f>
        <v>0.13639999999999999</v>
      </c>
      <c r="R1570" s="7">
        <f t="shared" si="122"/>
        <v>155</v>
      </c>
      <c r="S1570" t="str">
        <f t="shared" si="123"/>
        <v>publishing</v>
      </c>
      <c r="T1570" t="str">
        <f t="shared" si="124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120"/>
        <v>41389.38789351852</v>
      </c>
      <c r="L1571" s="11">
        <f t="shared" si="121"/>
        <v>41419.38789351852</v>
      </c>
      <c r="M1571" t="b">
        <v>0</v>
      </c>
      <c r="N1571">
        <v>0</v>
      </c>
      <c r="O1571" t="b">
        <v>0</v>
      </c>
      <c r="P1571" t="s">
        <v>8290</v>
      </c>
      <c r="Q1571" s="6">
        <f>E1571/D1571</f>
        <v>0</v>
      </c>
      <c r="R1571" s="7" t="e">
        <f t="shared" si="122"/>
        <v>#DIV/0!</v>
      </c>
      <c r="S1571" t="str">
        <f t="shared" si="123"/>
        <v>publishing</v>
      </c>
      <c r="T1571" t="str">
        <f t="shared" si="124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120"/>
        <v>42438.521782407413</v>
      </c>
      <c r="L1572" s="11">
        <f t="shared" si="121"/>
        <v>42468.480115740742</v>
      </c>
      <c r="M1572" t="b">
        <v>0</v>
      </c>
      <c r="N1572">
        <v>52</v>
      </c>
      <c r="O1572" t="b">
        <v>0</v>
      </c>
      <c r="P1572" t="s">
        <v>8290</v>
      </c>
      <c r="Q1572" s="6">
        <f>E1572/D1572</f>
        <v>0.41399999999999998</v>
      </c>
      <c r="R1572" s="7">
        <f t="shared" si="122"/>
        <v>47.769230769230766</v>
      </c>
      <c r="S1572" t="str">
        <f t="shared" si="123"/>
        <v>publishing</v>
      </c>
      <c r="T1572" t="str">
        <f t="shared" si="124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120"/>
        <v>42144.477812500008</v>
      </c>
      <c r="L1573" s="11">
        <f t="shared" si="121"/>
        <v>42174.477812500008</v>
      </c>
      <c r="M1573" t="b">
        <v>0</v>
      </c>
      <c r="N1573">
        <v>4</v>
      </c>
      <c r="O1573" t="b">
        <v>0</v>
      </c>
      <c r="P1573" t="s">
        <v>8290</v>
      </c>
      <c r="Q1573" s="6">
        <f>E1573/D1573</f>
        <v>6.6115702479338841E-3</v>
      </c>
      <c r="R1573" s="7">
        <f t="shared" si="122"/>
        <v>20</v>
      </c>
      <c r="S1573" t="str">
        <f t="shared" si="123"/>
        <v>publishing</v>
      </c>
      <c r="T1573" t="str">
        <f t="shared" si="124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120"/>
        <v>42403.741423611114</v>
      </c>
      <c r="L1574" s="11">
        <f t="shared" si="121"/>
        <v>42428.707638888889</v>
      </c>
      <c r="M1574" t="b">
        <v>0</v>
      </c>
      <c r="N1574">
        <v>3</v>
      </c>
      <c r="O1574" t="b">
        <v>0</v>
      </c>
      <c r="P1574" t="s">
        <v>8290</v>
      </c>
      <c r="Q1574" s="6">
        <f>E1574/D1574</f>
        <v>0.05</v>
      </c>
      <c r="R1574" s="7">
        <f t="shared" si="122"/>
        <v>41.666666666666664</v>
      </c>
      <c r="S1574" t="str">
        <f t="shared" si="123"/>
        <v>publishing</v>
      </c>
      <c r="T1574" t="str">
        <f t="shared" si="124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120"/>
        <v>42785.708356481489</v>
      </c>
      <c r="L1575" s="11">
        <f t="shared" si="121"/>
        <v>42825.874305555561</v>
      </c>
      <c r="M1575" t="b">
        <v>0</v>
      </c>
      <c r="N1575">
        <v>3</v>
      </c>
      <c r="O1575" t="b">
        <v>0</v>
      </c>
      <c r="P1575" t="s">
        <v>8290</v>
      </c>
      <c r="Q1575" s="6">
        <f>E1575/D1575</f>
        <v>2.4777777777777777E-2</v>
      </c>
      <c r="R1575" s="7">
        <f t="shared" si="122"/>
        <v>74.333333333333329</v>
      </c>
      <c r="S1575" t="str">
        <f t="shared" si="123"/>
        <v>publishing</v>
      </c>
      <c r="T1575" t="str">
        <f t="shared" si="124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120"/>
        <v>42017.635752314818</v>
      </c>
      <c r="L1576" s="11">
        <f t="shared" si="121"/>
        <v>42052.635752314818</v>
      </c>
      <c r="M1576" t="b">
        <v>0</v>
      </c>
      <c r="N1576">
        <v>6</v>
      </c>
      <c r="O1576" t="b">
        <v>0</v>
      </c>
      <c r="P1576" t="s">
        <v>8290</v>
      </c>
      <c r="Q1576" s="6">
        <f>E1576/D1576</f>
        <v>5.0599999999999999E-2</v>
      </c>
      <c r="R1576" s="7">
        <f t="shared" si="122"/>
        <v>84.333333333333329</v>
      </c>
      <c r="S1576" t="str">
        <f t="shared" si="123"/>
        <v>publishing</v>
      </c>
      <c r="T1576" t="str">
        <f t="shared" si="124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120"/>
        <v>41799.232592592598</v>
      </c>
      <c r="L1577" s="11">
        <f t="shared" si="121"/>
        <v>41829.232592592598</v>
      </c>
      <c r="M1577" t="b">
        <v>0</v>
      </c>
      <c r="N1577">
        <v>35</v>
      </c>
      <c r="O1577" t="b">
        <v>0</v>
      </c>
      <c r="P1577" t="s">
        <v>8290</v>
      </c>
      <c r="Q1577" s="6">
        <f>E1577/D1577</f>
        <v>0.2291</v>
      </c>
      <c r="R1577" s="7">
        <f t="shared" si="122"/>
        <v>65.457142857142856</v>
      </c>
      <c r="S1577" t="str">
        <f t="shared" si="123"/>
        <v>publishing</v>
      </c>
      <c r="T1577" t="str">
        <f t="shared" si="124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120"/>
        <v>42140.587592592594</v>
      </c>
      <c r="L1578" s="11">
        <f t="shared" si="121"/>
        <v>42185.587592592594</v>
      </c>
      <c r="M1578" t="b">
        <v>0</v>
      </c>
      <c r="N1578">
        <v>10</v>
      </c>
      <c r="O1578" t="b">
        <v>0</v>
      </c>
      <c r="P1578" t="s">
        <v>8290</v>
      </c>
      <c r="Q1578" s="6">
        <f>E1578/D1578</f>
        <v>0.13</v>
      </c>
      <c r="R1578" s="7">
        <f t="shared" si="122"/>
        <v>65</v>
      </c>
      <c r="S1578" t="str">
        <f t="shared" si="123"/>
        <v>publishing</v>
      </c>
      <c r="T1578" t="str">
        <f t="shared" si="124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120"/>
        <v>41054.556111111116</v>
      </c>
      <c r="L1579" s="11">
        <f t="shared" si="121"/>
        <v>41114.556111111116</v>
      </c>
      <c r="M1579" t="b">
        <v>0</v>
      </c>
      <c r="N1579">
        <v>2</v>
      </c>
      <c r="O1579" t="b">
        <v>0</v>
      </c>
      <c r="P1579" t="s">
        <v>8290</v>
      </c>
      <c r="Q1579" s="6">
        <f>E1579/D1579</f>
        <v>5.4999999999999997E-3</v>
      </c>
      <c r="R1579" s="7">
        <f t="shared" si="122"/>
        <v>27.5</v>
      </c>
      <c r="S1579" t="str">
        <f t="shared" si="123"/>
        <v>publishing</v>
      </c>
      <c r="T1579" t="str">
        <f t="shared" si="124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120"/>
        <v>40398.774201388893</v>
      </c>
      <c r="L1580" s="11">
        <f t="shared" si="121"/>
        <v>40422.791666666672</v>
      </c>
      <c r="M1580" t="b">
        <v>0</v>
      </c>
      <c r="N1580">
        <v>4</v>
      </c>
      <c r="O1580" t="b">
        <v>0</v>
      </c>
      <c r="P1580" t="s">
        <v>8290</v>
      </c>
      <c r="Q1580" s="6">
        <f>E1580/D1580</f>
        <v>0.10806536636794939</v>
      </c>
      <c r="R1580" s="7">
        <f t="shared" si="122"/>
        <v>51.25</v>
      </c>
      <c r="S1580" t="str">
        <f t="shared" si="123"/>
        <v>publishing</v>
      </c>
      <c r="T1580" t="str">
        <f t="shared" si="124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120"/>
        <v>41481.704756944448</v>
      </c>
      <c r="L1581" s="11">
        <f t="shared" si="121"/>
        <v>41514.704756944448</v>
      </c>
      <c r="M1581" t="b">
        <v>0</v>
      </c>
      <c r="N1581">
        <v>2</v>
      </c>
      <c r="O1581" t="b">
        <v>0</v>
      </c>
      <c r="P1581" t="s">
        <v>8290</v>
      </c>
      <c r="Q1581" s="6">
        <f>E1581/D1581</f>
        <v>8.4008400840084006E-3</v>
      </c>
      <c r="R1581" s="7">
        <f t="shared" si="122"/>
        <v>14</v>
      </c>
      <c r="S1581" t="str">
        <f t="shared" si="123"/>
        <v>publishing</v>
      </c>
      <c r="T1581" t="str">
        <f t="shared" si="124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120"/>
        <v>40989.758402777785</v>
      </c>
      <c r="L1582" s="11">
        <f t="shared" si="121"/>
        <v>41049.758402777785</v>
      </c>
      <c r="M1582" t="b">
        <v>0</v>
      </c>
      <c r="N1582">
        <v>0</v>
      </c>
      <c r="O1582" t="b">
        <v>0</v>
      </c>
      <c r="P1582" t="s">
        <v>8290</v>
      </c>
      <c r="Q1582" s="6">
        <f>E1582/D1582</f>
        <v>0</v>
      </c>
      <c r="R1582" s="7" t="e">
        <f t="shared" si="122"/>
        <v>#DIV/0!</v>
      </c>
      <c r="S1582" t="str">
        <f t="shared" si="123"/>
        <v>publishing</v>
      </c>
      <c r="T1582" t="str">
        <f t="shared" si="124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120"/>
        <v>42325.15729166667</v>
      </c>
      <c r="L1583" s="11">
        <f t="shared" si="121"/>
        <v>42357.15729166667</v>
      </c>
      <c r="M1583" t="b">
        <v>0</v>
      </c>
      <c r="N1583">
        <v>1</v>
      </c>
      <c r="O1583" t="b">
        <v>0</v>
      </c>
      <c r="P1583" t="s">
        <v>8291</v>
      </c>
      <c r="Q1583" s="6">
        <f>E1583/D1583</f>
        <v>5.0000000000000001E-3</v>
      </c>
      <c r="R1583" s="7">
        <f t="shared" si="122"/>
        <v>5</v>
      </c>
      <c r="S1583" t="str">
        <f t="shared" si="123"/>
        <v>photography</v>
      </c>
      <c r="T1583" t="str">
        <f t="shared" si="124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120"/>
        <v>42246.498298611114</v>
      </c>
      <c r="L1584" s="11">
        <f t="shared" si="121"/>
        <v>42303.597222222226</v>
      </c>
      <c r="M1584" t="b">
        <v>0</v>
      </c>
      <c r="N1584">
        <v>3</v>
      </c>
      <c r="O1584" t="b">
        <v>0</v>
      </c>
      <c r="P1584" t="s">
        <v>8291</v>
      </c>
      <c r="Q1584" s="6">
        <f>E1584/D1584</f>
        <v>9.2999999999999999E-2</v>
      </c>
      <c r="R1584" s="7">
        <f t="shared" si="122"/>
        <v>31</v>
      </c>
      <c r="S1584" t="str">
        <f t="shared" si="123"/>
        <v>photography</v>
      </c>
      <c r="T1584" t="str">
        <f t="shared" si="124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120"/>
        <v>41877.613321759265</v>
      </c>
      <c r="L1585" s="11">
        <f t="shared" si="121"/>
        <v>41907.613321759265</v>
      </c>
      <c r="M1585" t="b">
        <v>0</v>
      </c>
      <c r="N1585">
        <v>1</v>
      </c>
      <c r="O1585" t="b">
        <v>0</v>
      </c>
      <c r="P1585" t="s">
        <v>8291</v>
      </c>
      <c r="Q1585" s="6">
        <f>E1585/D1585</f>
        <v>7.5000000000000002E-4</v>
      </c>
      <c r="R1585" s="7">
        <f t="shared" si="122"/>
        <v>15</v>
      </c>
      <c r="S1585" t="str">
        <f t="shared" si="123"/>
        <v>photography</v>
      </c>
      <c r="T1585" t="str">
        <f t="shared" si="124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120"/>
        <v>41779.357650462967</v>
      </c>
      <c r="L1586" s="11">
        <f t="shared" si="121"/>
        <v>41789.357650462967</v>
      </c>
      <c r="M1586" t="b">
        <v>0</v>
      </c>
      <c r="N1586">
        <v>0</v>
      </c>
      <c r="O1586" t="b">
        <v>0</v>
      </c>
      <c r="P1586" t="s">
        <v>8291</v>
      </c>
      <c r="Q1586" s="6">
        <f>E1586/D1586</f>
        <v>0</v>
      </c>
      <c r="R1586" s="7" t="e">
        <f t="shared" si="122"/>
        <v>#DIV/0!</v>
      </c>
      <c r="S1586" t="str">
        <f t="shared" si="123"/>
        <v>photography</v>
      </c>
      <c r="T1586" t="str">
        <f t="shared" si="124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120"/>
        <v>42707.603796296295</v>
      </c>
      <c r="L1587" s="11">
        <f t="shared" si="121"/>
        <v>42729.166666666664</v>
      </c>
      <c r="M1587" t="b">
        <v>0</v>
      </c>
      <c r="N1587">
        <v>12</v>
      </c>
      <c r="O1587" t="b">
        <v>0</v>
      </c>
      <c r="P1587" t="s">
        <v>8291</v>
      </c>
      <c r="Q1587" s="6">
        <f>E1587/D1587</f>
        <v>0.79</v>
      </c>
      <c r="R1587" s="7">
        <f t="shared" si="122"/>
        <v>131.66666666666666</v>
      </c>
      <c r="S1587" t="str">
        <f t="shared" si="123"/>
        <v>photography</v>
      </c>
      <c r="T1587" t="str">
        <f t="shared" si="124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120"/>
        <v>42068.812754629638</v>
      </c>
      <c r="L1588" s="11">
        <f t="shared" si="121"/>
        <v>42098.771087962967</v>
      </c>
      <c r="M1588" t="b">
        <v>0</v>
      </c>
      <c r="N1588">
        <v>0</v>
      </c>
      <c r="O1588" t="b">
        <v>0</v>
      </c>
      <c r="P1588" t="s">
        <v>8291</v>
      </c>
      <c r="Q1588" s="6">
        <f>E1588/D1588</f>
        <v>0</v>
      </c>
      <c r="R1588" s="7" t="e">
        <f t="shared" si="122"/>
        <v>#DIV/0!</v>
      </c>
      <c r="S1588" t="str">
        <f t="shared" si="123"/>
        <v>photography</v>
      </c>
      <c r="T1588" t="str">
        <f t="shared" si="124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120"/>
        <v>41956.659317129634</v>
      </c>
      <c r="L1589" s="11">
        <f t="shared" si="121"/>
        <v>41986.659317129634</v>
      </c>
      <c r="M1589" t="b">
        <v>0</v>
      </c>
      <c r="N1589">
        <v>1</v>
      </c>
      <c r="O1589" t="b">
        <v>0</v>
      </c>
      <c r="P1589" t="s">
        <v>8291</v>
      </c>
      <c r="Q1589" s="6">
        <f>E1589/D1589</f>
        <v>1.3333333333333334E-4</v>
      </c>
      <c r="R1589" s="7">
        <f t="shared" si="122"/>
        <v>1</v>
      </c>
      <c r="S1589" t="str">
        <f t="shared" si="123"/>
        <v>photography</v>
      </c>
      <c r="T1589" t="str">
        <f t="shared" si="124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120"/>
        <v>42004.958321759266</v>
      </c>
      <c r="L1590" s="11">
        <f t="shared" si="121"/>
        <v>42035.55</v>
      </c>
      <c r="M1590" t="b">
        <v>0</v>
      </c>
      <c r="N1590">
        <v>0</v>
      </c>
      <c r="O1590" t="b">
        <v>0</v>
      </c>
      <c r="P1590" t="s">
        <v>8291</v>
      </c>
      <c r="Q1590" s="6">
        <f>E1590/D1590</f>
        <v>0</v>
      </c>
      <c r="R1590" s="7" t="e">
        <f t="shared" si="122"/>
        <v>#DIV/0!</v>
      </c>
      <c r="S1590" t="str">
        <f t="shared" si="123"/>
        <v>photography</v>
      </c>
      <c r="T1590" t="str">
        <f t="shared" si="124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120"/>
        <v>42256.693124999998</v>
      </c>
      <c r="L1591" s="11">
        <f t="shared" si="121"/>
        <v>42286.693124999998</v>
      </c>
      <c r="M1591" t="b">
        <v>0</v>
      </c>
      <c r="N1591">
        <v>0</v>
      </c>
      <c r="O1591" t="b">
        <v>0</v>
      </c>
      <c r="P1591" t="s">
        <v>8291</v>
      </c>
      <c r="Q1591" s="6">
        <f>E1591/D1591</f>
        <v>0</v>
      </c>
      <c r="R1591" s="7" t="e">
        <f t="shared" si="122"/>
        <v>#DIV/0!</v>
      </c>
      <c r="S1591" t="str">
        <f t="shared" si="123"/>
        <v>photography</v>
      </c>
      <c r="T1591" t="str">
        <f t="shared" si="124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120"/>
        <v>42240.565555555557</v>
      </c>
      <c r="L1592" s="11">
        <f t="shared" si="121"/>
        <v>42270.565555555557</v>
      </c>
      <c r="M1592" t="b">
        <v>0</v>
      </c>
      <c r="N1592">
        <v>2</v>
      </c>
      <c r="O1592" t="b">
        <v>0</v>
      </c>
      <c r="P1592" t="s">
        <v>8291</v>
      </c>
      <c r="Q1592" s="6">
        <f>E1592/D1592</f>
        <v>1.7000000000000001E-2</v>
      </c>
      <c r="R1592" s="7">
        <f t="shared" si="122"/>
        <v>510</v>
      </c>
      <c r="S1592" t="str">
        <f t="shared" si="123"/>
        <v>photography</v>
      </c>
      <c r="T1592" t="str">
        <f t="shared" si="124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120"/>
        <v>42433.434502314813</v>
      </c>
      <c r="L1593" s="11">
        <f t="shared" si="121"/>
        <v>42463.392835648156</v>
      </c>
      <c r="M1593" t="b">
        <v>0</v>
      </c>
      <c r="N1593">
        <v>92</v>
      </c>
      <c r="O1593" t="b">
        <v>0</v>
      </c>
      <c r="P1593" t="s">
        <v>8291</v>
      </c>
      <c r="Q1593" s="6">
        <f>E1593/D1593</f>
        <v>0.29228571428571426</v>
      </c>
      <c r="R1593" s="7">
        <f t="shared" si="122"/>
        <v>44.478260869565219</v>
      </c>
      <c r="S1593" t="str">
        <f t="shared" si="123"/>
        <v>photography</v>
      </c>
      <c r="T1593" t="str">
        <f t="shared" si="124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120"/>
        <v>42045.781076388892</v>
      </c>
      <c r="L1594" s="11">
        <f t="shared" si="121"/>
        <v>42090.73940972222</v>
      </c>
      <c r="M1594" t="b">
        <v>0</v>
      </c>
      <c r="N1594">
        <v>0</v>
      </c>
      <c r="O1594" t="b">
        <v>0</v>
      </c>
      <c r="P1594" t="s">
        <v>8291</v>
      </c>
      <c r="Q1594" s="6">
        <f>E1594/D1594</f>
        <v>0</v>
      </c>
      <c r="R1594" s="7" t="e">
        <f t="shared" si="122"/>
        <v>#DIV/0!</v>
      </c>
      <c r="S1594" t="str">
        <f t="shared" si="123"/>
        <v>photography</v>
      </c>
      <c r="T1594" t="str">
        <f t="shared" si="124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120"/>
        <v>42033.553877314822</v>
      </c>
      <c r="L1595" s="11">
        <f t="shared" si="121"/>
        <v>42063.553877314822</v>
      </c>
      <c r="M1595" t="b">
        <v>0</v>
      </c>
      <c r="N1595">
        <v>3</v>
      </c>
      <c r="O1595" t="b">
        <v>0</v>
      </c>
      <c r="P1595" t="s">
        <v>8291</v>
      </c>
      <c r="Q1595" s="6">
        <f>E1595/D1595</f>
        <v>1.3636363636363637E-4</v>
      </c>
      <c r="R1595" s="7">
        <f t="shared" si="122"/>
        <v>1</v>
      </c>
      <c r="S1595" t="str">
        <f t="shared" si="123"/>
        <v>photography</v>
      </c>
      <c r="T1595" t="str">
        <f t="shared" si="124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120"/>
        <v>42445.421087962961</v>
      </c>
      <c r="L1596" s="11">
        <f t="shared" si="121"/>
        <v>42505.38958333333</v>
      </c>
      <c r="M1596" t="b">
        <v>0</v>
      </c>
      <c r="N1596">
        <v>10</v>
      </c>
      <c r="O1596" t="b">
        <v>0</v>
      </c>
      <c r="P1596" t="s">
        <v>8291</v>
      </c>
      <c r="Q1596" s="6">
        <f>E1596/D1596</f>
        <v>0.20499999999999999</v>
      </c>
      <c r="R1596" s="7">
        <f t="shared" si="122"/>
        <v>20.5</v>
      </c>
      <c r="S1596" t="str">
        <f t="shared" si="123"/>
        <v>photography</v>
      </c>
      <c r="T1596" t="str">
        <f t="shared" si="124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120"/>
        <v>41779.758425925931</v>
      </c>
      <c r="L1597" s="11">
        <f t="shared" si="121"/>
        <v>41808.55069444445</v>
      </c>
      <c r="M1597" t="b">
        <v>0</v>
      </c>
      <c r="N1597">
        <v>7</v>
      </c>
      <c r="O1597" t="b">
        <v>0</v>
      </c>
      <c r="P1597" t="s">
        <v>8291</v>
      </c>
      <c r="Q1597" s="6">
        <f>E1597/D1597</f>
        <v>2.8E-3</v>
      </c>
      <c r="R1597" s="7">
        <f t="shared" si="122"/>
        <v>40</v>
      </c>
      <c r="S1597" t="str">
        <f t="shared" si="123"/>
        <v>photography</v>
      </c>
      <c r="T1597" t="str">
        <f t="shared" si="124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120"/>
        <v>41941.138530092598</v>
      </c>
      <c r="L1598" s="11">
        <f t="shared" si="121"/>
        <v>41986.180196759262</v>
      </c>
      <c r="M1598" t="b">
        <v>0</v>
      </c>
      <c r="N1598">
        <v>3</v>
      </c>
      <c r="O1598" t="b">
        <v>0</v>
      </c>
      <c r="P1598" t="s">
        <v>8291</v>
      </c>
      <c r="Q1598" s="6">
        <f>E1598/D1598</f>
        <v>2.3076923076923078E-2</v>
      </c>
      <c r="R1598" s="7">
        <f t="shared" si="122"/>
        <v>25</v>
      </c>
      <c r="S1598" t="str">
        <f t="shared" si="123"/>
        <v>photography</v>
      </c>
      <c r="T1598" t="str">
        <f t="shared" si="124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120"/>
        <v>42603.062465277784</v>
      </c>
      <c r="L1599" s="11">
        <f t="shared" si="121"/>
        <v>42633.062465277784</v>
      </c>
      <c r="M1599" t="b">
        <v>0</v>
      </c>
      <c r="N1599">
        <v>0</v>
      </c>
      <c r="O1599" t="b">
        <v>0</v>
      </c>
      <c r="P1599" t="s">
        <v>8291</v>
      </c>
      <c r="Q1599" s="6">
        <f>E1599/D1599</f>
        <v>0</v>
      </c>
      <c r="R1599" s="7" t="e">
        <f t="shared" si="122"/>
        <v>#DIV/0!</v>
      </c>
      <c r="S1599" t="str">
        <f t="shared" si="123"/>
        <v>photography</v>
      </c>
      <c r="T1599" t="str">
        <f t="shared" si="124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120"/>
        <v>42151.3756712963</v>
      </c>
      <c r="L1600" s="11">
        <f t="shared" si="121"/>
        <v>42211.3756712963</v>
      </c>
      <c r="M1600" t="b">
        <v>0</v>
      </c>
      <c r="N1600">
        <v>1</v>
      </c>
      <c r="O1600" t="b">
        <v>0</v>
      </c>
      <c r="P1600" t="s">
        <v>8291</v>
      </c>
      <c r="Q1600" s="6">
        <f>E1600/D1600</f>
        <v>1.25E-3</v>
      </c>
      <c r="R1600" s="7">
        <f t="shared" si="122"/>
        <v>1</v>
      </c>
      <c r="S1600" t="str">
        <f t="shared" si="123"/>
        <v>photography</v>
      </c>
      <c r="T1600" t="str">
        <f t="shared" si="124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120"/>
        <v>42438.247407407405</v>
      </c>
      <c r="L1601" s="11">
        <f t="shared" si="121"/>
        <v>42468.205740740748</v>
      </c>
      <c r="M1601" t="b">
        <v>0</v>
      </c>
      <c r="N1601">
        <v>0</v>
      </c>
      <c r="O1601" t="b">
        <v>0</v>
      </c>
      <c r="P1601" t="s">
        <v>8291</v>
      </c>
      <c r="Q1601" s="6">
        <f>E1601/D1601</f>
        <v>0</v>
      </c>
      <c r="R1601" s="7" t="e">
        <f t="shared" si="122"/>
        <v>#DIV/0!</v>
      </c>
      <c r="S1601" t="str">
        <f t="shared" si="123"/>
        <v>photography</v>
      </c>
      <c r="T1601" t="str">
        <f t="shared" si="124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si="120"/>
        <v>41790.765648148154</v>
      </c>
      <c r="L1602" s="11">
        <f t="shared" si="121"/>
        <v>41834.924305555556</v>
      </c>
      <c r="M1602" t="b">
        <v>0</v>
      </c>
      <c r="N1602">
        <v>9</v>
      </c>
      <c r="O1602" t="b">
        <v>0</v>
      </c>
      <c r="P1602" t="s">
        <v>8291</v>
      </c>
      <c r="Q1602" s="6">
        <f>E1602/D1602</f>
        <v>7.3400000000000007E-2</v>
      </c>
      <c r="R1602" s="7">
        <f t="shared" si="122"/>
        <v>40.777777777777779</v>
      </c>
      <c r="S1602" t="str">
        <f t="shared" si="123"/>
        <v>photography</v>
      </c>
      <c r="T1602" t="str">
        <f t="shared" si="124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ref="K1603:K1666" si="125">(((J1603/60)/60)/24)+DATE(1970,1,1)+(-7/24)</f>
        <v>40637.801307870373</v>
      </c>
      <c r="L1603" s="11">
        <f t="shared" ref="L1603:L1666" si="126">(((I1603/60)/60)/24)+DATE(1970,1,1)+(-7/24)</f>
        <v>40667.801307870373</v>
      </c>
      <c r="M1603" t="b">
        <v>0</v>
      </c>
      <c r="N1603">
        <v>56</v>
      </c>
      <c r="O1603" t="b">
        <v>1</v>
      </c>
      <c r="P1603" t="s">
        <v>8276</v>
      </c>
      <c r="Q1603" s="6">
        <f>E1603/D1603</f>
        <v>1.082492</v>
      </c>
      <c r="R1603" s="7">
        <f t="shared" ref="R1603:R1666" si="127">E1603/N1603</f>
        <v>48.325535714285714</v>
      </c>
      <c r="S1603" t="str">
        <f t="shared" ref="S1603:S1666" si="128">LEFT(P1603,SEARCH("/",P1603,1)-1)</f>
        <v>music</v>
      </c>
      <c r="T1603" t="str">
        <f t="shared" ref="T1603:T1666" si="129">RIGHT(P1603,LEN(P1603)-SEARCH("/",P1603))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25"/>
        <v>40788.005983796298</v>
      </c>
      <c r="L1604" s="11">
        <f t="shared" si="126"/>
        <v>40830.666666666672</v>
      </c>
      <c r="M1604" t="b">
        <v>0</v>
      </c>
      <c r="N1604">
        <v>32</v>
      </c>
      <c r="O1604" t="b">
        <v>1</v>
      </c>
      <c r="P1604" t="s">
        <v>8276</v>
      </c>
      <c r="Q1604" s="6">
        <f>E1604/D1604</f>
        <v>1.0016666666666667</v>
      </c>
      <c r="R1604" s="7">
        <f t="shared" si="127"/>
        <v>46.953125</v>
      </c>
      <c r="S1604" t="str">
        <f t="shared" si="128"/>
        <v>music</v>
      </c>
      <c r="T1604" t="str">
        <f t="shared" si="129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25"/>
        <v>40875.877997685187</v>
      </c>
      <c r="L1605" s="11">
        <f t="shared" si="126"/>
        <v>40935.877997685187</v>
      </c>
      <c r="M1605" t="b">
        <v>0</v>
      </c>
      <c r="N1605">
        <v>30</v>
      </c>
      <c r="O1605" t="b">
        <v>1</v>
      </c>
      <c r="P1605" t="s">
        <v>8276</v>
      </c>
      <c r="Q1605" s="6">
        <f>E1605/D1605</f>
        <v>1.0003299999999999</v>
      </c>
      <c r="R1605" s="7">
        <f t="shared" si="127"/>
        <v>66.688666666666663</v>
      </c>
      <c r="S1605" t="str">
        <f t="shared" si="128"/>
        <v>music</v>
      </c>
      <c r="T1605" t="str">
        <f t="shared" si="129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25"/>
        <v>40945.553645833337</v>
      </c>
      <c r="L1606" s="11">
        <f t="shared" si="126"/>
        <v>40985.511979166666</v>
      </c>
      <c r="M1606" t="b">
        <v>0</v>
      </c>
      <c r="N1606">
        <v>70</v>
      </c>
      <c r="O1606" t="b">
        <v>1</v>
      </c>
      <c r="P1606" t="s">
        <v>8276</v>
      </c>
      <c r="Q1606" s="6">
        <f>E1606/D1606</f>
        <v>1.2210714285714286</v>
      </c>
      <c r="R1606" s="7">
        <f t="shared" si="127"/>
        <v>48.842857142857142</v>
      </c>
      <c r="S1606" t="str">
        <f t="shared" si="128"/>
        <v>music</v>
      </c>
      <c r="T1606" t="str">
        <f t="shared" si="129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25"/>
        <v>40746.721215277779</v>
      </c>
      <c r="L1607" s="11">
        <f t="shared" si="126"/>
        <v>40756</v>
      </c>
      <c r="M1607" t="b">
        <v>0</v>
      </c>
      <c r="N1607">
        <v>44</v>
      </c>
      <c r="O1607" t="b">
        <v>1</v>
      </c>
      <c r="P1607" t="s">
        <v>8276</v>
      </c>
      <c r="Q1607" s="6">
        <f>E1607/D1607</f>
        <v>1.0069333333333335</v>
      </c>
      <c r="R1607" s="7">
        <f t="shared" si="127"/>
        <v>137.30909090909091</v>
      </c>
      <c r="S1607" t="str">
        <f t="shared" si="128"/>
        <v>music</v>
      </c>
      <c r="T1607" t="str">
        <f t="shared" si="129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25"/>
        <v>40535.819884259261</v>
      </c>
      <c r="L1608" s="11">
        <f t="shared" si="126"/>
        <v>40625.778217592597</v>
      </c>
      <c r="M1608" t="b">
        <v>0</v>
      </c>
      <c r="N1608">
        <v>92</v>
      </c>
      <c r="O1608" t="b">
        <v>1</v>
      </c>
      <c r="P1608" t="s">
        <v>8276</v>
      </c>
      <c r="Q1608" s="6">
        <f>E1608/D1608</f>
        <v>1.01004125</v>
      </c>
      <c r="R1608" s="7">
        <f t="shared" si="127"/>
        <v>87.829673913043479</v>
      </c>
      <c r="S1608" t="str">
        <f t="shared" si="128"/>
        <v>music</v>
      </c>
      <c r="T1608" t="str">
        <f t="shared" si="129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25"/>
        <v>41053.516793981486</v>
      </c>
      <c r="L1609" s="11">
        <f t="shared" si="126"/>
        <v>41074.516793981486</v>
      </c>
      <c r="M1609" t="b">
        <v>0</v>
      </c>
      <c r="N1609">
        <v>205</v>
      </c>
      <c r="O1609" t="b">
        <v>1</v>
      </c>
      <c r="P1609" t="s">
        <v>8276</v>
      </c>
      <c r="Q1609" s="6">
        <f>E1609/D1609</f>
        <v>1.4511000000000001</v>
      </c>
      <c r="R1609" s="7">
        <f t="shared" si="127"/>
        <v>70.785365853658533</v>
      </c>
      <c r="S1609" t="str">
        <f t="shared" si="128"/>
        <v>music</v>
      </c>
      <c r="T1609" t="str">
        <f t="shared" si="129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25"/>
        <v>41607.539189814815</v>
      </c>
      <c r="L1610" s="11">
        <f t="shared" si="126"/>
        <v>41639.934722222228</v>
      </c>
      <c r="M1610" t="b">
        <v>0</v>
      </c>
      <c r="N1610">
        <v>23</v>
      </c>
      <c r="O1610" t="b">
        <v>1</v>
      </c>
      <c r="P1610" t="s">
        <v>8276</v>
      </c>
      <c r="Q1610" s="6">
        <f>E1610/D1610</f>
        <v>1.0125</v>
      </c>
      <c r="R1610" s="7">
        <f t="shared" si="127"/>
        <v>52.826086956521742</v>
      </c>
      <c r="S1610" t="str">
        <f t="shared" si="128"/>
        <v>music</v>
      </c>
      <c r="T1610" t="str">
        <f t="shared" si="129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25"/>
        <v>40795.709594907406</v>
      </c>
      <c r="L1611" s="11">
        <f t="shared" si="126"/>
        <v>40849.041666666672</v>
      </c>
      <c r="M1611" t="b">
        <v>0</v>
      </c>
      <c r="N1611">
        <v>4</v>
      </c>
      <c r="O1611" t="b">
        <v>1</v>
      </c>
      <c r="P1611" t="s">
        <v>8276</v>
      </c>
      <c r="Q1611" s="6">
        <f>E1611/D1611</f>
        <v>1.1833333333333333</v>
      </c>
      <c r="R1611" s="7">
        <f t="shared" si="127"/>
        <v>443.75</v>
      </c>
      <c r="S1611" t="str">
        <f t="shared" si="128"/>
        <v>music</v>
      </c>
      <c r="T1611" t="str">
        <f t="shared" si="129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25"/>
        <v>41228.633217592593</v>
      </c>
      <c r="L1612" s="11">
        <f t="shared" si="126"/>
        <v>41258.633217592593</v>
      </c>
      <c r="M1612" t="b">
        <v>0</v>
      </c>
      <c r="N1612">
        <v>112</v>
      </c>
      <c r="O1612" t="b">
        <v>1</v>
      </c>
      <c r="P1612" t="s">
        <v>8276</v>
      </c>
      <c r="Q1612" s="6">
        <f>E1612/D1612</f>
        <v>2.7185000000000001</v>
      </c>
      <c r="R1612" s="7">
        <f t="shared" si="127"/>
        <v>48.544642857142854</v>
      </c>
      <c r="S1612" t="str">
        <f t="shared" si="128"/>
        <v>music</v>
      </c>
      <c r="T1612" t="str">
        <f t="shared" si="129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25"/>
        <v>41408.708703703705</v>
      </c>
      <c r="L1613" s="11">
        <f t="shared" si="126"/>
        <v>41429.708703703705</v>
      </c>
      <c r="M1613" t="b">
        <v>0</v>
      </c>
      <c r="N1613">
        <v>27</v>
      </c>
      <c r="O1613" t="b">
        <v>1</v>
      </c>
      <c r="P1613" t="s">
        <v>8276</v>
      </c>
      <c r="Q1613" s="6">
        <f>E1613/D1613</f>
        <v>1.25125</v>
      </c>
      <c r="R1613" s="7">
        <f t="shared" si="127"/>
        <v>37.074074074074076</v>
      </c>
      <c r="S1613" t="str">
        <f t="shared" si="128"/>
        <v>music</v>
      </c>
      <c r="T1613" t="str">
        <f t="shared" si="129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25"/>
        <v>41246.583148148151</v>
      </c>
      <c r="L1614" s="11">
        <f t="shared" si="126"/>
        <v>41276.583148148151</v>
      </c>
      <c r="M1614" t="b">
        <v>0</v>
      </c>
      <c r="N1614">
        <v>11</v>
      </c>
      <c r="O1614" t="b">
        <v>1</v>
      </c>
      <c r="P1614" t="s">
        <v>8276</v>
      </c>
      <c r="Q1614" s="6">
        <f>E1614/D1614</f>
        <v>1.1000000000000001</v>
      </c>
      <c r="R1614" s="7">
        <f t="shared" si="127"/>
        <v>50</v>
      </c>
      <c r="S1614" t="str">
        <f t="shared" si="128"/>
        <v>music</v>
      </c>
      <c r="T1614" t="str">
        <f t="shared" si="129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25"/>
        <v>41081.777800925927</v>
      </c>
      <c r="L1615" s="11">
        <f t="shared" si="126"/>
        <v>41111.777800925927</v>
      </c>
      <c r="M1615" t="b">
        <v>0</v>
      </c>
      <c r="N1615">
        <v>26</v>
      </c>
      <c r="O1615" t="b">
        <v>1</v>
      </c>
      <c r="P1615" t="s">
        <v>8276</v>
      </c>
      <c r="Q1615" s="6">
        <f>E1615/D1615</f>
        <v>1.0149999999999999</v>
      </c>
      <c r="R1615" s="7">
        <f t="shared" si="127"/>
        <v>39.03846153846154</v>
      </c>
      <c r="S1615" t="str">
        <f t="shared" si="128"/>
        <v>music</v>
      </c>
      <c r="T1615" t="str">
        <f t="shared" si="129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25"/>
        <v>41794.689456018517</v>
      </c>
      <c r="L1616" s="11">
        <f t="shared" si="126"/>
        <v>41854.416666666672</v>
      </c>
      <c r="M1616" t="b">
        <v>0</v>
      </c>
      <c r="N1616">
        <v>77</v>
      </c>
      <c r="O1616" t="b">
        <v>1</v>
      </c>
      <c r="P1616" t="s">
        <v>8276</v>
      </c>
      <c r="Q1616" s="6">
        <f>E1616/D1616</f>
        <v>1.0269999999999999</v>
      </c>
      <c r="R1616" s="7">
        <f t="shared" si="127"/>
        <v>66.688311688311686</v>
      </c>
      <c r="S1616" t="str">
        <f t="shared" si="128"/>
        <v>music</v>
      </c>
      <c r="T1616" t="str">
        <f t="shared" si="129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25"/>
        <v>40844.759212962963</v>
      </c>
      <c r="L1617" s="11">
        <f t="shared" si="126"/>
        <v>40889.800879629634</v>
      </c>
      <c r="M1617" t="b">
        <v>0</v>
      </c>
      <c r="N1617">
        <v>136</v>
      </c>
      <c r="O1617" t="b">
        <v>1</v>
      </c>
      <c r="P1617" t="s">
        <v>8276</v>
      </c>
      <c r="Q1617" s="6">
        <f>E1617/D1617</f>
        <v>1.1412500000000001</v>
      </c>
      <c r="R1617" s="7">
        <f t="shared" si="127"/>
        <v>67.132352941176464</v>
      </c>
      <c r="S1617" t="str">
        <f t="shared" si="128"/>
        <v>music</v>
      </c>
      <c r="T1617" t="str">
        <f t="shared" si="129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25"/>
        <v>41194.423854166671</v>
      </c>
      <c r="L1618" s="11">
        <f t="shared" si="126"/>
        <v>41235.625</v>
      </c>
      <c r="M1618" t="b">
        <v>0</v>
      </c>
      <c r="N1618">
        <v>157</v>
      </c>
      <c r="O1618" t="b">
        <v>1</v>
      </c>
      <c r="P1618" t="s">
        <v>8276</v>
      </c>
      <c r="Q1618" s="6">
        <f>E1618/D1618</f>
        <v>1.042</v>
      </c>
      <c r="R1618" s="7">
        <f t="shared" si="127"/>
        <v>66.369426751592357</v>
      </c>
      <c r="S1618" t="str">
        <f t="shared" si="128"/>
        <v>music</v>
      </c>
      <c r="T1618" t="str">
        <f t="shared" si="129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25"/>
        <v>41546.372546296298</v>
      </c>
      <c r="L1619" s="11">
        <f t="shared" si="126"/>
        <v>41579.5</v>
      </c>
      <c r="M1619" t="b">
        <v>0</v>
      </c>
      <c r="N1619">
        <v>158</v>
      </c>
      <c r="O1619" t="b">
        <v>1</v>
      </c>
      <c r="P1619" t="s">
        <v>8276</v>
      </c>
      <c r="Q1619" s="6">
        <f>E1619/D1619</f>
        <v>1.4585714285714286</v>
      </c>
      <c r="R1619" s="7">
        <f t="shared" si="127"/>
        <v>64.620253164556956</v>
      </c>
      <c r="S1619" t="str">
        <f t="shared" si="128"/>
        <v>music</v>
      </c>
      <c r="T1619" t="str">
        <f t="shared" si="129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25"/>
        <v>41301.362673611111</v>
      </c>
      <c r="L1620" s="11">
        <f t="shared" si="126"/>
        <v>41341.362673611111</v>
      </c>
      <c r="M1620" t="b">
        <v>0</v>
      </c>
      <c r="N1620">
        <v>27</v>
      </c>
      <c r="O1620" t="b">
        <v>1</v>
      </c>
      <c r="P1620" t="s">
        <v>8276</v>
      </c>
      <c r="Q1620" s="6">
        <f>E1620/D1620</f>
        <v>1.0506666666666666</v>
      </c>
      <c r="R1620" s="7">
        <f t="shared" si="127"/>
        <v>58.370370370370374</v>
      </c>
      <c r="S1620" t="str">
        <f t="shared" si="128"/>
        <v>music</v>
      </c>
      <c r="T1620" t="str">
        <f t="shared" si="129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25"/>
        <v>41875.894513888896</v>
      </c>
      <c r="L1621" s="11">
        <f t="shared" si="126"/>
        <v>41896.894513888896</v>
      </c>
      <c r="M1621" t="b">
        <v>0</v>
      </c>
      <c r="N1621">
        <v>23</v>
      </c>
      <c r="O1621" t="b">
        <v>1</v>
      </c>
      <c r="P1621" t="s">
        <v>8276</v>
      </c>
      <c r="Q1621" s="6">
        <f>E1621/D1621</f>
        <v>1.3333333333333333</v>
      </c>
      <c r="R1621" s="7">
        <f t="shared" si="127"/>
        <v>86.956521739130437</v>
      </c>
      <c r="S1621" t="str">
        <f t="shared" si="128"/>
        <v>music</v>
      </c>
      <c r="T1621" t="str">
        <f t="shared" si="129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25"/>
        <v>41321.04791666667</v>
      </c>
      <c r="L1622" s="11">
        <f t="shared" si="126"/>
        <v>41328.04791666667</v>
      </c>
      <c r="M1622" t="b">
        <v>0</v>
      </c>
      <c r="N1622">
        <v>17</v>
      </c>
      <c r="O1622" t="b">
        <v>1</v>
      </c>
      <c r="P1622" t="s">
        <v>8276</v>
      </c>
      <c r="Q1622" s="6">
        <f>E1622/D1622</f>
        <v>1.1299999999999999</v>
      </c>
      <c r="R1622" s="7">
        <f t="shared" si="127"/>
        <v>66.470588235294116</v>
      </c>
      <c r="S1622" t="str">
        <f t="shared" si="128"/>
        <v>music</v>
      </c>
      <c r="T1622" t="str">
        <f t="shared" si="129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25"/>
        <v>41003.314988425926</v>
      </c>
      <c r="L1623" s="11">
        <f t="shared" si="126"/>
        <v>41056.874305555561</v>
      </c>
      <c r="M1623" t="b">
        <v>0</v>
      </c>
      <c r="N1623">
        <v>37</v>
      </c>
      <c r="O1623" t="b">
        <v>1</v>
      </c>
      <c r="P1623" t="s">
        <v>8276</v>
      </c>
      <c r="Q1623" s="6">
        <f>E1623/D1623</f>
        <v>1.212</v>
      </c>
      <c r="R1623" s="7">
        <f t="shared" si="127"/>
        <v>163.78378378378378</v>
      </c>
      <c r="S1623" t="str">
        <f t="shared" si="128"/>
        <v>music</v>
      </c>
      <c r="T1623" t="str">
        <f t="shared" si="129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25"/>
        <v>41950.003171296295</v>
      </c>
      <c r="L1624" s="11">
        <f t="shared" si="126"/>
        <v>41990.040972222225</v>
      </c>
      <c r="M1624" t="b">
        <v>0</v>
      </c>
      <c r="N1624">
        <v>65</v>
      </c>
      <c r="O1624" t="b">
        <v>1</v>
      </c>
      <c r="P1624" t="s">
        <v>8276</v>
      </c>
      <c r="Q1624" s="6">
        <f>E1624/D1624</f>
        <v>1.0172463768115942</v>
      </c>
      <c r="R1624" s="7">
        <f t="shared" si="127"/>
        <v>107.98461538461538</v>
      </c>
      <c r="S1624" t="str">
        <f t="shared" si="128"/>
        <v>music</v>
      </c>
      <c r="T1624" t="str">
        <f t="shared" si="129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25"/>
        <v>41453.396863425929</v>
      </c>
      <c r="L1625" s="11">
        <f t="shared" si="126"/>
        <v>41513.396863425929</v>
      </c>
      <c r="M1625" t="b">
        <v>0</v>
      </c>
      <c r="N1625">
        <v>18</v>
      </c>
      <c r="O1625" t="b">
        <v>1</v>
      </c>
      <c r="P1625" t="s">
        <v>8276</v>
      </c>
      <c r="Q1625" s="6">
        <f>E1625/D1625</f>
        <v>1.0106666666666666</v>
      </c>
      <c r="R1625" s="7">
        <f t="shared" si="127"/>
        <v>42.111111111111114</v>
      </c>
      <c r="S1625" t="str">
        <f t="shared" si="128"/>
        <v>music</v>
      </c>
      <c r="T1625" t="str">
        <f t="shared" si="129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25"/>
        <v>41243.075636574074</v>
      </c>
      <c r="L1626" s="11">
        <f t="shared" si="126"/>
        <v>41283.075636574074</v>
      </c>
      <c r="M1626" t="b">
        <v>0</v>
      </c>
      <c r="N1626">
        <v>25</v>
      </c>
      <c r="O1626" t="b">
        <v>1</v>
      </c>
      <c r="P1626" t="s">
        <v>8276</v>
      </c>
      <c r="Q1626" s="6">
        <f>E1626/D1626</f>
        <v>1.18</v>
      </c>
      <c r="R1626" s="7">
        <f t="shared" si="127"/>
        <v>47.2</v>
      </c>
      <c r="S1626" t="str">
        <f t="shared" si="128"/>
        <v>music</v>
      </c>
      <c r="T1626" t="str">
        <f t="shared" si="129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25"/>
        <v>41135.40802083334</v>
      </c>
      <c r="L1627" s="11">
        <f t="shared" si="126"/>
        <v>41163.40802083334</v>
      </c>
      <c r="M1627" t="b">
        <v>0</v>
      </c>
      <c r="N1627">
        <v>104</v>
      </c>
      <c r="O1627" t="b">
        <v>1</v>
      </c>
      <c r="P1627" t="s">
        <v>8276</v>
      </c>
      <c r="Q1627" s="6">
        <f>E1627/D1627</f>
        <v>1.5533333333333332</v>
      </c>
      <c r="R1627" s="7">
        <f t="shared" si="127"/>
        <v>112.01923076923077</v>
      </c>
      <c r="S1627" t="str">
        <f t="shared" si="128"/>
        <v>music</v>
      </c>
      <c r="T1627" t="str">
        <f t="shared" si="129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25"/>
        <v>41579.556331018524</v>
      </c>
      <c r="L1628" s="11">
        <f t="shared" si="126"/>
        <v>41609.597997685189</v>
      </c>
      <c r="M1628" t="b">
        <v>0</v>
      </c>
      <c r="N1628">
        <v>108</v>
      </c>
      <c r="O1628" t="b">
        <v>1</v>
      </c>
      <c r="P1628" t="s">
        <v>8276</v>
      </c>
      <c r="Q1628" s="6">
        <f>E1628/D1628</f>
        <v>1.0118750000000001</v>
      </c>
      <c r="R1628" s="7">
        <f t="shared" si="127"/>
        <v>74.953703703703709</v>
      </c>
      <c r="S1628" t="str">
        <f t="shared" si="128"/>
        <v>music</v>
      </c>
      <c r="T1628" t="str">
        <f t="shared" si="129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25"/>
        <v>41205.415381944447</v>
      </c>
      <c r="L1629" s="11">
        <f t="shared" si="126"/>
        <v>41238.915972222225</v>
      </c>
      <c r="M1629" t="b">
        <v>0</v>
      </c>
      <c r="N1629">
        <v>38</v>
      </c>
      <c r="O1629" t="b">
        <v>1</v>
      </c>
      <c r="P1629" t="s">
        <v>8276</v>
      </c>
      <c r="Q1629" s="6">
        <f>E1629/D1629</f>
        <v>1.17</v>
      </c>
      <c r="R1629" s="7">
        <f t="shared" si="127"/>
        <v>61.578947368421055</v>
      </c>
      <c r="S1629" t="str">
        <f t="shared" si="128"/>
        <v>music</v>
      </c>
      <c r="T1629" t="str">
        <f t="shared" si="129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25"/>
        <v>41774.445393518523</v>
      </c>
      <c r="L1630" s="11">
        <f t="shared" si="126"/>
        <v>41807.445393518523</v>
      </c>
      <c r="M1630" t="b">
        <v>0</v>
      </c>
      <c r="N1630">
        <v>88</v>
      </c>
      <c r="O1630" t="b">
        <v>1</v>
      </c>
      <c r="P1630" t="s">
        <v>8276</v>
      </c>
      <c r="Q1630" s="6">
        <f>E1630/D1630</f>
        <v>1.00925</v>
      </c>
      <c r="R1630" s="7">
        <f t="shared" si="127"/>
        <v>45.875</v>
      </c>
      <c r="S1630" t="str">
        <f t="shared" si="128"/>
        <v>music</v>
      </c>
      <c r="T1630" t="str">
        <f t="shared" si="129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25"/>
        <v>41645.575613425928</v>
      </c>
      <c r="L1631" s="11">
        <f t="shared" si="126"/>
        <v>41690.575613425928</v>
      </c>
      <c r="M1631" t="b">
        <v>0</v>
      </c>
      <c r="N1631">
        <v>82</v>
      </c>
      <c r="O1631" t="b">
        <v>1</v>
      </c>
      <c r="P1631" t="s">
        <v>8276</v>
      </c>
      <c r="Q1631" s="6">
        <f>E1631/D1631</f>
        <v>1.0366666666666666</v>
      </c>
      <c r="R1631" s="7">
        <f t="shared" si="127"/>
        <v>75.853658536585371</v>
      </c>
      <c r="S1631" t="str">
        <f t="shared" si="128"/>
        <v>music</v>
      </c>
      <c r="T1631" t="str">
        <f t="shared" si="129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25"/>
        <v>40939.546006944445</v>
      </c>
      <c r="L1632" s="11">
        <f t="shared" si="126"/>
        <v>40969.999305555561</v>
      </c>
      <c r="M1632" t="b">
        <v>0</v>
      </c>
      <c r="N1632">
        <v>126</v>
      </c>
      <c r="O1632" t="b">
        <v>1</v>
      </c>
      <c r="P1632" t="s">
        <v>8276</v>
      </c>
      <c r="Q1632" s="6">
        <f>E1632/D1632</f>
        <v>2.6524999999999999</v>
      </c>
      <c r="R1632" s="7">
        <f t="shared" si="127"/>
        <v>84.206349206349202</v>
      </c>
      <c r="S1632" t="str">
        <f t="shared" si="128"/>
        <v>music</v>
      </c>
      <c r="T1632" t="str">
        <f t="shared" si="129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25"/>
        <v>41164.567835648151</v>
      </c>
      <c r="L1633" s="11">
        <f t="shared" si="126"/>
        <v>41194.567835648151</v>
      </c>
      <c r="M1633" t="b">
        <v>0</v>
      </c>
      <c r="N1633">
        <v>133</v>
      </c>
      <c r="O1633" t="b">
        <v>1</v>
      </c>
      <c r="P1633" t="s">
        <v>8276</v>
      </c>
      <c r="Q1633" s="6">
        <f>E1633/D1633</f>
        <v>1.5590999999999999</v>
      </c>
      <c r="R1633" s="7">
        <f t="shared" si="127"/>
        <v>117.22556390977444</v>
      </c>
      <c r="S1633" t="str">
        <f t="shared" si="128"/>
        <v>music</v>
      </c>
      <c r="T1633" t="str">
        <f t="shared" si="129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25"/>
        <v>40750.04923611111</v>
      </c>
      <c r="L1634" s="11">
        <f t="shared" si="126"/>
        <v>40810.04923611111</v>
      </c>
      <c r="M1634" t="b">
        <v>0</v>
      </c>
      <c r="N1634">
        <v>47</v>
      </c>
      <c r="O1634" t="b">
        <v>1</v>
      </c>
      <c r="P1634" t="s">
        <v>8276</v>
      </c>
      <c r="Q1634" s="6">
        <f>E1634/D1634</f>
        <v>1.0162500000000001</v>
      </c>
      <c r="R1634" s="7">
        <f t="shared" si="127"/>
        <v>86.489361702127653</v>
      </c>
      <c r="S1634" t="str">
        <f t="shared" si="128"/>
        <v>music</v>
      </c>
      <c r="T1634" t="str">
        <f t="shared" si="129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25"/>
        <v>40896.592083333337</v>
      </c>
      <c r="L1635" s="11">
        <f t="shared" si="126"/>
        <v>40923.916666666672</v>
      </c>
      <c r="M1635" t="b">
        <v>0</v>
      </c>
      <c r="N1635">
        <v>58</v>
      </c>
      <c r="O1635" t="b">
        <v>1</v>
      </c>
      <c r="P1635" t="s">
        <v>8276</v>
      </c>
      <c r="Q1635" s="6">
        <f>E1635/D1635</f>
        <v>1</v>
      </c>
      <c r="R1635" s="7">
        <f t="shared" si="127"/>
        <v>172.41379310344828</v>
      </c>
      <c r="S1635" t="str">
        <f t="shared" si="128"/>
        <v>music</v>
      </c>
      <c r="T1635" t="str">
        <f t="shared" si="129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25"/>
        <v>40657.898159722223</v>
      </c>
      <c r="L1636" s="11">
        <f t="shared" si="126"/>
        <v>40695.957638888889</v>
      </c>
      <c r="M1636" t="b">
        <v>0</v>
      </c>
      <c r="N1636">
        <v>32</v>
      </c>
      <c r="O1636" t="b">
        <v>1</v>
      </c>
      <c r="P1636" t="s">
        <v>8276</v>
      </c>
      <c r="Q1636" s="6">
        <f>E1636/D1636</f>
        <v>1.0049999999999999</v>
      </c>
      <c r="R1636" s="7">
        <f t="shared" si="127"/>
        <v>62.8125</v>
      </c>
      <c r="S1636" t="str">
        <f t="shared" si="128"/>
        <v>music</v>
      </c>
      <c r="T1636" t="str">
        <f t="shared" si="129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25"/>
        <v>42502.577094907414</v>
      </c>
      <c r="L1637" s="11">
        <f t="shared" si="126"/>
        <v>42562.577094907414</v>
      </c>
      <c r="M1637" t="b">
        <v>0</v>
      </c>
      <c r="N1637">
        <v>37</v>
      </c>
      <c r="O1637" t="b">
        <v>1</v>
      </c>
      <c r="P1637" t="s">
        <v>8276</v>
      </c>
      <c r="Q1637" s="6">
        <f>E1637/D1637</f>
        <v>1.2529999999999999</v>
      </c>
      <c r="R1637" s="7">
        <f t="shared" si="127"/>
        <v>67.729729729729726</v>
      </c>
      <c r="S1637" t="str">
        <f t="shared" si="128"/>
        <v>music</v>
      </c>
      <c r="T1637" t="str">
        <f t="shared" si="129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25"/>
        <v>40662.795000000006</v>
      </c>
      <c r="L1638" s="11">
        <f t="shared" si="126"/>
        <v>40705.875</v>
      </c>
      <c r="M1638" t="b">
        <v>0</v>
      </c>
      <c r="N1638">
        <v>87</v>
      </c>
      <c r="O1638" t="b">
        <v>1</v>
      </c>
      <c r="P1638" t="s">
        <v>8276</v>
      </c>
      <c r="Q1638" s="6">
        <f>E1638/D1638</f>
        <v>1.0355555555555556</v>
      </c>
      <c r="R1638" s="7">
        <f t="shared" si="127"/>
        <v>53.5632183908046</v>
      </c>
      <c r="S1638" t="str">
        <f t="shared" si="128"/>
        <v>music</v>
      </c>
      <c r="T1638" t="str">
        <f t="shared" si="129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25"/>
        <v>40122.459953703707</v>
      </c>
      <c r="L1639" s="11">
        <f t="shared" si="126"/>
        <v>40178.693750000006</v>
      </c>
      <c r="M1639" t="b">
        <v>0</v>
      </c>
      <c r="N1639">
        <v>15</v>
      </c>
      <c r="O1639" t="b">
        <v>1</v>
      </c>
      <c r="P1639" t="s">
        <v>8276</v>
      </c>
      <c r="Q1639" s="6">
        <f>E1639/D1639</f>
        <v>1.038</v>
      </c>
      <c r="R1639" s="7">
        <f t="shared" si="127"/>
        <v>34.6</v>
      </c>
      <c r="S1639" t="str">
        <f t="shared" si="128"/>
        <v>music</v>
      </c>
      <c r="T1639" t="str">
        <f t="shared" si="129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25"/>
        <v>41288.395462962966</v>
      </c>
      <c r="L1640" s="11">
        <f t="shared" si="126"/>
        <v>41333.600694444445</v>
      </c>
      <c r="M1640" t="b">
        <v>0</v>
      </c>
      <c r="N1640">
        <v>27</v>
      </c>
      <c r="O1640" t="b">
        <v>1</v>
      </c>
      <c r="P1640" t="s">
        <v>8276</v>
      </c>
      <c r="Q1640" s="6">
        <f>E1640/D1640</f>
        <v>1.05</v>
      </c>
      <c r="R1640" s="7">
        <f t="shared" si="127"/>
        <v>38.888888888888886</v>
      </c>
      <c r="S1640" t="str">
        <f t="shared" si="128"/>
        <v>music</v>
      </c>
      <c r="T1640" t="str">
        <f t="shared" si="129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25"/>
        <v>40941.360706018524</v>
      </c>
      <c r="L1641" s="11">
        <f t="shared" si="126"/>
        <v>40971.360706018524</v>
      </c>
      <c r="M1641" t="b">
        <v>0</v>
      </c>
      <c r="N1641">
        <v>19</v>
      </c>
      <c r="O1641" t="b">
        <v>1</v>
      </c>
      <c r="P1641" t="s">
        <v>8276</v>
      </c>
      <c r="Q1641" s="6">
        <f>E1641/D1641</f>
        <v>1</v>
      </c>
      <c r="R1641" s="7">
        <f t="shared" si="127"/>
        <v>94.736842105263165</v>
      </c>
      <c r="S1641" t="str">
        <f t="shared" si="128"/>
        <v>music</v>
      </c>
      <c r="T1641" t="str">
        <f t="shared" si="129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25"/>
        <v>40378.939293981486</v>
      </c>
      <c r="L1642" s="11">
        <f t="shared" si="126"/>
        <v>40392.790972222225</v>
      </c>
      <c r="M1642" t="b">
        <v>0</v>
      </c>
      <c r="N1642">
        <v>17</v>
      </c>
      <c r="O1642" t="b">
        <v>1</v>
      </c>
      <c r="P1642" t="s">
        <v>8276</v>
      </c>
      <c r="Q1642" s="6">
        <f>E1642/D1642</f>
        <v>1.6986000000000001</v>
      </c>
      <c r="R1642" s="7">
        <f t="shared" si="127"/>
        <v>39.967058823529413</v>
      </c>
      <c r="S1642" t="str">
        <f t="shared" si="128"/>
        <v>music</v>
      </c>
      <c r="T1642" t="str">
        <f t="shared" si="129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25"/>
        <v>41962.304907407415</v>
      </c>
      <c r="L1643" s="11">
        <f t="shared" si="126"/>
        <v>41992.304907407415</v>
      </c>
      <c r="M1643" t="b">
        <v>0</v>
      </c>
      <c r="N1643">
        <v>26</v>
      </c>
      <c r="O1643" t="b">
        <v>1</v>
      </c>
      <c r="P1643" t="s">
        <v>8292</v>
      </c>
      <c r="Q1643" s="6">
        <f>E1643/D1643</f>
        <v>1.014</v>
      </c>
      <c r="R1643" s="7">
        <f t="shared" si="127"/>
        <v>97.5</v>
      </c>
      <c r="S1643" t="str">
        <f t="shared" si="128"/>
        <v>music</v>
      </c>
      <c r="T1643" t="str">
        <f t="shared" si="129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25"/>
        <v>40687.732951388891</v>
      </c>
      <c r="L1644" s="11">
        <f t="shared" si="126"/>
        <v>40707.732951388891</v>
      </c>
      <c r="M1644" t="b">
        <v>0</v>
      </c>
      <c r="N1644">
        <v>28</v>
      </c>
      <c r="O1644" t="b">
        <v>1</v>
      </c>
      <c r="P1644" t="s">
        <v>8292</v>
      </c>
      <c r="Q1644" s="6">
        <f>E1644/D1644</f>
        <v>1</v>
      </c>
      <c r="R1644" s="7">
        <f t="shared" si="127"/>
        <v>42.857142857142854</v>
      </c>
      <c r="S1644" t="str">
        <f t="shared" si="128"/>
        <v>music</v>
      </c>
      <c r="T1644" t="str">
        <f t="shared" si="129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25"/>
        <v>41146.532546296301</v>
      </c>
      <c r="L1645" s="11">
        <f t="shared" si="126"/>
        <v>41176.532546296301</v>
      </c>
      <c r="M1645" t="b">
        <v>0</v>
      </c>
      <c r="N1645">
        <v>37</v>
      </c>
      <c r="O1645" t="b">
        <v>1</v>
      </c>
      <c r="P1645" t="s">
        <v>8292</v>
      </c>
      <c r="Q1645" s="6">
        <f>E1645/D1645</f>
        <v>1.2470000000000001</v>
      </c>
      <c r="R1645" s="7">
        <f t="shared" si="127"/>
        <v>168.51351351351352</v>
      </c>
      <c r="S1645" t="str">
        <f t="shared" si="128"/>
        <v>music</v>
      </c>
      <c r="T1645" t="str">
        <f t="shared" si="129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25"/>
        <v>41174.768055555556</v>
      </c>
      <c r="L1646" s="11">
        <f t="shared" si="126"/>
        <v>41234.809722222228</v>
      </c>
      <c r="M1646" t="b">
        <v>0</v>
      </c>
      <c r="N1646">
        <v>128</v>
      </c>
      <c r="O1646" t="b">
        <v>1</v>
      </c>
      <c r="P1646" t="s">
        <v>8292</v>
      </c>
      <c r="Q1646" s="6">
        <f>E1646/D1646</f>
        <v>1.095</v>
      </c>
      <c r="R1646" s="7">
        <f t="shared" si="127"/>
        <v>85.546875</v>
      </c>
      <c r="S1646" t="str">
        <f t="shared" si="128"/>
        <v>music</v>
      </c>
      <c r="T1646" t="str">
        <f t="shared" si="129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25"/>
        <v>41521.325694444444</v>
      </c>
      <c r="L1647" s="11">
        <f t="shared" si="126"/>
        <v>41535.325694444444</v>
      </c>
      <c r="M1647" t="b">
        <v>0</v>
      </c>
      <c r="N1647">
        <v>10</v>
      </c>
      <c r="O1647" t="b">
        <v>1</v>
      </c>
      <c r="P1647" t="s">
        <v>8292</v>
      </c>
      <c r="Q1647" s="6">
        <f>E1647/D1647</f>
        <v>1.1080000000000001</v>
      </c>
      <c r="R1647" s="7">
        <f t="shared" si="127"/>
        <v>554</v>
      </c>
      <c r="S1647" t="str">
        <f t="shared" si="128"/>
        <v>music</v>
      </c>
      <c r="T1647" t="str">
        <f t="shared" si="129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25"/>
        <v>41833.158599537041</v>
      </c>
      <c r="L1648" s="11">
        <f t="shared" si="126"/>
        <v>41865.465972222228</v>
      </c>
      <c r="M1648" t="b">
        <v>0</v>
      </c>
      <c r="N1648">
        <v>83</v>
      </c>
      <c r="O1648" t="b">
        <v>1</v>
      </c>
      <c r="P1648" t="s">
        <v>8292</v>
      </c>
      <c r="Q1648" s="6">
        <f>E1648/D1648</f>
        <v>1.1020000000000001</v>
      </c>
      <c r="R1648" s="7">
        <f t="shared" si="127"/>
        <v>26.554216867469879</v>
      </c>
      <c r="S1648" t="str">
        <f t="shared" si="128"/>
        <v>music</v>
      </c>
      <c r="T1648" t="str">
        <f t="shared" si="129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25"/>
        <v>41039.117789351854</v>
      </c>
      <c r="L1649" s="11">
        <f t="shared" si="126"/>
        <v>41069.117789351854</v>
      </c>
      <c r="M1649" t="b">
        <v>0</v>
      </c>
      <c r="N1649">
        <v>46</v>
      </c>
      <c r="O1649" t="b">
        <v>1</v>
      </c>
      <c r="P1649" t="s">
        <v>8292</v>
      </c>
      <c r="Q1649" s="6">
        <f>E1649/D1649</f>
        <v>1.0471999999999999</v>
      </c>
      <c r="R1649" s="7">
        <f t="shared" si="127"/>
        <v>113.82608695652173</v>
      </c>
      <c r="S1649" t="str">
        <f t="shared" si="128"/>
        <v>music</v>
      </c>
      <c r="T1649" t="str">
        <f t="shared" si="129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25"/>
        <v>40592.412986111114</v>
      </c>
      <c r="L1650" s="11">
        <f t="shared" si="126"/>
        <v>40622.37131944445</v>
      </c>
      <c r="M1650" t="b">
        <v>0</v>
      </c>
      <c r="N1650">
        <v>90</v>
      </c>
      <c r="O1650" t="b">
        <v>1</v>
      </c>
      <c r="P1650" t="s">
        <v>8292</v>
      </c>
      <c r="Q1650" s="6">
        <f>E1650/D1650</f>
        <v>1.2526086956521738</v>
      </c>
      <c r="R1650" s="7">
        <f t="shared" si="127"/>
        <v>32.011111111111113</v>
      </c>
      <c r="S1650" t="str">
        <f t="shared" si="128"/>
        <v>music</v>
      </c>
      <c r="T1650" t="str">
        <f t="shared" si="129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25"/>
        <v>41737.392997685187</v>
      </c>
      <c r="L1651" s="11">
        <f t="shared" si="126"/>
        <v>41782.392997685187</v>
      </c>
      <c r="M1651" t="b">
        <v>0</v>
      </c>
      <c r="N1651">
        <v>81</v>
      </c>
      <c r="O1651" t="b">
        <v>1</v>
      </c>
      <c r="P1651" t="s">
        <v>8292</v>
      </c>
      <c r="Q1651" s="6">
        <f>E1651/D1651</f>
        <v>1.0058763157894737</v>
      </c>
      <c r="R1651" s="7">
        <f t="shared" si="127"/>
        <v>47.189259259259259</v>
      </c>
      <c r="S1651" t="str">
        <f t="shared" si="128"/>
        <v>music</v>
      </c>
      <c r="T1651" t="str">
        <f t="shared" si="129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25"/>
        <v>41526.143946759265</v>
      </c>
      <c r="L1652" s="11">
        <f t="shared" si="126"/>
        <v>41556.143946759265</v>
      </c>
      <c r="M1652" t="b">
        <v>0</v>
      </c>
      <c r="N1652">
        <v>32</v>
      </c>
      <c r="O1652" t="b">
        <v>1</v>
      </c>
      <c r="P1652" t="s">
        <v>8292</v>
      </c>
      <c r="Q1652" s="6">
        <f>E1652/D1652</f>
        <v>1.4155</v>
      </c>
      <c r="R1652" s="7">
        <f t="shared" si="127"/>
        <v>88.46875</v>
      </c>
      <c r="S1652" t="str">
        <f t="shared" si="128"/>
        <v>music</v>
      </c>
      <c r="T1652" t="str">
        <f t="shared" si="129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25"/>
        <v>40625.609027777777</v>
      </c>
      <c r="L1653" s="11">
        <f t="shared" si="126"/>
        <v>40658.999305555561</v>
      </c>
      <c r="M1653" t="b">
        <v>0</v>
      </c>
      <c r="N1653">
        <v>20</v>
      </c>
      <c r="O1653" t="b">
        <v>1</v>
      </c>
      <c r="P1653" t="s">
        <v>8292</v>
      </c>
      <c r="Q1653" s="6">
        <f>E1653/D1653</f>
        <v>1.0075000000000001</v>
      </c>
      <c r="R1653" s="7">
        <f t="shared" si="127"/>
        <v>100.75</v>
      </c>
      <c r="S1653" t="str">
        <f t="shared" si="128"/>
        <v>music</v>
      </c>
      <c r="T1653" t="str">
        <f t="shared" si="129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25"/>
        <v>41572.201307870375</v>
      </c>
      <c r="L1654" s="11">
        <f t="shared" si="126"/>
        <v>41602.242974537039</v>
      </c>
      <c r="M1654" t="b">
        <v>0</v>
      </c>
      <c r="N1654">
        <v>70</v>
      </c>
      <c r="O1654" t="b">
        <v>1</v>
      </c>
      <c r="P1654" t="s">
        <v>8292</v>
      </c>
      <c r="Q1654" s="6">
        <f>E1654/D1654</f>
        <v>1.0066666666666666</v>
      </c>
      <c r="R1654" s="7">
        <f t="shared" si="127"/>
        <v>64.714285714285708</v>
      </c>
      <c r="S1654" t="str">
        <f t="shared" si="128"/>
        <v>music</v>
      </c>
      <c r="T1654" t="str">
        <f t="shared" si="129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25"/>
        <v>40626.54277777778</v>
      </c>
      <c r="L1655" s="11">
        <f t="shared" si="126"/>
        <v>40657.54277777778</v>
      </c>
      <c r="M1655" t="b">
        <v>0</v>
      </c>
      <c r="N1655">
        <v>168</v>
      </c>
      <c r="O1655" t="b">
        <v>1</v>
      </c>
      <c r="P1655" t="s">
        <v>8292</v>
      </c>
      <c r="Q1655" s="6">
        <f>E1655/D1655</f>
        <v>1.7423040000000001</v>
      </c>
      <c r="R1655" s="7">
        <f t="shared" si="127"/>
        <v>51.854285714285716</v>
      </c>
      <c r="S1655" t="str">
        <f t="shared" si="128"/>
        <v>music</v>
      </c>
      <c r="T1655" t="str">
        <f t="shared" si="129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25"/>
        <v>40987.599074074074</v>
      </c>
      <c r="L1656" s="11">
        <f t="shared" si="126"/>
        <v>41017.599074074074</v>
      </c>
      <c r="M1656" t="b">
        <v>0</v>
      </c>
      <c r="N1656">
        <v>34</v>
      </c>
      <c r="O1656" t="b">
        <v>1</v>
      </c>
      <c r="P1656" t="s">
        <v>8292</v>
      </c>
      <c r="Q1656" s="6">
        <f>E1656/D1656</f>
        <v>1.199090909090909</v>
      </c>
      <c r="R1656" s="7">
        <f t="shared" si="127"/>
        <v>38.794117647058826</v>
      </c>
      <c r="S1656" t="str">
        <f t="shared" si="128"/>
        <v>music</v>
      </c>
      <c r="T1656" t="str">
        <f t="shared" si="129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25"/>
        <v>40974.500231481485</v>
      </c>
      <c r="L1657" s="11">
        <f t="shared" si="126"/>
        <v>41004.458564814813</v>
      </c>
      <c r="M1657" t="b">
        <v>0</v>
      </c>
      <c r="N1657">
        <v>48</v>
      </c>
      <c r="O1657" t="b">
        <v>1</v>
      </c>
      <c r="P1657" t="s">
        <v>8292</v>
      </c>
      <c r="Q1657" s="6">
        <f>E1657/D1657</f>
        <v>1.4286666666666668</v>
      </c>
      <c r="R1657" s="7">
        <f t="shared" si="127"/>
        <v>44.645833333333336</v>
      </c>
      <c r="S1657" t="str">
        <f t="shared" si="128"/>
        <v>music</v>
      </c>
      <c r="T1657" t="str">
        <f t="shared" si="129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25"/>
        <v>41226.637175925927</v>
      </c>
      <c r="L1658" s="11">
        <f t="shared" si="126"/>
        <v>41256.637175925927</v>
      </c>
      <c r="M1658" t="b">
        <v>0</v>
      </c>
      <c r="N1658">
        <v>48</v>
      </c>
      <c r="O1658" t="b">
        <v>1</v>
      </c>
      <c r="P1658" t="s">
        <v>8292</v>
      </c>
      <c r="Q1658" s="6">
        <f>E1658/D1658</f>
        <v>1.0033493333333334</v>
      </c>
      <c r="R1658" s="7">
        <f t="shared" si="127"/>
        <v>156.77333333333334</v>
      </c>
      <c r="S1658" t="str">
        <f t="shared" si="128"/>
        <v>music</v>
      </c>
      <c r="T1658" t="str">
        <f t="shared" si="129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25"/>
        <v>41023.490370370375</v>
      </c>
      <c r="L1659" s="11">
        <f t="shared" si="126"/>
        <v>41053.490370370375</v>
      </c>
      <c r="M1659" t="b">
        <v>0</v>
      </c>
      <c r="N1659">
        <v>221</v>
      </c>
      <c r="O1659" t="b">
        <v>1</v>
      </c>
      <c r="P1659" t="s">
        <v>8292</v>
      </c>
      <c r="Q1659" s="6">
        <f>E1659/D1659</f>
        <v>1.0493380000000001</v>
      </c>
      <c r="R1659" s="7">
        <f t="shared" si="127"/>
        <v>118.70339366515837</v>
      </c>
      <c r="S1659" t="str">
        <f t="shared" si="128"/>
        <v>music</v>
      </c>
      <c r="T1659" t="str">
        <f t="shared" si="129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25"/>
        <v>41222.930173611116</v>
      </c>
      <c r="L1660" s="11">
        <f t="shared" si="126"/>
        <v>41261.305555555555</v>
      </c>
      <c r="M1660" t="b">
        <v>0</v>
      </c>
      <c r="N1660">
        <v>107</v>
      </c>
      <c r="O1660" t="b">
        <v>1</v>
      </c>
      <c r="P1660" t="s">
        <v>8292</v>
      </c>
      <c r="Q1660" s="6">
        <f>E1660/D1660</f>
        <v>1.3223333333333334</v>
      </c>
      <c r="R1660" s="7">
        <f t="shared" si="127"/>
        <v>74.149532710280369</v>
      </c>
      <c r="S1660" t="str">
        <f t="shared" si="128"/>
        <v>music</v>
      </c>
      <c r="T1660" t="str">
        <f t="shared" si="129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25"/>
        <v>41596.621770833335</v>
      </c>
      <c r="L1661" s="11">
        <f t="shared" si="126"/>
        <v>41625.208333333336</v>
      </c>
      <c r="M1661" t="b">
        <v>0</v>
      </c>
      <c r="N1661">
        <v>45</v>
      </c>
      <c r="O1661" t="b">
        <v>1</v>
      </c>
      <c r="P1661" t="s">
        <v>8292</v>
      </c>
      <c r="Q1661" s="6">
        <f>E1661/D1661</f>
        <v>1.1279999999999999</v>
      </c>
      <c r="R1661" s="7">
        <f t="shared" si="127"/>
        <v>12.533333333333333</v>
      </c>
      <c r="S1661" t="str">
        <f t="shared" si="128"/>
        <v>music</v>
      </c>
      <c r="T1661" t="str">
        <f t="shared" si="129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25"/>
        <v>42459.40219907408</v>
      </c>
      <c r="L1662" s="11">
        <f t="shared" si="126"/>
        <v>42490.624305555561</v>
      </c>
      <c r="M1662" t="b">
        <v>0</v>
      </c>
      <c r="N1662">
        <v>36</v>
      </c>
      <c r="O1662" t="b">
        <v>1</v>
      </c>
      <c r="P1662" t="s">
        <v>8292</v>
      </c>
      <c r="Q1662" s="6">
        <f>E1662/D1662</f>
        <v>12.5375</v>
      </c>
      <c r="R1662" s="7">
        <f t="shared" si="127"/>
        <v>27.861111111111111</v>
      </c>
      <c r="S1662" t="str">
        <f t="shared" si="128"/>
        <v>music</v>
      </c>
      <c r="T1662" t="str">
        <f t="shared" si="129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25"/>
        <v>42343.706377314818</v>
      </c>
      <c r="L1663" s="11">
        <f t="shared" si="126"/>
        <v>42386.583333333336</v>
      </c>
      <c r="M1663" t="b">
        <v>0</v>
      </c>
      <c r="N1663">
        <v>101</v>
      </c>
      <c r="O1663" t="b">
        <v>1</v>
      </c>
      <c r="P1663" t="s">
        <v>8292</v>
      </c>
      <c r="Q1663" s="6">
        <f>E1663/D1663</f>
        <v>1.0250632911392406</v>
      </c>
      <c r="R1663" s="7">
        <f t="shared" si="127"/>
        <v>80.178217821782184</v>
      </c>
      <c r="S1663" t="str">
        <f t="shared" si="128"/>
        <v>music</v>
      </c>
      <c r="T1663" t="str">
        <f t="shared" si="129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25"/>
        <v>40847.906666666669</v>
      </c>
      <c r="L1664" s="11">
        <f t="shared" si="126"/>
        <v>40907.948333333334</v>
      </c>
      <c r="M1664" t="b">
        <v>0</v>
      </c>
      <c r="N1664">
        <v>62</v>
      </c>
      <c r="O1664" t="b">
        <v>1</v>
      </c>
      <c r="P1664" t="s">
        <v>8292</v>
      </c>
      <c r="Q1664" s="6">
        <f>E1664/D1664</f>
        <v>1.026375</v>
      </c>
      <c r="R1664" s="7">
        <f t="shared" si="127"/>
        <v>132.43548387096774</v>
      </c>
      <c r="S1664" t="str">
        <f t="shared" si="128"/>
        <v>music</v>
      </c>
      <c r="T1664" t="str">
        <f t="shared" si="129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25"/>
        <v>42005.730405092596</v>
      </c>
      <c r="L1665" s="11">
        <f t="shared" si="126"/>
        <v>42035.730405092596</v>
      </c>
      <c r="M1665" t="b">
        <v>0</v>
      </c>
      <c r="N1665">
        <v>32</v>
      </c>
      <c r="O1665" t="b">
        <v>1</v>
      </c>
      <c r="P1665" t="s">
        <v>8292</v>
      </c>
      <c r="Q1665" s="6">
        <f>E1665/D1665</f>
        <v>1.08</v>
      </c>
      <c r="R1665" s="7">
        <f t="shared" si="127"/>
        <v>33.75</v>
      </c>
      <c r="S1665" t="str">
        <f t="shared" si="128"/>
        <v>music</v>
      </c>
      <c r="T1665" t="str">
        <f t="shared" si="129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si="125"/>
        <v>40939.47011574074</v>
      </c>
      <c r="L1666" s="11">
        <f t="shared" si="126"/>
        <v>40983.874305555561</v>
      </c>
      <c r="M1666" t="b">
        <v>0</v>
      </c>
      <c r="N1666">
        <v>89</v>
      </c>
      <c r="O1666" t="b">
        <v>1</v>
      </c>
      <c r="P1666" t="s">
        <v>8292</v>
      </c>
      <c r="Q1666" s="6">
        <f>E1666/D1666</f>
        <v>1.2240879999999998</v>
      </c>
      <c r="R1666" s="7">
        <f t="shared" si="127"/>
        <v>34.384494382022467</v>
      </c>
      <c r="S1666" t="str">
        <f t="shared" si="128"/>
        <v>music</v>
      </c>
      <c r="T1666" t="str">
        <f t="shared" si="129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ref="K1667:K1730" si="130">(((J1667/60)/60)/24)+DATE(1970,1,1)+(-7/24)</f>
        <v>40564.357789351852</v>
      </c>
      <c r="L1667" s="11">
        <f t="shared" ref="L1667:L1730" si="131">(((I1667/60)/60)/24)+DATE(1970,1,1)+(-7/24)</f>
        <v>40595.833333333336</v>
      </c>
      <c r="M1667" t="b">
        <v>0</v>
      </c>
      <c r="N1667">
        <v>93</v>
      </c>
      <c r="O1667" t="b">
        <v>1</v>
      </c>
      <c r="P1667" t="s">
        <v>8292</v>
      </c>
      <c r="Q1667" s="6">
        <f>E1667/D1667</f>
        <v>1.1945714285714286</v>
      </c>
      <c r="R1667" s="7">
        <f t="shared" ref="R1667:R1730" si="132">E1667/N1667</f>
        <v>44.956989247311824</v>
      </c>
      <c r="S1667" t="str">
        <f t="shared" ref="S1667:S1730" si="133">LEFT(P1667,SEARCH("/",P1667,1)-1)</f>
        <v>music</v>
      </c>
      <c r="T1667" t="str">
        <f t="shared" ref="T1667:T1730" si="134">RIGHT(P1667,LEN(P1667)-SEARCH("/",P1667))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30"/>
        <v>41330.961493055562</v>
      </c>
      <c r="L1668" s="11">
        <f t="shared" si="131"/>
        <v>41360.91982638889</v>
      </c>
      <c r="M1668" t="b">
        <v>0</v>
      </c>
      <c r="N1668">
        <v>98</v>
      </c>
      <c r="O1668" t="b">
        <v>1</v>
      </c>
      <c r="P1668" t="s">
        <v>8292</v>
      </c>
      <c r="Q1668" s="6">
        <f>E1668/D1668</f>
        <v>1.6088</v>
      </c>
      <c r="R1668" s="7">
        <f t="shared" si="132"/>
        <v>41.04081632653061</v>
      </c>
      <c r="S1668" t="str">
        <f t="shared" si="133"/>
        <v>music</v>
      </c>
      <c r="T1668" t="str">
        <f t="shared" si="134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30"/>
        <v>41681.778912037036</v>
      </c>
      <c r="L1669" s="11">
        <f t="shared" si="131"/>
        <v>41708.999305555561</v>
      </c>
      <c r="M1669" t="b">
        <v>0</v>
      </c>
      <c r="N1669">
        <v>82</v>
      </c>
      <c r="O1669" t="b">
        <v>1</v>
      </c>
      <c r="P1669" t="s">
        <v>8292</v>
      </c>
      <c r="Q1669" s="6">
        <f>E1669/D1669</f>
        <v>1.2685294117647059</v>
      </c>
      <c r="R1669" s="7">
        <f t="shared" si="132"/>
        <v>52.597560975609753</v>
      </c>
      <c r="S1669" t="str">
        <f t="shared" si="133"/>
        <v>music</v>
      </c>
      <c r="T1669" t="str">
        <f t="shared" si="134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30"/>
        <v>40844.858090277776</v>
      </c>
      <c r="L1670" s="11">
        <f t="shared" si="131"/>
        <v>40874.899756944447</v>
      </c>
      <c r="M1670" t="b">
        <v>0</v>
      </c>
      <c r="N1670">
        <v>116</v>
      </c>
      <c r="O1670" t="b">
        <v>1</v>
      </c>
      <c r="P1670" t="s">
        <v>8292</v>
      </c>
      <c r="Q1670" s="6">
        <f>E1670/D1670</f>
        <v>1.026375</v>
      </c>
      <c r="R1670" s="7">
        <f t="shared" si="132"/>
        <v>70.784482758620683</v>
      </c>
      <c r="S1670" t="str">
        <f t="shared" si="133"/>
        <v>music</v>
      </c>
      <c r="T1670" t="str">
        <f t="shared" si="134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30"/>
        <v>42461.593472222223</v>
      </c>
      <c r="L1671" s="11">
        <f t="shared" si="131"/>
        <v>42521.593472222223</v>
      </c>
      <c r="M1671" t="b">
        <v>0</v>
      </c>
      <c r="N1671">
        <v>52</v>
      </c>
      <c r="O1671" t="b">
        <v>1</v>
      </c>
      <c r="P1671" t="s">
        <v>8292</v>
      </c>
      <c r="Q1671" s="6">
        <f>E1671/D1671</f>
        <v>1.3975</v>
      </c>
      <c r="R1671" s="7">
        <f t="shared" si="132"/>
        <v>53.75</v>
      </c>
      <c r="S1671" t="str">
        <f t="shared" si="133"/>
        <v>music</v>
      </c>
      <c r="T1671" t="str">
        <f t="shared" si="134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30"/>
        <v>40313.638877314821</v>
      </c>
      <c r="L1672" s="11">
        <f t="shared" si="131"/>
        <v>40363.875</v>
      </c>
      <c r="M1672" t="b">
        <v>0</v>
      </c>
      <c r="N1672">
        <v>23</v>
      </c>
      <c r="O1672" t="b">
        <v>1</v>
      </c>
      <c r="P1672" t="s">
        <v>8292</v>
      </c>
      <c r="Q1672" s="6">
        <f>E1672/D1672</f>
        <v>1.026</v>
      </c>
      <c r="R1672" s="7">
        <f t="shared" si="132"/>
        <v>44.608695652173914</v>
      </c>
      <c r="S1672" t="str">
        <f t="shared" si="133"/>
        <v>music</v>
      </c>
      <c r="T1672" t="str">
        <f t="shared" si="134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30"/>
        <v>42553.252476851856</v>
      </c>
      <c r="L1673" s="11">
        <f t="shared" si="131"/>
        <v>42583.252476851856</v>
      </c>
      <c r="M1673" t="b">
        <v>0</v>
      </c>
      <c r="N1673">
        <v>77</v>
      </c>
      <c r="O1673" t="b">
        <v>1</v>
      </c>
      <c r="P1673" t="s">
        <v>8292</v>
      </c>
      <c r="Q1673" s="6">
        <f>E1673/D1673</f>
        <v>1.0067349999999999</v>
      </c>
      <c r="R1673" s="7">
        <f t="shared" si="132"/>
        <v>26.148961038961041</v>
      </c>
      <c r="S1673" t="str">
        <f t="shared" si="133"/>
        <v>music</v>
      </c>
      <c r="T1673" t="str">
        <f t="shared" si="134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30"/>
        <v>41034.364930555559</v>
      </c>
      <c r="L1674" s="11">
        <f t="shared" si="131"/>
        <v>41064.364930555559</v>
      </c>
      <c r="M1674" t="b">
        <v>0</v>
      </c>
      <c r="N1674">
        <v>49</v>
      </c>
      <c r="O1674" t="b">
        <v>1</v>
      </c>
      <c r="P1674" t="s">
        <v>8292</v>
      </c>
      <c r="Q1674" s="6">
        <f>E1674/D1674</f>
        <v>1.1294117647058823</v>
      </c>
      <c r="R1674" s="7">
        <f t="shared" si="132"/>
        <v>39.183673469387756</v>
      </c>
      <c r="S1674" t="str">
        <f t="shared" si="133"/>
        <v>music</v>
      </c>
      <c r="T1674" t="str">
        <f t="shared" si="134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30"/>
        <v>42039.58671296297</v>
      </c>
      <c r="L1675" s="11">
        <f t="shared" si="131"/>
        <v>42069.58671296297</v>
      </c>
      <c r="M1675" t="b">
        <v>0</v>
      </c>
      <c r="N1675">
        <v>59</v>
      </c>
      <c r="O1675" t="b">
        <v>1</v>
      </c>
      <c r="P1675" t="s">
        <v>8292</v>
      </c>
      <c r="Q1675" s="6">
        <f>E1675/D1675</f>
        <v>1.2809523809523808</v>
      </c>
      <c r="R1675" s="7">
        <f t="shared" si="132"/>
        <v>45.593220338983052</v>
      </c>
      <c r="S1675" t="str">
        <f t="shared" si="133"/>
        <v>music</v>
      </c>
      <c r="T1675" t="str">
        <f t="shared" si="134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30"/>
        <v>42569.313726851855</v>
      </c>
      <c r="L1676" s="11">
        <f t="shared" si="131"/>
        <v>42599.999305555561</v>
      </c>
      <c r="M1676" t="b">
        <v>0</v>
      </c>
      <c r="N1676">
        <v>113</v>
      </c>
      <c r="O1676" t="b">
        <v>1</v>
      </c>
      <c r="P1676" t="s">
        <v>8292</v>
      </c>
      <c r="Q1676" s="6">
        <f>E1676/D1676</f>
        <v>2.0169999999999999</v>
      </c>
      <c r="R1676" s="7">
        <f t="shared" si="132"/>
        <v>89.247787610619469</v>
      </c>
      <c r="S1676" t="str">
        <f t="shared" si="133"/>
        <v>music</v>
      </c>
      <c r="T1676" t="str">
        <f t="shared" si="134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30"/>
        <v>40802.441435185188</v>
      </c>
      <c r="L1677" s="11">
        <f t="shared" si="131"/>
        <v>40832.627083333333</v>
      </c>
      <c r="M1677" t="b">
        <v>0</v>
      </c>
      <c r="N1677">
        <v>34</v>
      </c>
      <c r="O1677" t="b">
        <v>1</v>
      </c>
      <c r="P1677" t="s">
        <v>8292</v>
      </c>
      <c r="Q1677" s="6">
        <f>E1677/D1677</f>
        <v>1.37416</v>
      </c>
      <c r="R1677" s="7">
        <f t="shared" si="132"/>
        <v>40.416470588235299</v>
      </c>
      <c r="S1677" t="str">
        <f t="shared" si="133"/>
        <v>music</v>
      </c>
      <c r="T1677" t="str">
        <f t="shared" si="134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30"/>
        <v>40973.434571759266</v>
      </c>
      <c r="L1678" s="11">
        <f t="shared" si="131"/>
        <v>41019.874305555561</v>
      </c>
      <c r="M1678" t="b">
        <v>0</v>
      </c>
      <c r="N1678">
        <v>42</v>
      </c>
      <c r="O1678" t="b">
        <v>1</v>
      </c>
      <c r="P1678" t="s">
        <v>8292</v>
      </c>
      <c r="Q1678" s="6">
        <f>E1678/D1678</f>
        <v>1.1533333333333333</v>
      </c>
      <c r="R1678" s="7">
        <f t="shared" si="132"/>
        <v>82.38095238095238</v>
      </c>
      <c r="S1678" t="str">
        <f t="shared" si="133"/>
        <v>music</v>
      </c>
      <c r="T1678" t="str">
        <f t="shared" si="134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30"/>
        <v>42416.115462962967</v>
      </c>
      <c r="L1679" s="11">
        <f t="shared" si="131"/>
        <v>42475.957638888889</v>
      </c>
      <c r="M1679" t="b">
        <v>0</v>
      </c>
      <c r="N1679">
        <v>42</v>
      </c>
      <c r="O1679" t="b">
        <v>1</v>
      </c>
      <c r="P1679" t="s">
        <v>8292</v>
      </c>
      <c r="Q1679" s="6">
        <f>E1679/D1679</f>
        <v>1.1166666666666667</v>
      </c>
      <c r="R1679" s="7">
        <f t="shared" si="132"/>
        <v>159.52380952380952</v>
      </c>
      <c r="S1679" t="str">
        <f t="shared" si="133"/>
        <v>music</v>
      </c>
      <c r="T1679" t="str">
        <f t="shared" si="134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30"/>
        <v>41662.563321759262</v>
      </c>
      <c r="L1680" s="11">
        <f t="shared" si="131"/>
        <v>41676.563321759262</v>
      </c>
      <c r="M1680" t="b">
        <v>0</v>
      </c>
      <c r="N1680">
        <v>49</v>
      </c>
      <c r="O1680" t="b">
        <v>1</v>
      </c>
      <c r="P1680" t="s">
        <v>8292</v>
      </c>
      <c r="Q1680" s="6">
        <f>E1680/D1680</f>
        <v>1.1839999999999999</v>
      </c>
      <c r="R1680" s="7">
        <f t="shared" si="132"/>
        <v>36.244897959183675</v>
      </c>
      <c r="S1680" t="str">
        <f t="shared" si="133"/>
        <v>music</v>
      </c>
      <c r="T1680" t="str">
        <f t="shared" si="134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30"/>
        <v>40722.777141203704</v>
      </c>
      <c r="L1681" s="11">
        <f t="shared" si="131"/>
        <v>40745.777141203704</v>
      </c>
      <c r="M1681" t="b">
        <v>0</v>
      </c>
      <c r="N1681">
        <v>56</v>
      </c>
      <c r="O1681" t="b">
        <v>1</v>
      </c>
      <c r="P1681" t="s">
        <v>8292</v>
      </c>
      <c r="Q1681" s="6">
        <f>E1681/D1681</f>
        <v>1.75</v>
      </c>
      <c r="R1681" s="7">
        <f t="shared" si="132"/>
        <v>62.5</v>
      </c>
      <c r="S1681" t="str">
        <f t="shared" si="133"/>
        <v>music</v>
      </c>
      <c r="T1681" t="str">
        <f t="shared" si="134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30"/>
        <v>41802.466053240743</v>
      </c>
      <c r="L1682" s="11">
        <f t="shared" si="131"/>
        <v>41832.466053240743</v>
      </c>
      <c r="M1682" t="b">
        <v>0</v>
      </c>
      <c r="N1682">
        <v>25</v>
      </c>
      <c r="O1682" t="b">
        <v>1</v>
      </c>
      <c r="P1682" t="s">
        <v>8292</v>
      </c>
      <c r="Q1682" s="6">
        <f>E1682/D1682</f>
        <v>1.175</v>
      </c>
      <c r="R1682" s="7">
        <f t="shared" si="132"/>
        <v>47</v>
      </c>
      <c r="S1682" t="str">
        <f t="shared" si="133"/>
        <v>music</v>
      </c>
      <c r="T1682" t="str">
        <f t="shared" si="134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30"/>
        <v>42773.829675925932</v>
      </c>
      <c r="L1683" s="11">
        <f t="shared" si="131"/>
        <v>42822.791666666664</v>
      </c>
      <c r="M1683" t="b">
        <v>0</v>
      </c>
      <c r="N1683">
        <v>884</v>
      </c>
      <c r="O1683" t="b">
        <v>0</v>
      </c>
      <c r="P1683" t="s">
        <v>8293</v>
      </c>
      <c r="Q1683" s="6">
        <f>E1683/D1683</f>
        <v>1.0142212307692309</v>
      </c>
      <c r="R1683" s="7">
        <f t="shared" si="132"/>
        <v>74.575090497737563</v>
      </c>
      <c r="S1683" t="str">
        <f t="shared" si="133"/>
        <v>music</v>
      </c>
      <c r="T1683" t="str">
        <f t="shared" si="134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30"/>
        <v>42778.921990740746</v>
      </c>
      <c r="L1684" s="11">
        <f t="shared" si="131"/>
        <v>42838.880324074074</v>
      </c>
      <c r="M1684" t="b">
        <v>0</v>
      </c>
      <c r="N1684">
        <v>0</v>
      </c>
      <c r="O1684" t="b">
        <v>0</v>
      </c>
      <c r="P1684" t="s">
        <v>8293</v>
      </c>
      <c r="Q1684" s="6">
        <f>E1684/D1684</f>
        <v>0</v>
      </c>
      <c r="R1684" s="7" t="e">
        <f t="shared" si="132"/>
        <v>#DIV/0!</v>
      </c>
      <c r="S1684" t="str">
        <f t="shared" si="133"/>
        <v>music</v>
      </c>
      <c r="T1684" t="str">
        <f t="shared" si="134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30"/>
        <v>42808.490023148152</v>
      </c>
      <c r="L1685" s="11">
        <f t="shared" si="131"/>
        <v>42832.490023148152</v>
      </c>
      <c r="M1685" t="b">
        <v>0</v>
      </c>
      <c r="N1685">
        <v>10</v>
      </c>
      <c r="O1685" t="b">
        <v>0</v>
      </c>
      <c r="P1685" t="s">
        <v>8293</v>
      </c>
      <c r="Q1685" s="6">
        <f>E1685/D1685</f>
        <v>0.21714285714285714</v>
      </c>
      <c r="R1685" s="7">
        <f t="shared" si="132"/>
        <v>76</v>
      </c>
      <c r="S1685" t="str">
        <f t="shared" si="133"/>
        <v>music</v>
      </c>
      <c r="T1685" t="str">
        <f t="shared" si="134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30"/>
        <v>42783.523622685192</v>
      </c>
      <c r="L1686" s="11">
        <f t="shared" si="131"/>
        <v>42811.481956018521</v>
      </c>
      <c r="M1686" t="b">
        <v>0</v>
      </c>
      <c r="N1686">
        <v>101</v>
      </c>
      <c r="O1686" t="b">
        <v>0</v>
      </c>
      <c r="P1686" t="s">
        <v>8293</v>
      </c>
      <c r="Q1686" s="6">
        <f>E1686/D1686</f>
        <v>1.0912500000000001</v>
      </c>
      <c r="R1686" s="7">
        <f t="shared" si="132"/>
        <v>86.43564356435644</v>
      </c>
      <c r="S1686" t="str">
        <f t="shared" si="133"/>
        <v>music</v>
      </c>
      <c r="T1686" t="str">
        <f t="shared" si="134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30"/>
        <v>42787.958599537036</v>
      </c>
      <c r="L1687" s="11">
        <f t="shared" si="131"/>
        <v>42817.916932870372</v>
      </c>
      <c r="M1687" t="b">
        <v>0</v>
      </c>
      <c r="N1687">
        <v>15</v>
      </c>
      <c r="O1687" t="b">
        <v>0</v>
      </c>
      <c r="P1687" t="s">
        <v>8293</v>
      </c>
      <c r="Q1687" s="6">
        <f>E1687/D1687</f>
        <v>1.0285714285714285</v>
      </c>
      <c r="R1687" s="7">
        <f t="shared" si="132"/>
        <v>24</v>
      </c>
      <c r="S1687" t="str">
        <f t="shared" si="133"/>
        <v>music</v>
      </c>
      <c r="T1687" t="str">
        <f t="shared" si="134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30"/>
        <v>42792.552303240744</v>
      </c>
      <c r="L1688" s="11">
        <f t="shared" si="131"/>
        <v>42852.510636574072</v>
      </c>
      <c r="M1688" t="b">
        <v>0</v>
      </c>
      <c r="N1688">
        <v>1</v>
      </c>
      <c r="O1688" t="b">
        <v>0</v>
      </c>
      <c r="P1688" t="s">
        <v>8293</v>
      </c>
      <c r="Q1688" s="6">
        <f>E1688/D1688</f>
        <v>3.5999999999999999E-3</v>
      </c>
      <c r="R1688" s="7">
        <f t="shared" si="132"/>
        <v>18</v>
      </c>
      <c r="S1688" t="str">
        <f t="shared" si="133"/>
        <v>music</v>
      </c>
      <c r="T1688" t="str">
        <f t="shared" si="134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30"/>
        <v>42801.755150462966</v>
      </c>
      <c r="L1689" s="11">
        <f t="shared" si="131"/>
        <v>42835.552083333336</v>
      </c>
      <c r="M1689" t="b">
        <v>0</v>
      </c>
      <c r="N1689">
        <v>39</v>
      </c>
      <c r="O1689" t="b">
        <v>0</v>
      </c>
      <c r="P1689" t="s">
        <v>8293</v>
      </c>
      <c r="Q1689" s="6">
        <f>E1689/D1689</f>
        <v>0.3125</v>
      </c>
      <c r="R1689" s="7">
        <f t="shared" si="132"/>
        <v>80.128205128205124</v>
      </c>
      <c r="S1689" t="str">
        <f t="shared" si="133"/>
        <v>music</v>
      </c>
      <c r="T1689" t="str">
        <f t="shared" si="134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30"/>
        <v>42804.242986111109</v>
      </c>
      <c r="L1690" s="11">
        <f t="shared" si="131"/>
        <v>42834.201319444452</v>
      </c>
      <c r="M1690" t="b">
        <v>0</v>
      </c>
      <c r="N1690">
        <v>7</v>
      </c>
      <c r="O1690" t="b">
        <v>0</v>
      </c>
      <c r="P1690" t="s">
        <v>8293</v>
      </c>
      <c r="Q1690" s="6">
        <f>E1690/D1690</f>
        <v>0.443</v>
      </c>
      <c r="R1690" s="7">
        <f t="shared" si="132"/>
        <v>253.14285714285714</v>
      </c>
      <c r="S1690" t="str">
        <f t="shared" si="133"/>
        <v>music</v>
      </c>
      <c r="T1690" t="str">
        <f t="shared" si="134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30"/>
        <v>42780.650810185187</v>
      </c>
      <c r="L1691" s="11">
        <f t="shared" si="131"/>
        <v>42810.609143518523</v>
      </c>
      <c r="M1691" t="b">
        <v>0</v>
      </c>
      <c r="N1691">
        <v>14</v>
      </c>
      <c r="O1691" t="b">
        <v>0</v>
      </c>
      <c r="P1691" t="s">
        <v>8293</v>
      </c>
      <c r="Q1691" s="6">
        <f>E1691/D1691</f>
        <v>1</v>
      </c>
      <c r="R1691" s="7">
        <f t="shared" si="132"/>
        <v>171.42857142857142</v>
      </c>
      <c r="S1691" t="str">
        <f t="shared" si="133"/>
        <v>music</v>
      </c>
      <c r="T1691" t="str">
        <f t="shared" si="134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30"/>
        <v>42801.139375000006</v>
      </c>
      <c r="L1692" s="11">
        <f t="shared" si="131"/>
        <v>42831.097708333335</v>
      </c>
      <c r="M1692" t="b">
        <v>0</v>
      </c>
      <c r="N1692">
        <v>11</v>
      </c>
      <c r="O1692" t="b">
        <v>0</v>
      </c>
      <c r="P1692" t="s">
        <v>8293</v>
      </c>
      <c r="Q1692" s="6">
        <f>E1692/D1692</f>
        <v>0.254</v>
      </c>
      <c r="R1692" s="7">
        <f t="shared" si="132"/>
        <v>57.727272727272727</v>
      </c>
      <c r="S1692" t="str">
        <f t="shared" si="133"/>
        <v>music</v>
      </c>
      <c r="T1692" t="str">
        <f t="shared" si="134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30"/>
        <v>42795.409814814811</v>
      </c>
      <c r="L1693" s="11">
        <f t="shared" si="131"/>
        <v>42827.750000000007</v>
      </c>
      <c r="M1693" t="b">
        <v>0</v>
      </c>
      <c r="N1693">
        <v>38</v>
      </c>
      <c r="O1693" t="b">
        <v>0</v>
      </c>
      <c r="P1693" t="s">
        <v>8293</v>
      </c>
      <c r="Q1693" s="6">
        <f>E1693/D1693</f>
        <v>0.33473333333333333</v>
      </c>
      <c r="R1693" s="7">
        <f t="shared" si="132"/>
        <v>264.26315789473682</v>
      </c>
      <c r="S1693" t="str">
        <f t="shared" si="133"/>
        <v>music</v>
      </c>
      <c r="T1693" t="str">
        <f t="shared" si="134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30"/>
        <v>42787.859571759262</v>
      </c>
      <c r="L1694" s="11">
        <f t="shared" si="131"/>
        <v>42820.707638888889</v>
      </c>
      <c r="M1694" t="b">
        <v>0</v>
      </c>
      <c r="N1694">
        <v>15</v>
      </c>
      <c r="O1694" t="b">
        <v>0</v>
      </c>
      <c r="P1694" t="s">
        <v>8293</v>
      </c>
      <c r="Q1694" s="6">
        <f>E1694/D1694</f>
        <v>0.47799999999999998</v>
      </c>
      <c r="R1694" s="7">
        <f t="shared" si="132"/>
        <v>159.33333333333334</v>
      </c>
      <c r="S1694" t="str">
        <f t="shared" si="133"/>
        <v>music</v>
      </c>
      <c r="T1694" t="str">
        <f t="shared" si="134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30"/>
        <v>42803.628611111119</v>
      </c>
      <c r="L1695" s="11">
        <f t="shared" si="131"/>
        <v>42834.541666666664</v>
      </c>
      <c r="M1695" t="b">
        <v>0</v>
      </c>
      <c r="N1695">
        <v>8</v>
      </c>
      <c r="O1695" t="b">
        <v>0</v>
      </c>
      <c r="P1695" t="s">
        <v>8293</v>
      </c>
      <c r="Q1695" s="6">
        <f>E1695/D1695</f>
        <v>9.3333333333333338E-2</v>
      </c>
      <c r="R1695" s="7">
        <f t="shared" si="132"/>
        <v>35</v>
      </c>
      <c r="S1695" t="str">
        <f t="shared" si="133"/>
        <v>music</v>
      </c>
      <c r="T1695" t="str">
        <f t="shared" si="134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30"/>
        <v>42791.378171296303</v>
      </c>
      <c r="L1696" s="11">
        <f t="shared" si="131"/>
        <v>42820.9</v>
      </c>
      <c r="M1696" t="b">
        <v>0</v>
      </c>
      <c r="N1696">
        <v>1</v>
      </c>
      <c r="O1696" t="b">
        <v>0</v>
      </c>
      <c r="P1696" t="s">
        <v>8293</v>
      </c>
      <c r="Q1696" s="6">
        <f>E1696/D1696</f>
        <v>5.0000000000000001E-4</v>
      </c>
      <c r="R1696" s="7">
        <f t="shared" si="132"/>
        <v>5</v>
      </c>
      <c r="S1696" t="str">
        <f t="shared" si="133"/>
        <v>music</v>
      </c>
      <c r="T1696" t="str">
        <f t="shared" si="134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30"/>
        <v>42800.739745370374</v>
      </c>
      <c r="L1697" s="11">
        <f t="shared" si="131"/>
        <v>42834.750000000007</v>
      </c>
      <c r="M1697" t="b">
        <v>0</v>
      </c>
      <c r="N1697">
        <v>23</v>
      </c>
      <c r="O1697" t="b">
        <v>0</v>
      </c>
      <c r="P1697" t="s">
        <v>8293</v>
      </c>
      <c r="Q1697" s="6">
        <f>E1697/D1697</f>
        <v>0.11708333333333333</v>
      </c>
      <c r="R1697" s="7">
        <f t="shared" si="132"/>
        <v>61.086956521739133</v>
      </c>
      <c r="S1697" t="str">
        <f t="shared" si="133"/>
        <v>music</v>
      </c>
      <c r="T1697" t="str">
        <f t="shared" si="134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30"/>
        <v>42795.777905092596</v>
      </c>
      <c r="L1698" s="11">
        <f t="shared" si="131"/>
        <v>42825.736238425925</v>
      </c>
      <c r="M1698" t="b">
        <v>0</v>
      </c>
      <c r="N1698">
        <v>0</v>
      </c>
      <c r="O1698" t="b">
        <v>0</v>
      </c>
      <c r="P1698" t="s">
        <v>8293</v>
      </c>
      <c r="Q1698" s="6">
        <f>E1698/D1698</f>
        <v>0</v>
      </c>
      <c r="R1698" s="7" t="e">
        <f t="shared" si="132"/>
        <v>#DIV/0!</v>
      </c>
      <c r="S1698" t="str">
        <f t="shared" si="133"/>
        <v>music</v>
      </c>
      <c r="T1698" t="str">
        <f t="shared" si="134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30"/>
        <v>42804.741296296292</v>
      </c>
      <c r="L1699" s="11">
        <f t="shared" si="131"/>
        <v>42834.699629629635</v>
      </c>
      <c r="M1699" t="b">
        <v>0</v>
      </c>
      <c r="N1699">
        <v>22</v>
      </c>
      <c r="O1699" t="b">
        <v>0</v>
      </c>
      <c r="P1699" t="s">
        <v>8293</v>
      </c>
      <c r="Q1699" s="6">
        <f>E1699/D1699</f>
        <v>0.20208000000000001</v>
      </c>
      <c r="R1699" s="7">
        <f t="shared" si="132"/>
        <v>114.81818181818181</v>
      </c>
      <c r="S1699" t="str">
        <f t="shared" si="133"/>
        <v>music</v>
      </c>
      <c r="T1699" t="str">
        <f t="shared" si="134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30"/>
        <v>42795.916203703709</v>
      </c>
      <c r="L1700" s="11">
        <f t="shared" si="131"/>
        <v>42819.856250000004</v>
      </c>
      <c r="M1700" t="b">
        <v>0</v>
      </c>
      <c r="N1700">
        <v>0</v>
      </c>
      <c r="O1700" t="b">
        <v>0</v>
      </c>
      <c r="P1700" t="s">
        <v>8293</v>
      </c>
      <c r="Q1700" s="6">
        <f>E1700/D1700</f>
        <v>0</v>
      </c>
      <c r="R1700" s="7" t="e">
        <f t="shared" si="132"/>
        <v>#DIV/0!</v>
      </c>
      <c r="S1700" t="str">
        <f t="shared" si="133"/>
        <v>music</v>
      </c>
      <c r="T1700" t="str">
        <f t="shared" si="134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30"/>
        <v>42806.572280092594</v>
      </c>
      <c r="L1701" s="11">
        <f t="shared" si="131"/>
        <v>42836.572280092594</v>
      </c>
      <c r="M1701" t="b">
        <v>0</v>
      </c>
      <c r="N1701">
        <v>4</v>
      </c>
      <c r="O1701" t="b">
        <v>0</v>
      </c>
      <c r="P1701" t="s">
        <v>8293</v>
      </c>
      <c r="Q1701" s="6">
        <f>E1701/D1701</f>
        <v>4.2311459353574929E-2</v>
      </c>
      <c r="R1701" s="7">
        <f t="shared" si="132"/>
        <v>54</v>
      </c>
      <c r="S1701" t="str">
        <f t="shared" si="133"/>
        <v>music</v>
      </c>
      <c r="T1701" t="str">
        <f t="shared" si="134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30"/>
        <v>42795.779976851853</v>
      </c>
      <c r="L1702" s="11">
        <f t="shared" si="131"/>
        <v>42825.875000000007</v>
      </c>
      <c r="M1702" t="b">
        <v>0</v>
      </c>
      <c r="N1702">
        <v>79</v>
      </c>
      <c r="O1702" t="b">
        <v>0</v>
      </c>
      <c r="P1702" t="s">
        <v>8293</v>
      </c>
      <c r="Q1702" s="6">
        <f>E1702/D1702</f>
        <v>0.2606</v>
      </c>
      <c r="R1702" s="7">
        <f t="shared" si="132"/>
        <v>65.974683544303801</v>
      </c>
      <c r="S1702" t="str">
        <f t="shared" si="133"/>
        <v>music</v>
      </c>
      <c r="T1702" t="str">
        <f t="shared" si="134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30"/>
        <v>41989.372743055559</v>
      </c>
      <c r="L1703" s="11">
        <f t="shared" si="131"/>
        <v>42019.372743055559</v>
      </c>
      <c r="M1703" t="b">
        <v>0</v>
      </c>
      <c r="N1703">
        <v>2</v>
      </c>
      <c r="O1703" t="b">
        <v>0</v>
      </c>
      <c r="P1703" t="s">
        <v>8293</v>
      </c>
      <c r="Q1703" s="6">
        <f>E1703/D1703</f>
        <v>1.9801980198019802E-3</v>
      </c>
      <c r="R1703" s="7">
        <f t="shared" si="132"/>
        <v>5</v>
      </c>
      <c r="S1703" t="str">
        <f t="shared" si="133"/>
        <v>music</v>
      </c>
      <c r="T1703" t="str">
        <f t="shared" si="134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30"/>
        <v>42063.578125000007</v>
      </c>
      <c r="L1704" s="11">
        <f t="shared" si="131"/>
        <v>42093.536458333336</v>
      </c>
      <c r="M1704" t="b">
        <v>0</v>
      </c>
      <c r="N1704">
        <v>1</v>
      </c>
      <c r="O1704" t="b">
        <v>0</v>
      </c>
      <c r="P1704" t="s">
        <v>8293</v>
      </c>
      <c r="Q1704" s="6">
        <f>E1704/D1704</f>
        <v>6.0606060606060605E-5</v>
      </c>
      <c r="R1704" s="7">
        <f t="shared" si="132"/>
        <v>1</v>
      </c>
      <c r="S1704" t="str">
        <f t="shared" si="133"/>
        <v>music</v>
      </c>
      <c r="T1704" t="str">
        <f t="shared" si="134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30"/>
        <v>42186.990011574082</v>
      </c>
      <c r="L1705" s="11">
        <f t="shared" si="131"/>
        <v>42246.990011574082</v>
      </c>
      <c r="M1705" t="b">
        <v>0</v>
      </c>
      <c r="N1705">
        <v>2</v>
      </c>
      <c r="O1705" t="b">
        <v>0</v>
      </c>
      <c r="P1705" t="s">
        <v>8293</v>
      </c>
      <c r="Q1705" s="6">
        <f>E1705/D1705</f>
        <v>1.0200000000000001E-2</v>
      </c>
      <c r="R1705" s="7">
        <f t="shared" si="132"/>
        <v>25.5</v>
      </c>
      <c r="S1705" t="str">
        <f t="shared" si="133"/>
        <v>music</v>
      </c>
      <c r="T1705" t="str">
        <f t="shared" si="134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30"/>
        <v>42020.848067129635</v>
      </c>
      <c r="L1706" s="11">
        <f t="shared" si="131"/>
        <v>42050.848067129635</v>
      </c>
      <c r="M1706" t="b">
        <v>0</v>
      </c>
      <c r="N1706">
        <v>11</v>
      </c>
      <c r="O1706" t="b">
        <v>0</v>
      </c>
      <c r="P1706" t="s">
        <v>8293</v>
      </c>
      <c r="Q1706" s="6">
        <f>E1706/D1706</f>
        <v>0.65100000000000002</v>
      </c>
      <c r="R1706" s="7">
        <f t="shared" si="132"/>
        <v>118.36363636363636</v>
      </c>
      <c r="S1706" t="str">
        <f t="shared" si="133"/>
        <v>music</v>
      </c>
      <c r="T1706" t="str">
        <f t="shared" si="134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30"/>
        <v>42244.725069444445</v>
      </c>
      <c r="L1707" s="11">
        <f t="shared" si="131"/>
        <v>42256.375000000007</v>
      </c>
      <c r="M1707" t="b">
        <v>0</v>
      </c>
      <c r="N1707">
        <v>0</v>
      </c>
      <c r="O1707" t="b">
        <v>0</v>
      </c>
      <c r="P1707" t="s">
        <v>8293</v>
      </c>
      <c r="Q1707" s="6">
        <f>E1707/D1707</f>
        <v>0</v>
      </c>
      <c r="R1707" s="7" t="e">
        <f t="shared" si="132"/>
        <v>#DIV/0!</v>
      </c>
      <c r="S1707" t="str">
        <f t="shared" si="133"/>
        <v>music</v>
      </c>
      <c r="T1707" t="str">
        <f t="shared" si="134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30"/>
        <v>42179.014722222222</v>
      </c>
      <c r="L1708" s="11">
        <f t="shared" si="131"/>
        <v>42239.014722222222</v>
      </c>
      <c r="M1708" t="b">
        <v>0</v>
      </c>
      <c r="N1708">
        <v>0</v>
      </c>
      <c r="O1708" t="b">
        <v>0</v>
      </c>
      <c r="P1708" t="s">
        <v>8293</v>
      </c>
      <c r="Q1708" s="6">
        <f>E1708/D1708</f>
        <v>0</v>
      </c>
      <c r="R1708" s="7" t="e">
        <f t="shared" si="132"/>
        <v>#DIV/0!</v>
      </c>
      <c r="S1708" t="str">
        <f t="shared" si="133"/>
        <v>music</v>
      </c>
      <c r="T1708" t="str">
        <f t="shared" si="134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30"/>
        <v>42427.429340277777</v>
      </c>
      <c r="L1709" s="11">
        <f t="shared" si="131"/>
        <v>42457.387673611112</v>
      </c>
      <c r="M1709" t="b">
        <v>0</v>
      </c>
      <c r="N1709">
        <v>9</v>
      </c>
      <c r="O1709" t="b">
        <v>0</v>
      </c>
      <c r="P1709" t="s">
        <v>8293</v>
      </c>
      <c r="Q1709" s="6">
        <f>E1709/D1709</f>
        <v>9.74E-2</v>
      </c>
      <c r="R1709" s="7">
        <f t="shared" si="132"/>
        <v>54.111111111111114</v>
      </c>
      <c r="S1709" t="str">
        <f t="shared" si="133"/>
        <v>music</v>
      </c>
      <c r="T1709" t="str">
        <f t="shared" si="134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30"/>
        <v>42451.575300925928</v>
      </c>
      <c r="L1710" s="11">
        <f t="shared" si="131"/>
        <v>42491.575300925928</v>
      </c>
      <c r="M1710" t="b">
        <v>0</v>
      </c>
      <c r="N1710">
        <v>0</v>
      </c>
      <c r="O1710" t="b">
        <v>0</v>
      </c>
      <c r="P1710" t="s">
        <v>8293</v>
      </c>
      <c r="Q1710" s="6">
        <f>E1710/D1710</f>
        <v>0</v>
      </c>
      <c r="R1710" s="7" t="e">
        <f t="shared" si="132"/>
        <v>#DIV/0!</v>
      </c>
      <c r="S1710" t="str">
        <f t="shared" si="133"/>
        <v>music</v>
      </c>
      <c r="T1710" t="str">
        <f t="shared" si="134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30"/>
        <v>41841.272152777776</v>
      </c>
      <c r="L1711" s="11">
        <f t="shared" si="131"/>
        <v>41882.527083333334</v>
      </c>
      <c r="M1711" t="b">
        <v>0</v>
      </c>
      <c r="N1711">
        <v>4</v>
      </c>
      <c r="O1711" t="b">
        <v>0</v>
      </c>
      <c r="P1711" t="s">
        <v>8293</v>
      </c>
      <c r="Q1711" s="6">
        <f>E1711/D1711</f>
        <v>4.8571428571428571E-2</v>
      </c>
      <c r="R1711" s="7">
        <f t="shared" si="132"/>
        <v>21.25</v>
      </c>
      <c r="S1711" t="str">
        <f t="shared" si="133"/>
        <v>music</v>
      </c>
      <c r="T1711" t="str">
        <f t="shared" si="134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30"/>
        <v>42341.299629629626</v>
      </c>
      <c r="L1712" s="11">
        <f t="shared" si="131"/>
        <v>42387.250000000007</v>
      </c>
      <c r="M1712" t="b">
        <v>0</v>
      </c>
      <c r="N1712">
        <v>1</v>
      </c>
      <c r="O1712" t="b">
        <v>0</v>
      </c>
      <c r="P1712" t="s">
        <v>8293</v>
      </c>
      <c r="Q1712" s="6">
        <f>E1712/D1712</f>
        <v>6.7999999999999996E-3</v>
      </c>
      <c r="R1712" s="7">
        <f t="shared" si="132"/>
        <v>34</v>
      </c>
      <c r="S1712" t="str">
        <f t="shared" si="133"/>
        <v>music</v>
      </c>
      <c r="T1712" t="str">
        <f t="shared" si="134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30"/>
        <v>41852.354560185187</v>
      </c>
      <c r="L1713" s="11">
        <f t="shared" si="131"/>
        <v>41883.354560185187</v>
      </c>
      <c r="M1713" t="b">
        <v>0</v>
      </c>
      <c r="N1713">
        <v>2</v>
      </c>
      <c r="O1713" t="b">
        <v>0</v>
      </c>
      <c r="P1713" t="s">
        <v>8293</v>
      </c>
      <c r="Q1713" s="6">
        <f>E1713/D1713</f>
        <v>0.105</v>
      </c>
      <c r="R1713" s="7">
        <f t="shared" si="132"/>
        <v>525</v>
      </c>
      <c r="S1713" t="str">
        <f t="shared" si="133"/>
        <v>music</v>
      </c>
      <c r="T1713" t="str">
        <f t="shared" si="134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30"/>
        <v>42125.622141203705</v>
      </c>
      <c r="L1714" s="11">
        <f t="shared" si="131"/>
        <v>42185.622141203705</v>
      </c>
      <c r="M1714" t="b">
        <v>0</v>
      </c>
      <c r="N1714">
        <v>0</v>
      </c>
      <c r="O1714" t="b">
        <v>0</v>
      </c>
      <c r="P1714" t="s">
        <v>8293</v>
      </c>
      <c r="Q1714" s="6">
        <f>E1714/D1714</f>
        <v>0</v>
      </c>
      <c r="R1714" s="7" t="e">
        <f t="shared" si="132"/>
        <v>#DIV/0!</v>
      </c>
      <c r="S1714" t="str">
        <f t="shared" si="133"/>
        <v>music</v>
      </c>
      <c r="T1714" t="str">
        <f t="shared" si="134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30"/>
        <v>41887.509398148155</v>
      </c>
      <c r="L1715" s="11">
        <f t="shared" si="131"/>
        <v>41917.509398148155</v>
      </c>
      <c r="M1715" t="b">
        <v>0</v>
      </c>
      <c r="N1715">
        <v>1</v>
      </c>
      <c r="O1715" t="b">
        <v>0</v>
      </c>
      <c r="P1715" t="s">
        <v>8293</v>
      </c>
      <c r="Q1715" s="6">
        <f>E1715/D1715</f>
        <v>1.6666666666666666E-2</v>
      </c>
      <c r="R1715" s="7">
        <f t="shared" si="132"/>
        <v>50</v>
      </c>
      <c r="S1715" t="str">
        <f t="shared" si="133"/>
        <v>music</v>
      </c>
      <c r="T1715" t="str">
        <f t="shared" si="134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30"/>
        <v>42095.626863425925</v>
      </c>
      <c r="L1716" s="11">
        <f t="shared" si="131"/>
        <v>42125.626863425925</v>
      </c>
      <c r="M1716" t="b">
        <v>0</v>
      </c>
      <c r="N1716">
        <v>17</v>
      </c>
      <c r="O1716" t="b">
        <v>0</v>
      </c>
      <c r="P1716" t="s">
        <v>8293</v>
      </c>
      <c r="Q1716" s="6">
        <f>E1716/D1716</f>
        <v>7.868E-2</v>
      </c>
      <c r="R1716" s="7">
        <f t="shared" si="132"/>
        <v>115.70588235294117</v>
      </c>
      <c r="S1716" t="str">
        <f t="shared" si="133"/>
        <v>music</v>
      </c>
      <c r="T1716" t="str">
        <f t="shared" si="134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30"/>
        <v>42063.925752314819</v>
      </c>
      <c r="L1717" s="11">
        <f t="shared" si="131"/>
        <v>42093.848611111112</v>
      </c>
      <c r="M1717" t="b">
        <v>0</v>
      </c>
      <c r="N1717">
        <v>2</v>
      </c>
      <c r="O1717" t="b">
        <v>0</v>
      </c>
      <c r="P1717" t="s">
        <v>8293</v>
      </c>
      <c r="Q1717" s="6">
        <f>E1717/D1717</f>
        <v>2.2000000000000001E-3</v>
      </c>
      <c r="R1717" s="7">
        <f t="shared" si="132"/>
        <v>5.5</v>
      </c>
      <c r="S1717" t="str">
        <f t="shared" si="133"/>
        <v>music</v>
      </c>
      <c r="T1717" t="str">
        <f t="shared" si="134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30"/>
        <v>42673.285868055558</v>
      </c>
      <c r="L1718" s="11">
        <f t="shared" si="131"/>
        <v>42713.327534722222</v>
      </c>
      <c r="M1718" t="b">
        <v>0</v>
      </c>
      <c r="N1718">
        <v>3</v>
      </c>
      <c r="O1718" t="b">
        <v>0</v>
      </c>
      <c r="P1718" t="s">
        <v>8293</v>
      </c>
      <c r="Q1718" s="6">
        <f>E1718/D1718</f>
        <v>7.4999999999999997E-2</v>
      </c>
      <c r="R1718" s="7">
        <f t="shared" si="132"/>
        <v>50</v>
      </c>
      <c r="S1718" t="str">
        <f t="shared" si="133"/>
        <v>music</v>
      </c>
      <c r="T1718" t="str">
        <f t="shared" si="134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30"/>
        <v>42460.690254629626</v>
      </c>
      <c r="L1719" s="11">
        <f t="shared" si="131"/>
        <v>42480.875000000007</v>
      </c>
      <c r="M1719" t="b">
        <v>0</v>
      </c>
      <c r="N1719">
        <v>41</v>
      </c>
      <c r="O1719" t="b">
        <v>0</v>
      </c>
      <c r="P1719" t="s">
        <v>8293</v>
      </c>
      <c r="Q1719" s="6">
        <f>E1719/D1719</f>
        <v>0.42725880551301687</v>
      </c>
      <c r="R1719" s="7">
        <f t="shared" si="132"/>
        <v>34.024390243902438</v>
      </c>
      <c r="S1719" t="str">
        <f t="shared" si="133"/>
        <v>music</v>
      </c>
      <c r="T1719" t="str">
        <f t="shared" si="134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30"/>
        <v>42460.318854166668</v>
      </c>
      <c r="L1720" s="11">
        <f t="shared" si="131"/>
        <v>42503.915972222225</v>
      </c>
      <c r="M1720" t="b">
        <v>0</v>
      </c>
      <c r="N1720">
        <v>2</v>
      </c>
      <c r="O1720" t="b">
        <v>0</v>
      </c>
      <c r="P1720" t="s">
        <v>8293</v>
      </c>
      <c r="Q1720" s="6">
        <f>E1720/D1720</f>
        <v>2.142857142857143E-3</v>
      </c>
      <c r="R1720" s="7">
        <f t="shared" si="132"/>
        <v>37.5</v>
      </c>
      <c r="S1720" t="str">
        <f t="shared" si="133"/>
        <v>music</v>
      </c>
      <c r="T1720" t="str">
        <f t="shared" si="134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30"/>
        <v>41869.242951388893</v>
      </c>
      <c r="L1721" s="11">
        <f t="shared" si="131"/>
        <v>41899.242951388893</v>
      </c>
      <c r="M1721" t="b">
        <v>0</v>
      </c>
      <c r="N1721">
        <v>3</v>
      </c>
      <c r="O1721" t="b">
        <v>0</v>
      </c>
      <c r="P1721" t="s">
        <v>8293</v>
      </c>
      <c r="Q1721" s="6">
        <f>E1721/D1721</f>
        <v>8.7500000000000008E-3</v>
      </c>
      <c r="R1721" s="7">
        <f t="shared" si="132"/>
        <v>11.666666666666666</v>
      </c>
      <c r="S1721" t="str">
        <f t="shared" si="133"/>
        <v>music</v>
      </c>
      <c r="T1721" t="str">
        <f t="shared" si="134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30"/>
        <v>41922.491562500007</v>
      </c>
      <c r="L1722" s="11">
        <f t="shared" si="131"/>
        <v>41952.533229166671</v>
      </c>
      <c r="M1722" t="b">
        <v>0</v>
      </c>
      <c r="N1722">
        <v>8</v>
      </c>
      <c r="O1722" t="b">
        <v>0</v>
      </c>
      <c r="P1722" t="s">
        <v>8293</v>
      </c>
      <c r="Q1722" s="6">
        <f>E1722/D1722</f>
        <v>5.6250000000000001E-2</v>
      </c>
      <c r="R1722" s="7">
        <f t="shared" si="132"/>
        <v>28.125</v>
      </c>
      <c r="S1722" t="str">
        <f t="shared" si="133"/>
        <v>music</v>
      </c>
      <c r="T1722" t="str">
        <f t="shared" si="134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30"/>
        <v>42319.169710648152</v>
      </c>
      <c r="L1723" s="11">
        <f t="shared" si="131"/>
        <v>42349.169710648152</v>
      </c>
      <c r="M1723" t="b">
        <v>0</v>
      </c>
      <c r="N1723">
        <v>0</v>
      </c>
      <c r="O1723" t="b">
        <v>0</v>
      </c>
      <c r="P1723" t="s">
        <v>8293</v>
      </c>
      <c r="Q1723" s="6">
        <f>E1723/D1723</f>
        <v>0</v>
      </c>
      <c r="R1723" s="7" t="e">
        <f t="shared" si="132"/>
        <v>#DIV/0!</v>
      </c>
      <c r="S1723" t="str">
        <f t="shared" si="133"/>
        <v>music</v>
      </c>
      <c r="T1723" t="str">
        <f t="shared" si="134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30"/>
        <v>42425.669317129628</v>
      </c>
      <c r="L1724" s="11">
        <f t="shared" si="131"/>
        <v>42462.715277777781</v>
      </c>
      <c r="M1724" t="b">
        <v>0</v>
      </c>
      <c r="N1724">
        <v>1</v>
      </c>
      <c r="O1724" t="b">
        <v>0</v>
      </c>
      <c r="P1724" t="s">
        <v>8293</v>
      </c>
      <c r="Q1724" s="6">
        <f>E1724/D1724</f>
        <v>3.4722222222222224E-4</v>
      </c>
      <c r="R1724" s="7">
        <f t="shared" si="132"/>
        <v>1</v>
      </c>
      <c r="S1724" t="str">
        <f t="shared" si="133"/>
        <v>music</v>
      </c>
      <c r="T1724" t="str">
        <f t="shared" si="134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30"/>
        <v>42129.533738425926</v>
      </c>
      <c r="L1725" s="11">
        <f t="shared" si="131"/>
        <v>42185.958333333336</v>
      </c>
      <c r="M1725" t="b">
        <v>0</v>
      </c>
      <c r="N1725">
        <v>3</v>
      </c>
      <c r="O1725" t="b">
        <v>0</v>
      </c>
      <c r="P1725" t="s">
        <v>8293</v>
      </c>
      <c r="Q1725" s="6">
        <f>E1725/D1725</f>
        <v>6.5000000000000002E-2</v>
      </c>
      <c r="R1725" s="7">
        <f t="shared" si="132"/>
        <v>216.66666666666666</v>
      </c>
      <c r="S1725" t="str">
        <f t="shared" si="133"/>
        <v>music</v>
      </c>
      <c r="T1725" t="str">
        <f t="shared" si="134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30"/>
        <v>41912.640763888892</v>
      </c>
      <c r="L1726" s="11">
        <f t="shared" si="131"/>
        <v>41942.640763888892</v>
      </c>
      <c r="M1726" t="b">
        <v>0</v>
      </c>
      <c r="N1726">
        <v>4</v>
      </c>
      <c r="O1726" t="b">
        <v>0</v>
      </c>
      <c r="P1726" t="s">
        <v>8293</v>
      </c>
      <c r="Q1726" s="6">
        <f>E1726/D1726</f>
        <v>5.8333333333333336E-3</v>
      </c>
      <c r="R1726" s="7">
        <f t="shared" si="132"/>
        <v>8.75</v>
      </c>
      <c r="S1726" t="str">
        <f t="shared" si="133"/>
        <v>music</v>
      </c>
      <c r="T1726" t="str">
        <f t="shared" si="134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30"/>
        <v>41845.676493055558</v>
      </c>
      <c r="L1727" s="11">
        <f t="shared" si="131"/>
        <v>41875.676493055558</v>
      </c>
      <c r="M1727" t="b">
        <v>0</v>
      </c>
      <c r="N1727">
        <v>9</v>
      </c>
      <c r="O1727" t="b">
        <v>0</v>
      </c>
      <c r="P1727" t="s">
        <v>8293</v>
      </c>
      <c r="Q1727" s="6">
        <f>E1727/D1727</f>
        <v>0.10181818181818182</v>
      </c>
      <c r="R1727" s="7">
        <f t="shared" si="132"/>
        <v>62.222222222222221</v>
      </c>
      <c r="S1727" t="str">
        <f t="shared" si="133"/>
        <v>music</v>
      </c>
      <c r="T1727" t="str">
        <f t="shared" si="134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30"/>
        <v>41788.628055555557</v>
      </c>
      <c r="L1728" s="11">
        <f t="shared" si="131"/>
        <v>41817.628055555557</v>
      </c>
      <c r="M1728" t="b">
        <v>0</v>
      </c>
      <c r="N1728">
        <v>16</v>
      </c>
      <c r="O1728" t="b">
        <v>0</v>
      </c>
      <c r="P1728" t="s">
        <v>8293</v>
      </c>
      <c r="Q1728" s="6">
        <f>E1728/D1728</f>
        <v>0.33784615384615385</v>
      </c>
      <c r="R1728" s="7">
        <f t="shared" si="132"/>
        <v>137.25</v>
      </c>
      <c r="S1728" t="str">
        <f t="shared" si="133"/>
        <v>music</v>
      </c>
      <c r="T1728" t="str">
        <f t="shared" si="134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30"/>
        <v>42044.63630787038</v>
      </c>
      <c r="L1729" s="11">
        <f t="shared" si="131"/>
        <v>42099.166666666664</v>
      </c>
      <c r="M1729" t="b">
        <v>0</v>
      </c>
      <c r="N1729">
        <v>1</v>
      </c>
      <c r="O1729" t="b">
        <v>0</v>
      </c>
      <c r="P1729" t="s">
        <v>8293</v>
      </c>
      <c r="Q1729" s="6">
        <f>E1729/D1729</f>
        <v>3.3333333333333332E-4</v>
      </c>
      <c r="R1729" s="7">
        <f t="shared" si="132"/>
        <v>1</v>
      </c>
      <c r="S1729" t="str">
        <f t="shared" si="133"/>
        <v>music</v>
      </c>
      <c r="T1729" t="str">
        <f t="shared" si="134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si="130"/>
        <v>42268.334189814814</v>
      </c>
      <c r="L1730" s="11">
        <f t="shared" si="131"/>
        <v>42298.334189814814</v>
      </c>
      <c r="M1730" t="b">
        <v>0</v>
      </c>
      <c r="N1730">
        <v>7</v>
      </c>
      <c r="O1730" t="b">
        <v>0</v>
      </c>
      <c r="P1730" t="s">
        <v>8293</v>
      </c>
      <c r="Q1730" s="6">
        <f>E1730/D1730</f>
        <v>0.68400000000000005</v>
      </c>
      <c r="R1730" s="7">
        <f t="shared" si="132"/>
        <v>122.14285714285714</v>
      </c>
      <c r="S1730" t="str">
        <f t="shared" si="133"/>
        <v>music</v>
      </c>
      <c r="T1730" t="str">
        <f t="shared" si="134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ref="K1731:K1794" si="135">(((J1731/60)/60)/24)+DATE(1970,1,1)+(-7/24)</f>
        <v>42470.76048611111</v>
      </c>
      <c r="L1731" s="11">
        <f t="shared" ref="L1731:L1794" si="136">(((I1731/60)/60)/24)+DATE(1970,1,1)+(-7/24)</f>
        <v>42530.76048611111</v>
      </c>
      <c r="M1731" t="b">
        <v>0</v>
      </c>
      <c r="N1731">
        <v>0</v>
      </c>
      <c r="O1731" t="b">
        <v>0</v>
      </c>
      <c r="P1731" t="s">
        <v>8293</v>
      </c>
      <c r="Q1731" s="6">
        <f>E1731/D1731</f>
        <v>0</v>
      </c>
      <c r="R1731" s="7" t="e">
        <f t="shared" ref="R1731:R1794" si="137">E1731/N1731</f>
        <v>#DIV/0!</v>
      </c>
      <c r="S1731" t="str">
        <f t="shared" ref="S1731:S1794" si="138">LEFT(P1731,SEARCH("/",P1731,1)-1)</f>
        <v>music</v>
      </c>
      <c r="T1731" t="str">
        <f t="shared" ref="T1731:T1794" si="139">RIGHT(P1731,LEN(P1731)-SEARCH("/",P1731))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35"/>
        <v>42271.796099537045</v>
      </c>
      <c r="L1732" s="11">
        <f t="shared" si="136"/>
        <v>42301.796099537045</v>
      </c>
      <c r="M1732" t="b">
        <v>0</v>
      </c>
      <c r="N1732">
        <v>0</v>
      </c>
      <c r="O1732" t="b">
        <v>0</v>
      </c>
      <c r="P1732" t="s">
        <v>8293</v>
      </c>
      <c r="Q1732" s="6">
        <f>E1732/D1732</f>
        <v>0</v>
      </c>
      <c r="R1732" s="7" t="e">
        <f t="shared" si="137"/>
        <v>#DIV/0!</v>
      </c>
      <c r="S1732" t="str">
        <f t="shared" si="138"/>
        <v>music</v>
      </c>
      <c r="T1732" t="str">
        <f t="shared" si="139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35"/>
        <v>42152.615185185183</v>
      </c>
      <c r="L1733" s="11">
        <f t="shared" si="136"/>
        <v>42166.333333333336</v>
      </c>
      <c r="M1733" t="b">
        <v>0</v>
      </c>
      <c r="N1733">
        <v>0</v>
      </c>
      <c r="O1733" t="b">
        <v>0</v>
      </c>
      <c r="P1733" t="s">
        <v>8293</v>
      </c>
      <c r="Q1733" s="6">
        <f>E1733/D1733</f>
        <v>0</v>
      </c>
      <c r="R1733" s="7" t="e">
        <f t="shared" si="137"/>
        <v>#DIV/0!</v>
      </c>
      <c r="S1733" t="str">
        <f t="shared" si="138"/>
        <v>music</v>
      </c>
      <c r="T1733" t="str">
        <f t="shared" si="139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35"/>
        <v>42325.392141203709</v>
      </c>
      <c r="L1734" s="11">
        <f t="shared" si="136"/>
        <v>42384.916666666664</v>
      </c>
      <c r="M1734" t="b">
        <v>0</v>
      </c>
      <c r="N1734">
        <v>0</v>
      </c>
      <c r="O1734" t="b">
        <v>0</v>
      </c>
      <c r="P1734" t="s">
        <v>8293</v>
      </c>
      <c r="Q1734" s="6">
        <f>E1734/D1734</f>
        <v>0</v>
      </c>
      <c r="R1734" s="7" t="e">
        <f t="shared" si="137"/>
        <v>#DIV/0!</v>
      </c>
      <c r="S1734" t="str">
        <f t="shared" si="138"/>
        <v>music</v>
      </c>
      <c r="T1734" t="str">
        <f t="shared" si="139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35"/>
        <v>42614.383958333339</v>
      </c>
      <c r="L1735" s="11">
        <f t="shared" si="136"/>
        <v>42626.604166666664</v>
      </c>
      <c r="M1735" t="b">
        <v>0</v>
      </c>
      <c r="N1735">
        <v>0</v>
      </c>
      <c r="O1735" t="b">
        <v>0</v>
      </c>
      <c r="P1735" t="s">
        <v>8293</v>
      </c>
      <c r="Q1735" s="6">
        <f>E1735/D1735</f>
        <v>0</v>
      </c>
      <c r="R1735" s="7" t="e">
        <f t="shared" si="137"/>
        <v>#DIV/0!</v>
      </c>
      <c r="S1735" t="str">
        <f t="shared" si="138"/>
        <v>music</v>
      </c>
      <c r="T1735" t="str">
        <f t="shared" si="139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35"/>
        <v>42101.74486111111</v>
      </c>
      <c r="L1736" s="11">
        <f t="shared" si="136"/>
        <v>42131.74486111111</v>
      </c>
      <c r="M1736" t="b">
        <v>0</v>
      </c>
      <c r="N1736">
        <v>1</v>
      </c>
      <c r="O1736" t="b">
        <v>0</v>
      </c>
      <c r="P1736" t="s">
        <v>8293</v>
      </c>
      <c r="Q1736" s="6">
        <f>E1736/D1736</f>
        <v>2.2222222222222223E-4</v>
      </c>
      <c r="R1736" s="7">
        <f t="shared" si="137"/>
        <v>1</v>
      </c>
      <c r="S1736" t="str">
        <f t="shared" si="138"/>
        <v>music</v>
      </c>
      <c r="T1736" t="str">
        <f t="shared" si="139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35"/>
        <v>42559.522511574083</v>
      </c>
      <c r="L1737" s="11">
        <f t="shared" si="136"/>
        <v>42589.522511574083</v>
      </c>
      <c r="M1737" t="b">
        <v>0</v>
      </c>
      <c r="N1737">
        <v>2</v>
      </c>
      <c r="O1737" t="b">
        <v>0</v>
      </c>
      <c r="P1737" t="s">
        <v>8293</v>
      </c>
      <c r="Q1737" s="6">
        <f>E1737/D1737</f>
        <v>0.11</v>
      </c>
      <c r="R1737" s="7">
        <f t="shared" si="137"/>
        <v>55</v>
      </c>
      <c r="S1737" t="str">
        <f t="shared" si="138"/>
        <v>music</v>
      </c>
      <c r="T1737" t="str">
        <f t="shared" si="139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35"/>
        <v>42286.569826388892</v>
      </c>
      <c r="L1738" s="11">
        <f t="shared" si="136"/>
        <v>42316.611493055556</v>
      </c>
      <c r="M1738" t="b">
        <v>0</v>
      </c>
      <c r="N1738">
        <v>1</v>
      </c>
      <c r="O1738" t="b">
        <v>0</v>
      </c>
      <c r="P1738" t="s">
        <v>8293</v>
      </c>
      <c r="Q1738" s="6">
        <f>E1738/D1738</f>
        <v>7.3333333333333332E-3</v>
      </c>
      <c r="R1738" s="7">
        <f t="shared" si="137"/>
        <v>22</v>
      </c>
      <c r="S1738" t="str">
        <f t="shared" si="138"/>
        <v>music</v>
      </c>
      <c r="T1738" t="str">
        <f t="shared" si="139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35"/>
        <v>42175.657314814824</v>
      </c>
      <c r="L1739" s="11">
        <f t="shared" si="136"/>
        <v>42205.657314814824</v>
      </c>
      <c r="M1739" t="b">
        <v>0</v>
      </c>
      <c r="N1739">
        <v>15</v>
      </c>
      <c r="O1739" t="b">
        <v>0</v>
      </c>
      <c r="P1739" t="s">
        <v>8293</v>
      </c>
      <c r="Q1739" s="6">
        <f>E1739/D1739</f>
        <v>0.21249999999999999</v>
      </c>
      <c r="R1739" s="7">
        <f t="shared" si="137"/>
        <v>56.666666666666664</v>
      </c>
      <c r="S1739" t="str">
        <f t="shared" si="138"/>
        <v>music</v>
      </c>
      <c r="T1739" t="str">
        <f t="shared" si="139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35"/>
        <v>41884.582662037043</v>
      </c>
      <c r="L1740" s="11">
        <f t="shared" si="136"/>
        <v>41914.582662037043</v>
      </c>
      <c r="M1740" t="b">
        <v>0</v>
      </c>
      <c r="N1740">
        <v>1</v>
      </c>
      <c r="O1740" t="b">
        <v>0</v>
      </c>
      <c r="P1740" t="s">
        <v>8293</v>
      </c>
      <c r="Q1740" s="6">
        <f>E1740/D1740</f>
        <v>4.0000000000000001E-3</v>
      </c>
      <c r="R1740" s="7">
        <f t="shared" si="137"/>
        <v>20</v>
      </c>
      <c r="S1740" t="str">
        <f t="shared" si="138"/>
        <v>music</v>
      </c>
      <c r="T1740" t="str">
        <f t="shared" si="139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35"/>
        <v>42435.582546296304</v>
      </c>
      <c r="L1741" s="11">
        <f t="shared" si="136"/>
        <v>42494.540879629632</v>
      </c>
      <c r="M1741" t="b">
        <v>0</v>
      </c>
      <c r="N1741">
        <v>1</v>
      </c>
      <c r="O1741" t="b">
        <v>0</v>
      </c>
      <c r="P1741" t="s">
        <v>8293</v>
      </c>
      <c r="Q1741" s="6">
        <f>E1741/D1741</f>
        <v>1E-3</v>
      </c>
      <c r="R1741" s="7">
        <f t="shared" si="137"/>
        <v>1</v>
      </c>
      <c r="S1741" t="str">
        <f t="shared" si="138"/>
        <v>music</v>
      </c>
      <c r="T1741" t="str">
        <f t="shared" si="139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35"/>
        <v>42171.525717592602</v>
      </c>
      <c r="L1742" s="11">
        <f t="shared" si="136"/>
        <v>42201.525717592602</v>
      </c>
      <c r="M1742" t="b">
        <v>0</v>
      </c>
      <c r="N1742">
        <v>0</v>
      </c>
      <c r="O1742" t="b">
        <v>0</v>
      </c>
      <c r="P1742" t="s">
        <v>8293</v>
      </c>
      <c r="Q1742" s="6">
        <f>E1742/D1742</f>
        <v>0</v>
      </c>
      <c r="R1742" s="7" t="e">
        <f t="shared" si="137"/>
        <v>#DIV/0!</v>
      </c>
      <c r="S1742" t="str">
        <f t="shared" si="138"/>
        <v>music</v>
      </c>
      <c r="T1742" t="str">
        <f t="shared" si="139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35"/>
        <v>42120.336469907408</v>
      </c>
      <c r="L1743" s="11">
        <f t="shared" si="136"/>
        <v>42165.336469907408</v>
      </c>
      <c r="M1743" t="b">
        <v>0</v>
      </c>
      <c r="N1743">
        <v>52</v>
      </c>
      <c r="O1743" t="b">
        <v>1</v>
      </c>
      <c r="P1743" t="s">
        <v>8285</v>
      </c>
      <c r="Q1743" s="6">
        <f>E1743/D1743</f>
        <v>1.1083333333333334</v>
      </c>
      <c r="R1743" s="7">
        <f t="shared" si="137"/>
        <v>25.576923076923077</v>
      </c>
      <c r="S1743" t="str">
        <f t="shared" si="138"/>
        <v>photography</v>
      </c>
      <c r="T1743" t="str">
        <f t="shared" si="139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35"/>
        <v>42710.585300925923</v>
      </c>
      <c r="L1744" s="11">
        <f t="shared" si="136"/>
        <v>42742.583333333336</v>
      </c>
      <c r="M1744" t="b">
        <v>0</v>
      </c>
      <c r="N1744">
        <v>34</v>
      </c>
      <c r="O1744" t="b">
        <v>1</v>
      </c>
      <c r="P1744" t="s">
        <v>8285</v>
      </c>
      <c r="Q1744" s="6">
        <f>E1744/D1744</f>
        <v>1.0874999999999999</v>
      </c>
      <c r="R1744" s="7">
        <f t="shared" si="137"/>
        <v>63.970588235294116</v>
      </c>
      <c r="S1744" t="str">
        <f t="shared" si="138"/>
        <v>photography</v>
      </c>
      <c r="T1744" t="str">
        <f t="shared" si="139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35"/>
        <v>42586.633969907409</v>
      </c>
      <c r="L1745" s="11">
        <f t="shared" si="136"/>
        <v>42608.874305555561</v>
      </c>
      <c r="M1745" t="b">
        <v>0</v>
      </c>
      <c r="N1745">
        <v>67</v>
      </c>
      <c r="O1745" t="b">
        <v>1</v>
      </c>
      <c r="P1745" t="s">
        <v>8285</v>
      </c>
      <c r="Q1745" s="6">
        <f>E1745/D1745</f>
        <v>1.0041666666666667</v>
      </c>
      <c r="R1745" s="7">
        <f t="shared" si="137"/>
        <v>89.925373134328353</v>
      </c>
      <c r="S1745" t="str">
        <f t="shared" si="138"/>
        <v>photography</v>
      </c>
      <c r="T1745" t="str">
        <f t="shared" si="139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35"/>
        <v>42026.313391203708</v>
      </c>
      <c r="L1746" s="11">
        <f t="shared" si="136"/>
        <v>42071.271724537037</v>
      </c>
      <c r="M1746" t="b">
        <v>0</v>
      </c>
      <c r="N1746">
        <v>70</v>
      </c>
      <c r="O1746" t="b">
        <v>1</v>
      </c>
      <c r="P1746" t="s">
        <v>8285</v>
      </c>
      <c r="Q1746" s="6">
        <f>E1746/D1746</f>
        <v>1.1845454545454546</v>
      </c>
      <c r="R1746" s="7">
        <f t="shared" si="137"/>
        <v>93.071428571428569</v>
      </c>
      <c r="S1746" t="str">
        <f t="shared" si="138"/>
        <v>photography</v>
      </c>
      <c r="T1746" t="str">
        <f t="shared" si="139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35"/>
        <v>42689.968032407407</v>
      </c>
      <c r="L1747" s="11">
        <f t="shared" si="136"/>
        <v>42725.791666666664</v>
      </c>
      <c r="M1747" t="b">
        <v>0</v>
      </c>
      <c r="N1747">
        <v>89</v>
      </c>
      <c r="O1747" t="b">
        <v>1</v>
      </c>
      <c r="P1747" t="s">
        <v>8285</v>
      </c>
      <c r="Q1747" s="6">
        <f>E1747/D1747</f>
        <v>1.1401428571428571</v>
      </c>
      <c r="R1747" s="7">
        <f t="shared" si="137"/>
        <v>89.674157303370791</v>
      </c>
      <c r="S1747" t="str">
        <f t="shared" si="138"/>
        <v>photography</v>
      </c>
      <c r="T1747" t="str">
        <f t="shared" si="139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35"/>
        <v>42667.885034722225</v>
      </c>
      <c r="L1748" s="11">
        <f t="shared" si="136"/>
        <v>42697.791666666664</v>
      </c>
      <c r="M1748" t="b">
        <v>0</v>
      </c>
      <c r="N1748">
        <v>107</v>
      </c>
      <c r="O1748" t="b">
        <v>1</v>
      </c>
      <c r="P1748" t="s">
        <v>8285</v>
      </c>
      <c r="Q1748" s="6">
        <f>E1748/D1748</f>
        <v>1.4810000000000001</v>
      </c>
      <c r="R1748" s="7">
        <f t="shared" si="137"/>
        <v>207.61682242990653</v>
      </c>
      <c r="S1748" t="str">
        <f t="shared" si="138"/>
        <v>photography</v>
      </c>
      <c r="T1748" t="str">
        <f t="shared" si="139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35"/>
        <v>42292.143865740749</v>
      </c>
      <c r="L1749" s="11">
        <f t="shared" si="136"/>
        <v>42321.333333333336</v>
      </c>
      <c r="M1749" t="b">
        <v>0</v>
      </c>
      <c r="N1749">
        <v>159</v>
      </c>
      <c r="O1749" t="b">
        <v>1</v>
      </c>
      <c r="P1749" t="s">
        <v>8285</v>
      </c>
      <c r="Q1749" s="6">
        <f>E1749/D1749</f>
        <v>1.0495555555555556</v>
      </c>
      <c r="R1749" s="7">
        <f t="shared" si="137"/>
        <v>59.408805031446541</v>
      </c>
      <c r="S1749" t="str">
        <f t="shared" si="138"/>
        <v>photography</v>
      </c>
      <c r="T1749" t="str">
        <f t="shared" si="139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35"/>
        <v>42219.659062500003</v>
      </c>
      <c r="L1750" s="11">
        <f t="shared" si="136"/>
        <v>42249.659062500003</v>
      </c>
      <c r="M1750" t="b">
        <v>0</v>
      </c>
      <c r="N1750">
        <v>181</v>
      </c>
      <c r="O1750" t="b">
        <v>1</v>
      </c>
      <c r="P1750" t="s">
        <v>8285</v>
      </c>
      <c r="Q1750" s="6">
        <f>E1750/D1750</f>
        <v>1.29948</v>
      </c>
      <c r="R1750" s="7">
        <f t="shared" si="137"/>
        <v>358.97237569060775</v>
      </c>
      <c r="S1750" t="str">
        <f t="shared" si="138"/>
        <v>photography</v>
      </c>
      <c r="T1750" t="str">
        <f t="shared" si="139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35"/>
        <v>42758.684270833335</v>
      </c>
      <c r="L1751" s="11">
        <f t="shared" si="136"/>
        <v>42795.500000000007</v>
      </c>
      <c r="M1751" t="b">
        <v>0</v>
      </c>
      <c r="N1751">
        <v>131</v>
      </c>
      <c r="O1751" t="b">
        <v>1</v>
      </c>
      <c r="P1751" t="s">
        <v>8285</v>
      </c>
      <c r="Q1751" s="6">
        <f>E1751/D1751</f>
        <v>1.2348756218905472</v>
      </c>
      <c r="R1751" s="7">
        <f t="shared" si="137"/>
        <v>94.736641221374043</v>
      </c>
      <c r="S1751" t="str">
        <f t="shared" si="138"/>
        <v>photography</v>
      </c>
      <c r="T1751" t="str">
        <f t="shared" si="139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35"/>
        <v>42454.54518518519</v>
      </c>
      <c r="L1752" s="11">
        <f t="shared" si="136"/>
        <v>42479.54518518519</v>
      </c>
      <c r="M1752" t="b">
        <v>0</v>
      </c>
      <c r="N1752">
        <v>125</v>
      </c>
      <c r="O1752" t="b">
        <v>1</v>
      </c>
      <c r="P1752" t="s">
        <v>8285</v>
      </c>
      <c r="Q1752" s="6">
        <f>E1752/D1752</f>
        <v>2.0162</v>
      </c>
      <c r="R1752" s="7">
        <f t="shared" si="137"/>
        <v>80.647999999999996</v>
      </c>
      <c r="S1752" t="str">
        <f t="shared" si="138"/>
        <v>photography</v>
      </c>
      <c r="T1752" t="str">
        <f t="shared" si="139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35"/>
        <v>42052.489849537036</v>
      </c>
      <c r="L1753" s="11">
        <f t="shared" si="136"/>
        <v>42082.448182870372</v>
      </c>
      <c r="M1753" t="b">
        <v>0</v>
      </c>
      <c r="N1753">
        <v>61</v>
      </c>
      <c r="O1753" t="b">
        <v>1</v>
      </c>
      <c r="P1753" t="s">
        <v>8285</v>
      </c>
      <c r="Q1753" s="6">
        <f>E1753/D1753</f>
        <v>1.0289999999999999</v>
      </c>
      <c r="R1753" s="7">
        <f t="shared" si="137"/>
        <v>168.68852459016392</v>
      </c>
      <c r="S1753" t="str">
        <f t="shared" si="138"/>
        <v>photography</v>
      </c>
      <c r="T1753" t="str">
        <f t="shared" si="139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35"/>
        <v>42626.961597222224</v>
      </c>
      <c r="L1754" s="11">
        <f t="shared" si="136"/>
        <v>42656.961597222224</v>
      </c>
      <c r="M1754" t="b">
        <v>0</v>
      </c>
      <c r="N1754">
        <v>90</v>
      </c>
      <c r="O1754" t="b">
        <v>1</v>
      </c>
      <c r="P1754" t="s">
        <v>8285</v>
      </c>
      <c r="Q1754" s="6">
        <f>E1754/D1754</f>
        <v>2.6016666666666666</v>
      </c>
      <c r="R1754" s="7">
        <f t="shared" si="137"/>
        <v>34.68888888888889</v>
      </c>
      <c r="S1754" t="str">
        <f t="shared" si="138"/>
        <v>photography</v>
      </c>
      <c r="T1754" t="str">
        <f t="shared" si="139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35"/>
        <v>42420.457962962966</v>
      </c>
      <c r="L1755" s="11">
        <f t="shared" si="136"/>
        <v>42450.416296296295</v>
      </c>
      <c r="M1755" t="b">
        <v>0</v>
      </c>
      <c r="N1755">
        <v>35</v>
      </c>
      <c r="O1755" t="b">
        <v>1</v>
      </c>
      <c r="P1755" t="s">
        <v>8285</v>
      </c>
      <c r="Q1755" s="6">
        <f>E1755/D1755</f>
        <v>1.08</v>
      </c>
      <c r="R1755" s="7">
        <f t="shared" si="137"/>
        <v>462.85714285714283</v>
      </c>
      <c r="S1755" t="str">
        <f t="shared" si="138"/>
        <v>photography</v>
      </c>
      <c r="T1755" t="str">
        <f t="shared" si="139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35"/>
        <v>42067.585104166668</v>
      </c>
      <c r="L1756" s="11">
        <f t="shared" si="136"/>
        <v>42097.543437500004</v>
      </c>
      <c r="M1756" t="b">
        <v>0</v>
      </c>
      <c r="N1756">
        <v>90</v>
      </c>
      <c r="O1756" t="b">
        <v>1</v>
      </c>
      <c r="P1756" t="s">
        <v>8285</v>
      </c>
      <c r="Q1756" s="6">
        <f>E1756/D1756</f>
        <v>1.1052941176470588</v>
      </c>
      <c r="R1756" s="7">
        <f t="shared" si="137"/>
        <v>104.38888888888889</v>
      </c>
      <c r="S1756" t="str">
        <f t="shared" si="138"/>
        <v>photography</v>
      </c>
      <c r="T1756" t="str">
        <f t="shared" si="139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35"/>
        <v>42252.497233796297</v>
      </c>
      <c r="L1757" s="11">
        <f t="shared" si="136"/>
        <v>42282.497233796297</v>
      </c>
      <c r="M1757" t="b">
        <v>0</v>
      </c>
      <c r="N1757">
        <v>4</v>
      </c>
      <c r="O1757" t="b">
        <v>1</v>
      </c>
      <c r="P1757" t="s">
        <v>8285</v>
      </c>
      <c r="Q1757" s="6">
        <f>E1757/D1757</f>
        <v>1.2</v>
      </c>
      <c r="R1757" s="7">
        <f t="shared" si="137"/>
        <v>7.5</v>
      </c>
      <c r="S1757" t="str">
        <f t="shared" si="138"/>
        <v>photography</v>
      </c>
      <c r="T1757" t="str">
        <f t="shared" si="139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35"/>
        <v>42570.875798611109</v>
      </c>
      <c r="L1758" s="11">
        <f t="shared" si="136"/>
        <v>42610.875798611109</v>
      </c>
      <c r="M1758" t="b">
        <v>0</v>
      </c>
      <c r="N1758">
        <v>120</v>
      </c>
      <c r="O1758" t="b">
        <v>1</v>
      </c>
      <c r="P1758" t="s">
        <v>8285</v>
      </c>
      <c r="Q1758" s="6">
        <f>E1758/D1758</f>
        <v>1.0282909090909091</v>
      </c>
      <c r="R1758" s="7">
        <f t="shared" si="137"/>
        <v>47.13</v>
      </c>
      <c r="S1758" t="str">
        <f t="shared" si="138"/>
        <v>photography</v>
      </c>
      <c r="T1758" t="str">
        <f t="shared" si="139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35"/>
        <v>42733.535682870373</v>
      </c>
      <c r="L1759" s="11">
        <f t="shared" si="136"/>
        <v>42763.520138888889</v>
      </c>
      <c r="M1759" t="b">
        <v>0</v>
      </c>
      <c r="N1759">
        <v>14</v>
      </c>
      <c r="O1759" t="b">
        <v>1</v>
      </c>
      <c r="P1759" t="s">
        <v>8285</v>
      </c>
      <c r="Q1759" s="6">
        <f>E1759/D1759</f>
        <v>1.1599999999999999</v>
      </c>
      <c r="R1759" s="7">
        <f t="shared" si="137"/>
        <v>414.28571428571428</v>
      </c>
      <c r="S1759" t="str">
        <f t="shared" si="138"/>
        <v>photography</v>
      </c>
      <c r="T1759" t="str">
        <f t="shared" si="139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35"/>
        <v>42505.664259259262</v>
      </c>
      <c r="L1760" s="11">
        <f t="shared" si="136"/>
        <v>42565.664259259262</v>
      </c>
      <c r="M1760" t="b">
        <v>0</v>
      </c>
      <c r="N1760">
        <v>27</v>
      </c>
      <c r="O1760" t="b">
        <v>1</v>
      </c>
      <c r="P1760" t="s">
        <v>8285</v>
      </c>
      <c r="Q1760" s="6">
        <f>E1760/D1760</f>
        <v>1.147</v>
      </c>
      <c r="R1760" s="7">
        <f t="shared" si="137"/>
        <v>42.481481481481481</v>
      </c>
      <c r="S1760" t="str">
        <f t="shared" si="138"/>
        <v>photography</v>
      </c>
      <c r="T1760" t="str">
        <f t="shared" si="139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35"/>
        <v>42068.53737268519</v>
      </c>
      <c r="L1761" s="11">
        <f t="shared" si="136"/>
        <v>42088.495706018519</v>
      </c>
      <c r="M1761" t="b">
        <v>0</v>
      </c>
      <c r="N1761">
        <v>49</v>
      </c>
      <c r="O1761" t="b">
        <v>1</v>
      </c>
      <c r="P1761" t="s">
        <v>8285</v>
      </c>
      <c r="Q1761" s="6">
        <f>E1761/D1761</f>
        <v>1.0660000000000001</v>
      </c>
      <c r="R1761" s="7">
        <f t="shared" si="137"/>
        <v>108.77551020408163</v>
      </c>
      <c r="S1761" t="str">
        <f t="shared" si="138"/>
        <v>photography</v>
      </c>
      <c r="T1761" t="str">
        <f t="shared" si="139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35"/>
        <v>42405.380937500006</v>
      </c>
      <c r="L1762" s="11">
        <f t="shared" si="136"/>
        <v>42425.380937500006</v>
      </c>
      <c r="M1762" t="b">
        <v>0</v>
      </c>
      <c r="N1762">
        <v>102</v>
      </c>
      <c r="O1762" t="b">
        <v>1</v>
      </c>
      <c r="P1762" t="s">
        <v>8285</v>
      </c>
      <c r="Q1762" s="6">
        <f>E1762/D1762</f>
        <v>1.6544000000000001</v>
      </c>
      <c r="R1762" s="7">
        <f t="shared" si="137"/>
        <v>81.098039215686271</v>
      </c>
      <c r="S1762" t="str">
        <f t="shared" si="138"/>
        <v>photography</v>
      </c>
      <c r="T1762" t="str">
        <f t="shared" si="139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35"/>
        <v>42209.27615740741</v>
      </c>
      <c r="L1763" s="11">
        <f t="shared" si="136"/>
        <v>42259.27615740741</v>
      </c>
      <c r="M1763" t="b">
        <v>0</v>
      </c>
      <c r="N1763">
        <v>3</v>
      </c>
      <c r="O1763" t="b">
        <v>1</v>
      </c>
      <c r="P1763" t="s">
        <v>8285</v>
      </c>
      <c r="Q1763" s="6">
        <f>E1763/D1763</f>
        <v>1.55</v>
      </c>
      <c r="R1763" s="7">
        <f t="shared" si="137"/>
        <v>51.666666666666664</v>
      </c>
      <c r="S1763" t="str">
        <f t="shared" si="138"/>
        <v>photography</v>
      </c>
      <c r="T1763" t="str">
        <f t="shared" si="139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35"/>
        <v>42410.690335648149</v>
      </c>
      <c r="L1764" s="11">
        <f t="shared" si="136"/>
        <v>42440.690335648149</v>
      </c>
      <c r="M1764" t="b">
        <v>0</v>
      </c>
      <c r="N1764">
        <v>25</v>
      </c>
      <c r="O1764" t="b">
        <v>1</v>
      </c>
      <c r="P1764" t="s">
        <v>8285</v>
      </c>
      <c r="Q1764" s="6">
        <f>E1764/D1764</f>
        <v>8.85</v>
      </c>
      <c r="R1764" s="7">
        <f t="shared" si="137"/>
        <v>35.4</v>
      </c>
      <c r="S1764" t="str">
        <f t="shared" si="138"/>
        <v>photography</v>
      </c>
      <c r="T1764" t="str">
        <f t="shared" si="139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35"/>
        <v>42636.576851851853</v>
      </c>
      <c r="L1765" s="11">
        <f t="shared" si="136"/>
        <v>42666.576851851853</v>
      </c>
      <c r="M1765" t="b">
        <v>0</v>
      </c>
      <c r="N1765">
        <v>118</v>
      </c>
      <c r="O1765" t="b">
        <v>1</v>
      </c>
      <c r="P1765" t="s">
        <v>8285</v>
      </c>
      <c r="Q1765" s="6">
        <f>E1765/D1765</f>
        <v>1.0190833333333333</v>
      </c>
      <c r="R1765" s="7">
        <f t="shared" si="137"/>
        <v>103.63559322033899</v>
      </c>
      <c r="S1765" t="str">
        <f t="shared" si="138"/>
        <v>photography</v>
      </c>
      <c r="T1765" t="str">
        <f t="shared" si="139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35"/>
        <v>41825.194201388891</v>
      </c>
      <c r="L1766" s="11">
        <f t="shared" si="136"/>
        <v>41854.194201388891</v>
      </c>
      <c r="M1766" t="b">
        <v>1</v>
      </c>
      <c r="N1766">
        <v>39</v>
      </c>
      <c r="O1766" t="b">
        <v>0</v>
      </c>
      <c r="P1766" t="s">
        <v>8285</v>
      </c>
      <c r="Q1766" s="6">
        <f>E1766/D1766</f>
        <v>0.19600000000000001</v>
      </c>
      <c r="R1766" s="7">
        <f t="shared" si="137"/>
        <v>55.282051282051285</v>
      </c>
      <c r="S1766" t="str">
        <f t="shared" si="138"/>
        <v>photography</v>
      </c>
      <c r="T1766" t="str">
        <f t="shared" si="139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35"/>
        <v>41834.688796296301</v>
      </c>
      <c r="L1767" s="11">
        <f t="shared" si="136"/>
        <v>41864.688796296301</v>
      </c>
      <c r="M1767" t="b">
        <v>1</v>
      </c>
      <c r="N1767">
        <v>103</v>
      </c>
      <c r="O1767" t="b">
        <v>0</v>
      </c>
      <c r="P1767" t="s">
        <v>8285</v>
      </c>
      <c r="Q1767" s="6">
        <f>E1767/D1767</f>
        <v>0.59467839999999994</v>
      </c>
      <c r="R1767" s="7">
        <f t="shared" si="137"/>
        <v>72.16970873786407</v>
      </c>
      <c r="S1767" t="str">
        <f t="shared" si="138"/>
        <v>photography</v>
      </c>
      <c r="T1767" t="str">
        <f t="shared" si="139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35"/>
        <v>41855.568148148152</v>
      </c>
      <c r="L1768" s="11">
        <f t="shared" si="136"/>
        <v>41876.568148148152</v>
      </c>
      <c r="M1768" t="b">
        <v>1</v>
      </c>
      <c r="N1768">
        <v>0</v>
      </c>
      <c r="O1768" t="b">
        <v>0</v>
      </c>
      <c r="P1768" t="s">
        <v>8285</v>
      </c>
      <c r="Q1768" s="6">
        <f>E1768/D1768</f>
        <v>0</v>
      </c>
      <c r="R1768" s="7" t="e">
        <f t="shared" si="137"/>
        <v>#DIV/0!</v>
      </c>
      <c r="S1768" t="str">
        <f t="shared" si="138"/>
        <v>photography</v>
      </c>
      <c r="T1768" t="str">
        <f t="shared" si="139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35"/>
        <v>41824.366712962968</v>
      </c>
      <c r="L1769" s="11">
        <f t="shared" si="136"/>
        <v>41854.366712962968</v>
      </c>
      <c r="M1769" t="b">
        <v>1</v>
      </c>
      <c r="N1769">
        <v>39</v>
      </c>
      <c r="O1769" t="b">
        <v>0</v>
      </c>
      <c r="P1769" t="s">
        <v>8285</v>
      </c>
      <c r="Q1769" s="6">
        <f>E1769/D1769</f>
        <v>0.4572</v>
      </c>
      <c r="R1769" s="7">
        <f t="shared" si="137"/>
        <v>58.615384615384613</v>
      </c>
      <c r="S1769" t="str">
        <f t="shared" si="138"/>
        <v>photography</v>
      </c>
      <c r="T1769" t="str">
        <f t="shared" si="139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35"/>
        <v>41849.26902777778</v>
      </c>
      <c r="L1770" s="11">
        <f t="shared" si="136"/>
        <v>41909.26902777778</v>
      </c>
      <c r="M1770" t="b">
        <v>1</v>
      </c>
      <c r="N1770">
        <v>15</v>
      </c>
      <c r="O1770" t="b">
        <v>0</v>
      </c>
      <c r="P1770" t="s">
        <v>8285</v>
      </c>
      <c r="Q1770" s="6">
        <f>E1770/D1770</f>
        <v>3.7400000000000003E-2</v>
      </c>
      <c r="R1770" s="7">
        <f t="shared" si="137"/>
        <v>12.466666666666667</v>
      </c>
      <c r="S1770" t="str">
        <f t="shared" si="138"/>
        <v>photography</v>
      </c>
      <c r="T1770" t="str">
        <f t="shared" si="139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35"/>
        <v>41987.527303240742</v>
      </c>
      <c r="L1771" s="11">
        <f t="shared" si="136"/>
        <v>42017.527303240742</v>
      </c>
      <c r="M1771" t="b">
        <v>1</v>
      </c>
      <c r="N1771">
        <v>22</v>
      </c>
      <c r="O1771" t="b">
        <v>0</v>
      </c>
      <c r="P1771" t="s">
        <v>8285</v>
      </c>
      <c r="Q1771" s="6">
        <f>E1771/D1771</f>
        <v>2.7025E-2</v>
      </c>
      <c r="R1771" s="7">
        <f t="shared" si="137"/>
        <v>49.136363636363633</v>
      </c>
      <c r="S1771" t="str">
        <f t="shared" si="138"/>
        <v>photography</v>
      </c>
      <c r="T1771" t="str">
        <f t="shared" si="139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35"/>
        <v>41891.488356481488</v>
      </c>
      <c r="L1772" s="11">
        <f t="shared" si="136"/>
        <v>41926.488356481488</v>
      </c>
      <c r="M1772" t="b">
        <v>1</v>
      </c>
      <c r="N1772">
        <v>92</v>
      </c>
      <c r="O1772" t="b">
        <v>0</v>
      </c>
      <c r="P1772" t="s">
        <v>8285</v>
      </c>
      <c r="Q1772" s="6">
        <f>E1772/D1772</f>
        <v>0.56514285714285717</v>
      </c>
      <c r="R1772" s="7">
        <f t="shared" si="137"/>
        <v>150.5</v>
      </c>
      <c r="S1772" t="str">
        <f t="shared" si="138"/>
        <v>photography</v>
      </c>
      <c r="T1772" t="str">
        <f t="shared" si="139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35"/>
        <v>41905.687962962969</v>
      </c>
      <c r="L1773" s="11">
        <f t="shared" si="136"/>
        <v>41935.687962962969</v>
      </c>
      <c r="M1773" t="b">
        <v>1</v>
      </c>
      <c r="N1773">
        <v>25</v>
      </c>
      <c r="O1773" t="b">
        <v>0</v>
      </c>
      <c r="P1773" t="s">
        <v>8285</v>
      </c>
      <c r="Q1773" s="6">
        <f>E1773/D1773</f>
        <v>0.21309523809523809</v>
      </c>
      <c r="R1773" s="7">
        <f t="shared" si="137"/>
        <v>35.799999999999997</v>
      </c>
      <c r="S1773" t="str">
        <f t="shared" si="138"/>
        <v>photography</v>
      </c>
      <c r="T1773" t="str">
        <f t="shared" si="139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35"/>
        <v>41766.426342592596</v>
      </c>
      <c r="L1774" s="11">
        <f t="shared" si="136"/>
        <v>41826.426342592596</v>
      </c>
      <c r="M1774" t="b">
        <v>1</v>
      </c>
      <c r="N1774">
        <v>19</v>
      </c>
      <c r="O1774" t="b">
        <v>0</v>
      </c>
      <c r="P1774" t="s">
        <v>8285</v>
      </c>
      <c r="Q1774" s="6">
        <f>E1774/D1774</f>
        <v>0.156</v>
      </c>
      <c r="R1774" s="7">
        <f t="shared" si="137"/>
        <v>45.157894736842103</v>
      </c>
      <c r="S1774" t="str">
        <f t="shared" si="138"/>
        <v>photography</v>
      </c>
      <c r="T1774" t="str">
        <f t="shared" si="139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35"/>
        <v>41978.468726851854</v>
      </c>
      <c r="L1775" s="11">
        <f t="shared" si="136"/>
        <v>42023.468726851854</v>
      </c>
      <c r="M1775" t="b">
        <v>1</v>
      </c>
      <c r="N1775">
        <v>19</v>
      </c>
      <c r="O1775" t="b">
        <v>0</v>
      </c>
      <c r="P1775" t="s">
        <v>8285</v>
      </c>
      <c r="Q1775" s="6">
        <f>E1775/D1775</f>
        <v>6.2566666666666673E-2</v>
      </c>
      <c r="R1775" s="7">
        <f t="shared" si="137"/>
        <v>98.78947368421052</v>
      </c>
      <c r="S1775" t="str">
        <f t="shared" si="138"/>
        <v>photography</v>
      </c>
      <c r="T1775" t="str">
        <f t="shared" si="139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35"/>
        <v>41929.926990740743</v>
      </c>
      <c r="L1776" s="11">
        <f t="shared" si="136"/>
        <v>41972.332638888889</v>
      </c>
      <c r="M1776" t="b">
        <v>1</v>
      </c>
      <c r="N1776">
        <v>13</v>
      </c>
      <c r="O1776" t="b">
        <v>0</v>
      </c>
      <c r="P1776" t="s">
        <v>8285</v>
      </c>
      <c r="Q1776" s="6">
        <f>E1776/D1776</f>
        <v>0.4592</v>
      </c>
      <c r="R1776" s="7">
        <f t="shared" si="137"/>
        <v>88.307692307692307</v>
      </c>
      <c r="S1776" t="str">
        <f t="shared" si="138"/>
        <v>photography</v>
      </c>
      <c r="T1776" t="str">
        <f t="shared" si="139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35"/>
        <v>41891.684722222228</v>
      </c>
      <c r="L1777" s="11">
        <f t="shared" si="136"/>
        <v>41936.684722222228</v>
      </c>
      <c r="M1777" t="b">
        <v>1</v>
      </c>
      <c r="N1777">
        <v>124</v>
      </c>
      <c r="O1777" t="b">
        <v>0</v>
      </c>
      <c r="P1777" t="s">
        <v>8285</v>
      </c>
      <c r="Q1777" s="6">
        <f>E1777/D1777</f>
        <v>0.65101538461538466</v>
      </c>
      <c r="R1777" s="7">
        <f t="shared" si="137"/>
        <v>170.62903225806451</v>
      </c>
      <c r="S1777" t="str">
        <f t="shared" si="138"/>
        <v>photography</v>
      </c>
      <c r="T1777" t="str">
        <f t="shared" si="139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35"/>
        <v>41905.665173611116</v>
      </c>
      <c r="L1778" s="11">
        <f t="shared" si="136"/>
        <v>41941.665173611116</v>
      </c>
      <c r="M1778" t="b">
        <v>1</v>
      </c>
      <c r="N1778">
        <v>4</v>
      </c>
      <c r="O1778" t="b">
        <v>0</v>
      </c>
      <c r="P1778" t="s">
        <v>8285</v>
      </c>
      <c r="Q1778" s="6">
        <f>E1778/D1778</f>
        <v>6.7000000000000004E-2</v>
      </c>
      <c r="R1778" s="7">
        <f t="shared" si="137"/>
        <v>83.75</v>
      </c>
      <c r="S1778" t="str">
        <f t="shared" si="138"/>
        <v>photography</v>
      </c>
      <c r="T1778" t="str">
        <f t="shared" si="139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35"/>
        <v>42025.065428240741</v>
      </c>
      <c r="L1779" s="11">
        <f t="shared" si="136"/>
        <v>42055.065428240741</v>
      </c>
      <c r="M1779" t="b">
        <v>1</v>
      </c>
      <c r="N1779">
        <v>10</v>
      </c>
      <c r="O1779" t="b">
        <v>0</v>
      </c>
      <c r="P1779" t="s">
        <v>8285</v>
      </c>
      <c r="Q1779" s="6">
        <f>E1779/D1779</f>
        <v>0.135625</v>
      </c>
      <c r="R1779" s="7">
        <f t="shared" si="137"/>
        <v>65.099999999999994</v>
      </c>
      <c r="S1779" t="str">
        <f t="shared" si="138"/>
        <v>photography</v>
      </c>
      <c r="T1779" t="str">
        <f t="shared" si="139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35"/>
        <v>42045.571701388886</v>
      </c>
      <c r="L1780" s="11">
        <f t="shared" si="136"/>
        <v>42090.530034722229</v>
      </c>
      <c r="M1780" t="b">
        <v>1</v>
      </c>
      <c r="N1780">
        <v>15</v>
      </c>
      <c r="O1780" t="b">
        <v>0</v>
      </c>
      <c r="P1780" t="s">
        <v>8285</v>
      </c>
      <c r="Q1780" s="6">
        <f>E1780/D1780</f>
        <v>1.9900000000000001E-2</v>
      </c>
      <c r="R1780" s="7">
        <f t="shared" si="137"/>
        <v>66.333333333333329</v>
      </c>
      <c r="S1780" t="str">
        <f t="shared" si="138"/>
        <v>photography</v>
      </c>
      <c r="T1780" t="str">
        <f t="shared" si="139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35"/>
        <v>42585.400231481479</v>
      </c>
      <c r="L1781" s="11">
        <f t="shared" si="136"/>
        <v>42615.400231481479</v>
      </c>
      <c r="M1781" t="b">
        <v>1</v>
      </c>
      <c r="N1781">
        <v>38</v>
      </c>
      <c r="O1781" t="b">
        <v>0</v>
      </c>
      <c r="P1781" t="s">
        <v>8285</v>
      </c>
      <c r="Q1781" s="6">
        <f>E1781/D1781</f>
        <v>0.36236363636363639</v>
      </c>
      <c r="R1781" s="7">
        <f t="shared" si="137"/>
        <v>104.89473684210526</v>
      </c>
      <c r="S1781" t="str">
        <f t="shared" si="138"/>
        <v>photography</v>
      </c>
      <c r="T1781" t="str">
        <f t="shared" si="139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35"/>
        <v>42493.309143518527</v>
      </c>
      <c r="L1782" s="11">
        <f t="shared" si="136"/>
        <v>42553.309143518527</v>
      </c>
      <c r="M1782" t="b">
        <v>1</v>
      </c>
      <c r="N1782">
        <v>152</v>
      </c>
      <c r="O1782" t="b">
        <v>0</v>
      </c>
      <c r="P1782" t="s">
        <v>8285</v>
      </c>
      <c r="Q1782" s="6">
        <f>E1782/D1782</f>
        <v>0.39743333333333336</v>
      </c>
      <c r="R1782" s="7">
        <f t="shared" si="137"/>
        <v>78.440789473684205</v>
      </c>
      <c r="S1782" t="str">
        <f t="shared" si="138"/>
        <v>photography</v>
      </c>
      <c r="T1782" t="str">
        <f t="shared" si="139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35"/>
        <v>42597.325752314813</v>
      </c>
      <c r="L1783" s="11">
        <f t="shared" si="136"/>
        <v>42628.325752314813</v>
      </c>
      <c r="M1783" t="b">
        <v>1</v>
      </c>
      <c r="N1783">
        <v>24</v>
      </c>
      <c r="O1783" t="b">
        <v>0</v>
      </c>
      <c r="P1783" t="s">
        <v>8285</v>
      </c>
      <c r="Q1783" s="6">
        <f>E1783/D1783</f>
        <v>0.25763636363636366</v>
      </c>
      <c r="R1783" s="7">
        <f t="shared" si="137"/>
        <v>59.041666666666664</v>
      </c>
      <c r="S1783" t="str">
        <f t="shared" si="138"/>
        <v>photography</v>
      </c>
      <c r="T1783" t="str">
        <f t="shared" si="139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35"/>
        <v>42388.283437500002</v>
      </c>
      <c r="L1784" s="11">
        <f t="shared" si="136"/>
        <v>42421.283437500002</v>
      </c>
      <c r="M1784" t="b">
        <v>1</v>
      </c>
      <c r="N1784">
        <v>76</v>
      </c>
      <c r="O1784" t="b">
        <v>0</v>
      </c>
      <c r="P1784" t="s">
        <v>8285</v>
      </c>
      <c r="Q1784" s="6">
        <f>E1784/D1784</f>
        <v>0.15491428571428573</v>
      </c>
      <c r="R1784" s="7">
        <f t="shared" si="137"/>
        <v>71.34210526315789</v>
      </c>
      <c r="S1784" t="str">
        <f t="shared" si="138"/>
        <v>photography</v>
      </c>
      <c r="T1784" t="str">
        <f t="shared" si="139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35"/>
        <v>42115.658310185187</v>
      </c>
      <c r="L1785" s="11">
        <f t="shared" si="136"/>
        <v>42145.658310185187</v>
      </c>
      <c r="M1785" t="b">
        <v>1</v>
      </c>
      <c r="N1785">
        <v>185</v>
      </c>
      <c r="O1785" t="b">
        <v>0</v>
      </c>
      <c r="P1785" t="s">
        <v>8285</v>
      </c>
      <c r="Q1785" s="6">
        <f>E1785/D1785</f>
        <v>0.236925</v>
      </c>
      <c r="R1785" s="7">
        <f t="shared" si="137"/>
        <v>51.227027027027027</v>
      </c>
      <c r="S1785" t="str">
        <f t="shared" si="138"/>
        <v>photography</v>
      </c>
      <c r="T1785" t="str">
        <f t="shared" si="139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35"/>
        <v>42003.363888888889</v>
      </c>
      <c r="L1786" s="11">
        <f t="shared" si="136"/>
        <v>42034.850694444445</v>
      </c>
      <c r="M1786" t="b">
        <v>1</v>
      </c>
      <c r="N1786">
        <v>33</v>
      </c>
      <c r="O1786" t="b">
        <v>0</v>
      </c>
      <c r="P1786" t="s">
        <v>8285</v>
      </c>
      <c r="Q1786" s="6">
        <f>E1786/D1786</f>
        <v>0.39760000000000001</v>
      </c>
      <c r="R1786" s="7">
        <f t="shared" si="137"/>
        <v>60.242424242424242</v>
      </c>
      <c r="S1786" t="str">
        <f t="shared" si="138"/>
        <v>photography</v>
      </c>
      <c r="T1786" t="str">
        <f t="shared" si="139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35"/>
        <v>41896.843229166669</v>
      </c>
      <c r="L1787" s="11">
        <f t="shared" si="136"/>
        <v>41927.708333333336</v>
      </c>
      <c r="M1787" t="b">
        <v>1</v>
      </c>
      <c r="N1787">
        <v>108</v>
      </c>
      <c r="O1787" t="b">
        <v>0</v>
      </c>
      <c r="P1787" t="s">
        <v>8285</v>
      </c>
      <c r="Q1787" s="6">
        <f>E1787/D1787</f>
        <v>0.20220833333333332</v>
      </c>
      <c r="R1787" s="7">
        <f t="shared" si="137"/>
        <v>44.935185185185183</v>
      </c>
      <c r="S1787" t="str">
        <f t="shared" si="138"/>
        <v>photography</v>
      </c>
      <c r="T1787" t="str">
        <f t="shared" si="139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35"/>
        <v>41958.258993055562</v>
      </c>
      <c r="L1788" s="11">
        <f t="shared" si="136"/>
        <v>41988.258993055562</v>
      </c>
      <c r="M1788" t="b">
        <v>1</v>
      </c>
      <c r="N1788">
        <v>29</v>
      </c>
      <c r="O1788" t="b">
        <v>0</v>
      </c>
      <c r="P1788" t="s">
        <v>8285</v>
      </c>
      <c r="Q1788" s="6">
        <f>E1788/D1788</f>
        <v>0.47631578947368419</v>
      </c>
      <c r="R1788" s="7">
        <f t="shared" si="137"/>
        <v>31.206896551724139</v>
      </c>
      <c r="S1788" t="str">
        <f t="shared" si="138"/>
        <v>photography</v>
      </c>
      <c r="T1788" t="str">
        <f t="shared" si="139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35"/>
        <v>42068.363854166666</v>
      </c>
      <c r="L1789" s="11">
        <f t="shared" si="136"/>
        <v>42098.322187500002</v>
      </c>
      <c r="M1789" t="b">
        <v>1</v>
      </c>
      <c r="N1789">
        <v>24</v>
      </c>
      <c r="O1789" t="b">
        <v>0</v>
      </c>
      <c r="P1789" t="s">
        <v>8285</v>
      </c>
      <c r="Q1789" s="6">
        <f>E1789/D1789</f>
        <v>0.15329999999999999</v>
      </c>
      <c r="R1789" s="7">
        <f t="shared" si="137"/>
        <v>63.875</v>
      </c>
      <c r="S1789" t="str">
        <f t="shared" si="138"/>
        <v>photography</v>
      </c>
      <c r="T1789" t="str">
        <f t="shared" si="139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35"/>
        <v>41913.656736111116</v>
      </c>
      <c r="L1790" s="11">
        <f t="shared" si="136"/>
        <v>41943.656736111116</v>
      </c>
      <c r="M1790" t="b">
        <v>1</v>
      </c>
      <c r="N1790">
        <v>4</v>
      </c>
      <c r="O1790" t="b">
        <v>0</v>
      </c>
      <c r="P1790" t="s">
        <v>8285</v>
      </c>
      <c r="Q1790" s="6">
        <f>E1790/D1790</f>
        <v>1.3818181818181818E-2</v>
      </c>
      <c r="R1790" s="7">
        <f t="shared" si="137"/>
        <v>19</v>
      </c>
      <c r="S1790" t="str">
        <f t="shared" si="138"/>
        <v>photography</v>
      </c>
      <c r="T1790" t="str">
        <f t="shared" si="139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35"/>
        <v>41955.958368055559</v>
      </c>
      <c r="L1791" s="11">
        <f t="shared" si="136"/>
        <v>42015.958368055559</v>
      </c>
      <c r="M1791" t="b">
        <v>1</v>
      </c>
      <c r="N1791">
        <v>4</v>
      </c>
      <c r="O1791" t="b">
        <v>0</v>
      </c>
      <c r="P1791" t="s">
        <v>8285</v>
      </c>
      <c r="Q1791" s="6">
        <f>E1791/D1791</f>
        <v>5.0000000000000001E-3</v>
      </c>
      <c r="R1791" s="7">
        <f t="shared" si="137"/>
        <v>10</v>
      </c>
      <c r="S1791" t="str">
        <f t="shared" si="138"/>
        <v>photography</v>
      </c>
      <c r="T1791" t="str">
        <f t="shared" si="139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35"/>
        <v>42010.38284722223</v>
      </c>
      <c r="L1792" s="11">
        <f t="shared" si="136"/>
        <v>42040.38284722223</v>
      </c>
      <c r="M1792" t="b">
        <v>1</v>
      </c>
      <c r="N1792">
        <v>15</v>
      </c>
      <c r="O1792" t="b">
        <v>0</v>
      </c>
      <c r="P1792" t="s">
        <v>8285</v>
      </c>
      <c r="Q1792" s="6">
        <f>E1792/D1792</f>
        <v>4.9575757575757579E-2</v>
      </c>
      <c r="R1792" s="7">
        <f t="shared" si="137"/>
        <v>109.06666666666666</v>
      </c>
      <c r="S1792" t="str">
        <f t="shared" si="138"/>
        <v>photography</v>
      </c>
      <c r="T1792" t="str">
        <f t="shared" si="139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35"/>
        <v>41973.448668981488</v>
      </c>
      <c r="L1793" s="11">
        <f t="shared" si="136"/>
        <v>42033.448668981488</v>
      </c>
      <c r="M1793" t="b">
        <v>1</v>
      </c>
      <c r="N1793">
        <v>4</v>
      </c>
      <c r="O1793" t="b">
        <v>0</v>
      </c>
      <c r="P1793" t="s">
        <v>8285</v>
      </c>
      <c r="Q1793" s="6">
        <f>E1793/D1793</f>
        <v>3.5666666666666666E-2</v>
      </c>
      <c r="R1793" s="7">
        <f t="shared" si="137"/>
        <v>26.75</v>
      </c>
      <c r="S1793" t="str">
        <f t="shared" si="138"/>
        <v>photography</v>
      </c>
      <c r="T1793" t="str">
        <f t="shared" si="139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si="135"/>
        <v>42188.739374999997</v>
      </c>
      <c r="L1794" s="11">
        <f t="shared" si="136"/>
        <v>42225.999305555561</v>
      </c>
      <c r="M1794" t="b">
        <v>1</v>
      </c>
      <c r="N1794">
        <v>139</v>
      </c>
      <c r="O1794" t="b">
        <v>0</v>
      </c>
      <c r="P1794" t="s">
        <v>8285</v>
      </c>
      <c r="Q1794" s="6">
        <f>E1794/D1794</f>
        <v>0.61124000000000001</v>
      </c>
      <c r="R1794" s="7">
        <f t="shared" si="137"/>
        <v>109.93525179856115</v>
      </c>
      <c r="S1794" t="str">
        <f t="shared" si="138"/>
        <v>photography</v>
      </c>
      <c r="T1794" t="str">
        <f t="shared" si="139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ref="K1795:K1858" si="140">(((J1795/60)/60)/24)+DATE(1970,1,1)+(-7/24)</f>
        <v>41940.600000000006</v>
      </c>
      <c r="L1795" s="11">
        <f t="shared" ref="L1795:L1858" si="141">(((I1795/60)/60)/24)+DATE(1970,1,1)+(-7/24)</f>
        <v>41970.64166666667</v>
      </c>
      <c r="M1795" t="b">
        <v>1</v>
      </c>
      <c r="N1795">
        <v>2</v>
      </c>
      <c r="O1795" t="b">
        <v>0</v>
      </c>
      <c r="P1795" t="s">
        <v>8285</v>
      </c>
      <c r="Q1795" s="6">
        <f>E1795/D1795</f>
        <v>1.3333333333333334E-2</v>
      </c>
      <c r="R1795" s="7">
        <f t="shared" ref="R1795:R1858" si="142">E1795/N1795</f>
        <v>20</v>
      </c>
      <c r="S1795" t="str">
        <f t="shared" ref="S1795:S1858" si="143">LEFT(P1795,SEARCH("/",P1795,1)-1)</f>
        <v>photography</v>
      </c>
      <c r="T1795" t="str">
        <f t="shared" ref="T1795:T1858" si="144">RIGHT(P1795,LEN(P1795)-SEARCH("/",P1795))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40"/>
        <v>42011.259513888894</v>
      </c>
      <c r="L1796" s="11">
        <f t="shared" si="141"/>
        <v>42046.259513888894</v>
      </c>
      <c r="M1796" t="b">
        <v>1</v>
      </c>
      <c r="N1796">
        <v>18</v>
      </c>
      <c r="O1796" t="b">
        <v>0</v>
      </c>
      <c r="P1796" t="s">
        <v>8285</v>
      </c>
      <c r="Q1796" s="6">
        <f>E1796/D1796</f>
        <v>0.11077777777777778</v>
      </c>
      <c r="R1796" s="7">
        <f t="shared" si="142"/>
        <v>55.388888888888886</v>
      </c>
      <c r="S1796" t="str">
        <f t="shared" si="143"/>
        <v>photography</v>
      </c>
      <c r="T1796" t="str">
        <f t="shared" si="144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40"/>
        <v>42627.997002314813</v>
      </c>
      <c r="L1797" s="11">
        <f t="shared" si="141"/>
        <v>42657.375000000007</v>
      </c>
      <c r="M1797" t="b">
        <v>1</v>
      </c>
      <c r="N1797">
        <v>81</v>
      </c>
      <c r="O1797" t="b">
        <v>0</v>
      </c>
      <c r="P1797" t="s">
        <v>8285</v>
      </c>
      <c r="Q1797" s="6">
        <f>E1797/D1797</f>
        <v>0.38735714285714284</v>
      </c>
      <c r="R1797" s="7">
        <f t="shared" si="142"/>
        <v>133.90123456790124</v>
      </c>
      <c r="S1797" t="str">
        <f t="shared" si="143"/>
        <v>photography</v>
      </c>
      <c r="T1797" t="str">
        <f t="shared" si="144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40"/>
        <v>42515.14775462963</v>
      </c>
      <c r="L1798" s="11">
        <f t="shared" si="141"/>
        <v>42575.14775462963</v>
      </c>
      <c r="M1798" t="b">
        <v>1</v>
      </c>
      <c r="N1798">
        <v>86</v>
      </c>
      <c r="O1798" t="b">
        <v>0</v>
      </c>
      <c r="P1798" t="s">
        <v>8285</v>
      </c>
      <c r="Q1798" s="6">
        <f>E1798/D1798</f>
        <v>0.22052631578947368</v>
      </c>
      <c r="R1798" s="7">
        <f t="shared" si="142"/>
        <v>48.720930232558139</v>
      </c>
      <c r="S1798" t="str">
        <f t="shared" si="143"/>
        <v>photography</v>
      </c>
      <c r="T1798" t="str">
        <f t="shared" si="144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40"/>
        <v>42689.277650462966</v>
      </c>
      <c r="L1799" s="11">
        <f t="shared" si="141"/>
        <v>42719.277650462966</v>
      </c>
      <c r="M1799" t="b">
        <v>1</v>
      </c>
      <c r="N1799">
        <v>140</v>
      </c>
      <c r="O1799" t="b">
        <v>0</v>
      </c>
      <c r="P1799" t="s">
        <v>8285</v>
      </c>
      <c r="Q1799" s="6">
        <f>E1799/D1799</f>
        <v>0.67549999999999999</v>
      </c>
      <c r="R1799" s="7">
        <f t="shared" si="142"/>
        <v>48.25</v>
      </c>
      <c r="S1799" t="str">
        <f t="shared" si="143"/>
        <v>photography</v>
      </c>
      <c r="T1799" t="str">
        <f t="shared" si="144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40"/>
        <v>42344.035104166665</v>
      </c>
      <c r="L1800" s="11">
        <f t="shared" si="141"/>
        <v>42404.035104166665</v>
      </c>
      <c r="M1800" t="b">
        <v>1</v>
      </c>
      <c r="N1800">
        <v>37</v>
      </c>
      <c r="O1800" t="b">
        <v>0</v>
      </c>
      <c r="P1800" t="s">
        <v>8285</v>
      </c>
      <c r="Q1800" s="6">
        <f>E1800/D1800</f>
        <v>0.136375</v>
      </c>
      <c r="R1800" s="7">
        <f t="shared" si="142"/>
        <v>58.972972972972975</v>
      </c>
      <c r="S1800" t="str">
        <f t="shared" si="143"/>
        <v>photography</v>
      </c>
      <c r="T1800" t="str">
        <f t="shared" si="144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40"/>
        <v>41934.551018518519</v>
      </c>
      <c r="L1801" s="11">
        <f t="shared" si="141"/>
        <v>41954.592685185191</v>
      </c>
      <c r="M1801" t="b">
        <v>1</v>
      </c>
      <c r="N1801">
        <v>6</v>
      </c>
      <c r="O1801" t="b">
        <v>0</v>
      </c>
      <c r="P1801" t="s">
        <v>8285</v>
      </c>
      <c r="Q1801" s="6">
        <f>E1801/D1801</f>
        <v>1.7457500000000001E-2</v>
      </c>
      <c r="R1801" s="7">
        <f t="shared" si="142"/>
        <v>11.638333333333334</v>
      </c>
      <c r="S1801" t="str">
        <f t="shared" si="143"/>
        <v>photography</v>
      </c>
      <c r="T1801" t="str">
        <f t="shared" si="144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40"/>
        <v>42623.314467592594</v>
      </c>
      <c r="L1802" s="11">
        <f t="shared" si="141"/>
        <v>42653.314467592594</v>
      </c>
      <c r="M1802" t="b">
        <v>1</v>
      </c>
      <c r="N1802">
        <v>113</v>
      </c>
      <c r="O1802" t="b">
        <v>0</v>
      </c>
      <c r="P1802" t="s">
        <v>8285</v>
      </c>
      <c r="Q1802" s="6">
        <f>E1802/D1802</f>
        <v>0.20449632511889321</v>
      </c>
      <c r="R1802" s="7">
        <f t="shared" si="142"/>
        <v>83.716814159292042</v>
      </c>
      <c r="S1802" t="str">
        <f t="shared" si="143"/>
        <v>photography</v>
      </c>
      <c r="T1802" t="str">
        <f t="shared" si="144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40"/>
        <v>42321.368842592594</v>
      </c>
      <c r="L1803" s="11">
        <f t="shared" si="141"/>
        <v>42353.215277777781</v>
      </c>
      <c r="M1803" t="b">
        <v>1</v>
      </c>
      <c r="N1803">
        <v>37</v>
      </c>
      <c r="O1803" t="b">
        <v>0</v>
      </c>
      <c r="P1803" t="s">
        <v>8285</v>
      </c>
      <c r="Q1803" s="6">
        <f>E1803/D1803</f>
        <v>0.13852941176470587</v>
      </c>
      <c r="R1803" s="7">
        <f t="shared" si="142"/>
        <v>63.648648648648646</v>
      </c>
      <c r="S1803" t="str">
        <f t="shared" si="143"/>
        <v>photography</v>
      </c>
      <c r="T1803" t="str">
        <f t="shared" si="144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40"/>
        <v>42159.180902777785</v>
      </c>
      <c r="L1804" s="11">
        <f t="shared" si="141"/>
        <v>42182.624305555561</v>
      </c>
      <c r="M1804" t="b">
        <v>1</v>
      </c>
      <c r="N1804">
        <v>18</v>
      </c>
      <c r="O1804" t="b">
        <v>0</v>
      </c>
      <c r="P1804" t="s">
        <v>8285</v>
      </c>
      <c r="Q1804" s="6">
        <f>E1804/D1804</f>
        <v>0.48485714285714288</v>
      </c>
      <c r="R1804" s="7">
        <f t="shared" si="142"/>
        <v>94.277777777777771</v>
      </c>
      <c r="S1804" t="str">
        <f t="shared" si="143"/>
        <v>photography</v>
      </c>
      <c r="T1804" t="str">
        <f t="shared" si="144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40"/>
        <v>42017.779884259267</v>
      </c>
      <c r="L1805" s="11">
        <f t="shared" si="141"/>
        <v>42048.779884259267</v>
      </c>
      <c r="M1805" t="b">
        <v>1</v>
      </c>
      <c r="N1805">
        <v>75</v>
      </c>
      <c r="O1805" t="b">
        <v>0</v>
      </c>
      <c r="P1805" t="s">
        <v>8285</v>
      </c>
      <c r="Q1805" s="6">
        <f>E1805/D1805</f>
        <v>0.308</v>
      </c>
      <c r="R1805" s="7">
        <f t="shared" si="142"/>
        <v>71.86666666666666</v>
      </c>
      <c r="S1805" t="str">
        <f t="shared" si="143"/>
        <v>photography</v>
      </c>
      <c r="T1805" t="str">
        <f t="shared" si="144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40"/>
        <v>42282.386620370373</v>
      </c>
      <c r="L1806" s="11">
        <f t="shared" si="141"/>
        <v>42322.428287037044</v>
      </c>
      <c r="M1806" t="b">
        <v>1</v>
      </c>
      <c r="N1806">
        <v>52</v>
      </c>
      <c r="O1806" t="b">
        <v>0</v>
      </c>
      <c r="P1806" t="s">
        <v>8285</v>
      </c>
      <c r="Q1806" s="6">
        <f>E1806/D1806</f>
        <v>0.35174193548387095</v>
      </c>
      <c r="R1806" s="7">
        <f t="shared" si="142"/>
        <v>104.84615384615384</v>
      </c>
      <c r="S1806" t="str">
        <f t="shared" si="143"/>
        <v>photography</v>
      </c>
      <c r="T1806" t="str">
        <f t="shared" si="144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40"/>
        <v>42247.512245370373</v>
      </c>
      <c r="L1807" s="11">
        <f t="shared" si="141"/>
        <v>42279.458333333336</v>
      </c>
      <c r="M1807" t="b">
        <v>1</v>
      </c>
      <c r="N1807">
        <v>122</v>
      </c>
      <c r="O1807" t="b">
        <v>0</v>
      </c>
      <c r="P1807" t="s">
        <v>8285</v>
      </c>
      <c r="Q1807" s="6">
        <f>E1807/D1807</f>
        <v>0.36404444444444445</v>
      </c>
      <c r="R1807" s="7">
        <f t="shared" si="142"/>
        <v>67.139344262295083</v>
      </c>
      <c r="S1807" t="str">
        <f t="shared" si="143"/>
        <v>photography</v>
      </c>
      <c r="T1807" t="str">
        <f t="shared" si="144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40"/>
        <v>41877.346631944449</v>
      </c>
      <c r="L1808" s="11">
        <f t="shared" si="141"/>
        <v>41912.346631944449</v>
      </c>
      <c r="M1808" t="b">
        <v>1</v>
      </c>
      <c r="N1808">
        <v>8</v>
      </c>
      <c r="O1808" t="b">
        <v>0</v>
      </c>
      <c r="P1808" t="s">
        <v>8285</v>
      </c>
      <c r="Q1808" s="6">
        <f>E1808/D1808</f>
        <v>2.955E-2</v>
      </c>
      <c r="R1808" s="7">
        <f t="shared" si="142"/>
        <v>73.875</v>
      </c>
      <c r="S1808" t="str">
        <f t="shared" si="143"/>
        <v>photography</v>
      </c>
      <c r="T1808" t="str">
        <f t="shared" si="144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40"/>
        <v>41879.776770833334</v>
      </c>
      <c r="L1809" s="11">
        <f t="shared" si="141"/>
        <v>41909.776770833334</v>
      </c>
      <c r="M1809" t="b">
        <v>1</v>
      </c>
      <c r="N1809">
        <v>8</v>
      </c>
      <c r="O1809" t="b">
        <v>0</v>
      </c>
      <c r="P1809" t="s">
        <v>8285</v>
      </c>
      <c r="Q1809" s="6">
        <f>E1809/D1809</f>
        <v>0.1106</v>
      </c>
      <c r="R1809" s="7">
        <f t="shared" si="142"/>
        <v>69.125</v>
      </c>
      <c r="S1809" t="str">
        <f t="shared" si="143"/>
        <v>photography</v>
      </c>
      <c r="T1809" t="str">
        <f t="shared" si="144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40"/>
        <v>42742.389236111114</v>
      </c>
      <c r="L1810" s="11">
        <f t="shared" si="141"/>
        <v>42777.389236111114</v>
      </c>
      <c r="M1810" t="b">
        <v>1</v>
      </c>
      <c r="N1810">
        <v>96</v>
      </c>
      <c r="O1810" t="b">
        <v>0</v>
      </c>
      <c r="P1810" t="s">
        <v>8285</v>
      </c>
      <c r="Q1810" s="6">
        <f>E1810/D1810</f>
        <v>0.41407142857142859</v>
      </c>
      <c r="R1810" s="7">
        <f t="shared" si="142"/>
        <v>120.77083333333333</v>
      </c>
      <c r="S1810" t="str">
        <f t="shared" si="143"/>
        <v>photography</v>
      </c>
      <c r="T1810" t="str">
        <f t="shared" si="144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40"/>
        <v>42029.616192129637</v>
      </c>
      <c r="L1811" s="11">
        <f t="shared" si="141"/>
        <v>42064.616192129637</v>
      </c>
      <c r="M1811" t="b">
        <v>1</v>
      </c>
      <c r="N1811">
        <v>9</v>
      </c>
      <c r="O1811" t="b">
        <v>0</v>
      </c>
      <c r="P1811" t="s">
        <v>8285</v>
      </c>
      <c r="Q1811" s="6">
        <f>E1811/D1811</f>
        <v>0.10857142857142857</v>
      </c>
      <c r="R1811" s="7">
        <f t="shared" si="142"/>
        <v>42.222222222222221</v>
      </c>
      <c r="S1811" t="str">
        <f t="shared" si="143"/>
        <v>photography</v>
      </c>
      <c r="T1811" t="str">
        <f t="shared" si="144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40"/>
        <v>41860.618356481486</v>
      </c>
      <c r="L1812" s="11">
        <f t="shared" si="141"/>
        <v>41872.618356481486</v>
      </c>
      <c r="M1812" t="b">
        <v>0</v>
      </c>
      <c r="N1812">
        <v>2</v>
      </c>
      <c r="O1812" t="b">
        <v>0</v>
      </c>
      <c r="P1812" t="s">
        <v>8285</v>
      </c>
      <c r="Q1812" s="6">
        <f>E1812/D1812</f>
        <v>3.3333333333333333E-2</v>
      </c>
      <c r="R1812" s="7">
        <f t="shared" si="142"/>
        <v>7.5</v>
      </c>
      <c r="S1812" t="str">
        <f t="shared" si="143"/>
        <v>photography</v>
      </c>
      <c r="T1812" t="str">
        <f t="shared" si="144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40"/>
        <v>41876.142013888893</v>
      </c>
      <c r="L1813" s="11">
        <f t="shared" si="141"/>
        <v>41935.875</v>
      </c>
      <c r="M1813" t="b">
        <v>0</v>
      </c>
      <c r="N1813">
        <v>26</v>
      </c>
      <c r="O1813" t="b">
        <v>0</v>
      </c>
      <c r="P1813" t="s">
        <v>8285</v>
      </c>
      <c r="Q1813" s="6">
        <f>E1813/D1813</f>
        <v>7.407407407407407E-4</v>
      </c>
      <c r="R1813" s="7">
        <f t="shared" si="142"/>
        <v>1.5384615384615385</v>
      </c>
      <c r="S1813" t="str">
        <f t="shared" si="143"/>
        <v>photography</v>
      </c>
      <c r="T1813" t="str">
        <f t="shared" si="144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40"/>
        <v>42524.027037037034</v>
      </c>
      <c r="L1814" s="11">
        <f t="shared" si="141"/>
        <v>42554.027037037034</v>
      </c>
      <c r="M1814" t="b">
        <v>0</v>
      </c>
      <c r="N1814">
        <v>23</v>
      </c>
      <c r="O1814" t="b">
        <v>0</v>
      </c>
      <c r="P1814" t="s">
        <v>8285</v>
      </c>
      <c r="Q1814" s="6">
        <f>E1814/D1814</f>
        <v>0.13307692307692306</v>
      </c>
      <c r="R1814" s="7">
        <f t="shared" si="142"/>
        <v>37.608695652173914</v>
      </c>
      <c r="S1814" t="str">
        <f t="shared" si="143"/>
        <v>photography</v>
      </c>
      <c r="T1814" t="str">
        <f t="shared" si="144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40"/>
        <v>41829.597361111111</v>
      </c>
      <c r="L1815" s="11">
        <f t="shared" si="141"/>
        <v>41859.597361111111</v>
      </c>
      <c r="M1815" t="b">
        <v>0</v>
      </c>
      <c r="N1815">
        <v>0</v>
      </c>
      <c r="O1815" t="b">
        <v>0</v>
      </c>
      <c r="P1815" t="s">
        <v>8285</v>
      </c>
      <c r="Q1815" s="6">
        <f>E1815/D1815</f>
        <v>0</v>
      </c>
      <c r="R1815" s="7" t="e">
        <f t="shared" si="142"/>
        <v>#DIV/0!</v>
      </c>
      <c r="S1815" t="str">
        <f t="shared" si="143"/>
        <v>photography</v>
      </c>
      <c r="T1815" t="str">
        <f t="shared" si="144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40"/>
        <v>42033.022407407414</v>
      </c>
      <c r="L1816" s="11">
        <f t="shared" si="141"/>
        <v>42063.022407407414</v>
      </c>
      <c r="M1816" t="b">
        <v>0</v>
      </c>
      <c r="N1816">
        <v>140</v>
      </c>
      <c r="O1816" t="b">
        <v>0</v>
      </c>
      <c r="P1816" t="s">
        <v>8285</v>
      </c>
      <c r="Q1816" s="6">
        <f>E1816/D1816</f>
        <v>0.49183333333333334</v>
      </c>
      <c r="R1816" s="7">
        <f t="shared" si="142"/>
        <v>42.157142857142858</v>
      </c>
      <c r="S1816" t="str">
        <f t="shared" si="143"/>
        <v>photography</v>
      </c>
      <c r="T1816" t="str">
        <f t="shared" si="144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40"/>
        <v>42172.615011574082</v>
      </c>
      <c r="L1817" s="11">
        <f t="shared" si="141"/>
        <v>42186.615011574082</v>
      </c>
      <c r="M1817" t="b">
        <v>0</v>
      </c>
      <c r="N1817">
        <v>0</v>
      </c>
      <c r="O1817" t="b">
        <v>0</v>
      </c>
      <c r="P1817" t="s">
        <v>8285</v>
      </c>
      <c r="Q1817" s="6">
        <f>E1817/D1817</f>
        <v>0</v>
      </c>
      <c r="R1817" s="7" t="e">
        <f t="shared" si="142"/>
        <v>#DIV/0!</v>
      </c>
      <c r="S1817" t="str">
        <f t="shared" si="143"/>
        <v>photography</v>
      </c>
      <c r="T1817" t="str">
        <f t="shared" si="144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40"/>
        <v>42548.58452546296</v>
      </c>
      <c r="L1818" s="11">
        <f t="shared" si="141"/>
        <v>42576.500000000007</v>
      </c>
      <c r="M1818" t="b">
        <v>0</v>
      </c>
      <c r="N1818">
        <v>6</v>
      </c>
      <c r="O1818" t="b">
        <v>0</v>
      </c>
      <c r="P1818" t="s">
        <v>8285</v>
      </c>
      <c r="Q1818" s="6">
        <f>E1818/D1818</f>
        <v>2.036E-2</v>
      </c>
      <c r="R1818" s="7">
        <f t="shared" si="142"/>
        <v>84.833333333333329</v>
      </c>
      <c r="S1818" t="str">
        <f t="shared" si="143"/>
        <v>photography</v>
      </c>
      <c r="T1818" t="str">
        <f t="shared" si="144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40"/>
        <v>42705.370451388888</v>
      </c>
      <c r="L1819" s="11">
        <f t="shared" si="141"/>
        <v>42764.999305555561</v>
      </c>
      <c r="M1819" t="b">
        <v>0</v>
      </c>
      <c r="N1819">
        <v>100</v>
      </c>
      <c r="O1819" t="b">
        <v>0</v>
      </c>
      <c r="P1819" t="s">
        <v>8285</v>
      </c>
      <c r="Q1819" s="6">
        <f>E1819/D1819</f>
        <v>0.52327777777777773</v>
      </c>
      <c r="R1819" s="7">
        <f t="shared" si="142"/>
        <v>94.19</v>
      </c>
      <c r="S1819" t="str">
        <f t="shared" si="143"/>
        <v>photography</v>
      </c>
      <c r="T1819" t="str">
        <f t="shared" si="144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40"/>
        <v>42066.942708333336</v>
      </c>
      <c r="L1820" s="11">
        <f t="shared" si="141"/>
        <v>42096.901041666664</v>
      </c>
      <c r="M1820" t="b">
        <v>0</v>
      </c>
      <c r="N1820">
        <v>0</v>
      </c>
      <c r="O1820" t="b">
        <v>0</v>
      </c>
      <c r="P1820" t="s">
        <v>8285</v>
      </c>
      <c r="Q1820" s="6">
        <f>E1820/D1820</f>
        <v>0</v>
      </c>
      <c r="R1820" s="7" t="e">
        <f t="shared" si="142"/>
        <v>#DIV/0!</v>
      </c>
      <c r="S1820" t="str">
        <f t="shared" si="143"/>
        <v>photography</v>
      </c>
      <c r="T1820" t="str">
        <f t="shared" si="144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40"/>
        <v>41820.460601851853</v>
      </c>
      <c r="L1821" s="11">
        <f t="shared" si="141"/>
        <v>41850.460601851853</v>
      </c>
      <c r="M1821" t="b">
        <v>0</v>
      </c>
      <c r="N1821">
        <v>4</v>
      </c>
      <c r="O1821" t="b">
        <v>0</v>
      </c>
      <c r="P1821" t="s">
        <v>8285</v>
      </c>
      <c r="Q1821" s="6">
        <f>E1821/D1821</f>
        <v>2.0833333333333332E-2</v>
      </c>
      <c r="R1821" s="7">
        <f t="shared" si="142"/>
        <v>6.25</v>
      </c>
      <c r="S1821" t="str">
        <f t="shared" si="143"/>
        <v>photography</v>
      </c>
      <c r="T1821" t="str">
        <f t="shared" si="144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40"/>
        <v>42064.792708333342</v>
      </c>
      <c r="L1822" s="11">
        <f t="shared" si="141"/>
        <v>42094.75104166667</v>
      </c>
      <c r="M1822" t="b">
        <v>0</v>
      </c>
      <c r="N1822">
        <v>8</v>
      </c>
      <c r="O1822" t="b">
        <v>0</v>
      </c>
      <c r="P1822" t="s">
        <v>8285</v>
      </c>
      <c r="Q1822" s="6">
        <f>E1822/D1822</f>
        <v>6.565384615384616E-2</v>
      </c>
      <c r="R1822" s="7">
        <f t="shared" si="142"/>
        <v>213.375</v>
      </c>
      <c r="S1822" t="str">
        <f t="shared" si="143"/>
        <v>photography</v>
      </c>
      <c r="T1822" t="str">
        <f t="shared" si="144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40"/>
        <v>40926.027395833335</v>
      </c>
      <c r="L1823" s="11">
        <f t="shared" si="141"/>
        <v>40971.027395833335</v>
      </c>
      <c r="M1823" t="b">
        <v>0</v>
      </c>
      <c r="N1823">
        <v>57</v>
      </c>
      <c r="O1823" t="b">
        <v>1</v>
      </c>
      <c r="P1823" t="s">
        <v>8276</v>
      </c>
      <c r="Q1823" s="6">
        <f>E1823/D1823</f>
        <v>1.3489</v>
      </c>
      <c r="R1823" s="7">
        <f t="shared" si="142"/>
        <v>59.162280701754383</v>
      </c>
      <c r="S1823" t="str">
        <f t="shared" si="143"/>
        <v>music</v>
      </c>
      <c r="T1823" t="str">
        <f t="shared" si="144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40"/>
        <v>41634.505347222221</v>
      </c>
      <c r="L1824" s="11">
        <f t="shared" si="141"/>
        <v>41670.500694444447</v>
      </c>
      <c r="M1824" t="b">
        <v>0</v>
      </c>
      <c r="N1824">
        <v>11</v>
      </c>
      <c r="O1824" t="b">
        <v>1</v>
      </c>
      <c r="P1824" t="s">
        <v>8276</v>
      </c>
      <c r="Q1824" s="6">
        <f>E1824/D1824</f>
        <v>1</v>
      </c>
      <c r="R1824" s="7">
        <f t="shared" si="142"/>
        <v>27.272727272727273</v>
      </c>
      <c r="S1824" t="str">
        <f t="shared" si="143"/>
        <v>music</v>
      </c>
      <c r="T1824" t="str">
        <f t="shared" si="144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40"/>
        <v>41176.393240740741</v>
      </c>
      <c r="L1825" s="11">
        <f t="shared" si="141"/>
        <v>41206.393240740741</v>
      </c>
      <c r="M1825" t="b">
        <v>0</v>
      </c>
      <c r="N1825">
        <v>33</v>
      </c>
      <c r="O1825" t="b">
        <v>1</v>
      </c>
      <c r="P1825" t="s">
        <v>8276</v>
      </c>
      <c r="Q1825" s="6">
        <f>E1825/D1825</f>
        <v>1.1585714285714286</v>
      </c>
      <c r="R1825" s="7">
        <f t="shared" si="142"/>
        <v>24.575757575757574</v>
      </c>
      <c r="S1825" t="str">
        <f t="shared" si="143"/>
        <v>music</v>
      </c>
      <c r="T1825" t="str">
        <f t="shared" si="144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40"/>
        <v>41626.624618055561</v>
      </c>
      <c r="L1826" s="11">
        <f t="shared" si="141"/>
        <v>41646.797222222223</v>
      </c>
      <c r="M1826" t="b">
        <v>0</v>
      </c>
      <c r="N1826">
        <v>40</v>
      </c>
      <c r="O1826" t="b">
        <v>1</v>
      </c>
      <c r="P1826" t="s">
        <v>8276</v>
      </c>
      <c r="Q1826" s="6">
        <f>E1826/D1826</f>
        <v>1.0006666666666666</v>
      </c>
      <c r="R1826" s="7">
        <f t="shared" si="142"/>
        <v>75.05</v>
      </c>
      <c r="S1826" t="str">
        <f t="shared" si="143"/>
        <v>music</v>
      </c>
      <c r="T1826" t="str">
        <f t="shared" si="144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40"/>
        <v>41443.542858796296</v>
      </c>
      <c r="L1827" s="11">
        <f t="shared" si="141"/>
        <v>41466.542858796296</v>
      </c>
      <c r="M1827" t="b">
        <v>0</v>
      </c>
      <c r="N1827">
        <v>50</v>
      </c>
      <c r="O1827" t="b">
        <v>1</v>
      </c>
      <c r="P1827" t="s">
        <v>8276</v>
      </c>
      <c r="Q1827" s="6">
        <f>E1827/D1827</f>
        <v>1.0505</v>
      </c>
      <c r="R1827" s="7">
        <f t="shared" si="142"/>
        <v>42.02</v>
      </c>
      <c r="S1827" t="str">
        <f t="shared" si="143"/>
        <v>music</v>
      </c>
      <c r="T1827" t="str">
        <f t="shared" si="144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40"/>
        <v>41657.632141203707</v>
      </c>
      <c r="L1828" s="11">
        <f t="shared" si="141"/>
        <v>41687.632141203707</v>
      </c>
      <c r="M1828" t="b">
        <v>0</v>
      </c>
      <c r="N1828">
        <v>38</v>
      </c>
      <c r="O1828" t="b">
        <v>1</v>
      </c>
      <c r="P1828" t="s">
        <v>8276</v>
      </c>
      <c r="Q1828" s="6">
        <f>E1828/D1828</f>
        <v>1.01</v>
      </c>
      <c r="R1828" s="7">
        <f t="shared" si="142"/>
        <v>53.157894736842103</v>
      </c>
      <c r="S1828" t="str">
        <f t="shared" si="143"/>
        <v>music</v>
      </c>
      <c r="T1828" t="str">
        <f t="shared" si="144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40"/>
        <v>40555.034270833334</v>
      </c>
      <c r="L1829" s="11">
        <f t="shared" si="141"/>
        <v>40605.034270833334</v>
      </c>
      <c r="M1829" t="b">
        <v>0</v>
      </c>
      <c r="N1829">
        <v>96</v>
      </c>
      <c r="O1829" t="b">
        <v>1</v>
      </c>
      <c r="P1829" t="s">
        <v>8276</v>
      </c>
      <c r="Q1829" s="6">
        <f>E1829/D1829</f>
        <v>1.0066250000000001</v>
      </c>
      <c r="R1829" s="7">
        <f t="shared" si="142"/>
        <v>83.885416666666671</v>
      </c>
      <c r="S1829" t="str">
        <f t="shared" si="143"/>
        <v>music</v>
      </c>
      <c r="T1829" t="str">
        <f t="shared" si="144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40"/>
        <v>41736.607986111114</v>
      </c>
      <c r="L1830" s="11">
        <f t="shared" si="141"/>
        <v>41768.625</v>
      </c>
      <c r="M1830" t="b">
        <v>0</v>
      </c>
      <c r="N1830">
        <v>48</v>
      </c>
      <c r="O1830" t="b">
        <v>1</v>
      </c>
      <c r="P1830" t="s">
        <v>8276</v>
      </c>
      <c r="Q1830" s="6">
        <f>E1830/D1830</f>
        <v>1.0016</v>
      </c>
      <c r="R1830" s="7">
        <f t="shared" si="142"/>
        <v>417.33333333333331</v>
      </c>
      <c r="S1830" t="str">
        <f t="shared" si="143"/>
        <v>music</v>
      </c>
      <c r="T1830" t="str">
        <f t="shared" si="144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40"/>
        <v>40515.795960648153</v>
      </c>
      <c r="L1831" s="11">
        <f t="shared" si="141"/>
        <v>40564.625</v>
      </c>
      <c r="M1831" t="b">
        <v>0</v>
      </c>
      <c r="N1831">
        <v>33</v>
      </c>
      <c r="O1831" t="b">
        <v>1</v>
      </c>
      <c r="P1831" t="s">
        <v>8276</v>
      </c>
      <c r="Q1831" s="6">
        <f>E1831/D1831</f>
        <v>1.6668333333333334</v>
      </c>
      <c r="R1831" s="7">
        <f t="shared" si="142"/>
        <v>75.765151515151516</v>
      </c>
      <c r="S1831" t="str">
        <f t="shared" si="143"/>
        <v>music</v>
      </c>
      <c r="T1831" t="str">
        <f t="shared" si="144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40"/>
        <v>41664.392442129632</v>
      </c>
      <c r="L1832" s="11">
        <f t="shared" si="141"/>
        <v>41694.392442129632</v>
      </c>
      <c r="M1832" t="b">
        <v>0</v>
      </c>
      <c r="N1832">
        <v>226</v>
      </c>
      <c r="O1832" t="b">
        <v>1</v>
      </c>
      <c r="P1832" t="s">
        <v>8276</v>
      </c>
      <c r="Q1832" s="6">
        <f>E1832/D1832</f>
        <v>1.0153333333333334</v>
      </c>
      <c r="R1832" s="7">
        <f t="shared" si="142"/>
        <v>67.389380530973455</v>
      </c>
      <c r="S1832" t="str">
        <f t="shared" si="143"/>
        <v>music</v>
      </c>
      <c r="T1832" t="str">
        <f t="shared" si="144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40"/>
        <v>41026.704432870371</v>
      </c>
      <c r="L1833" s="11">
        <f t="shared" si="141"/>
        <v>41041.704432870371</v>
      </c>
      <c r="M1833" t="b">
        <v>0</v>
      </c>
      <c r="N1833">
        <v>14</v>
      </c>
      <c r="O1833" t="b">
        <v>1</v>
      </c>
      <c r="P1833" t="s">
        <v>8276</v>
      </c>
      <c r="Q1833" s="6">
        <f>E1833/D1833</f>
        <v>1.03</v>
      </c>
      <c r="R1833" s="7">
        <f t="shared" si="142"/>
        <v>73.571428571428569</v>
      </c>
      <c r="S1833" t="str">
        <f t="shared" si="143"/>
        <v>music</v>
      </c>
      <c r="T1833" t="str">
        <f t="shared" si="144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40"/>
        <v>40576.24799768519</v>
      </c>
      <c r="L1834" s="11">
        <f t="shared" si="141"/>
        <v>40606.24799768519</v>
      </c>
      <c r="M1834" t="b">
        <v>0</v>
      </c>
      <c r="N1834">
        <v>20</v>
      </c>
      <c r="O1834" t="b">
        <v>1</v>
      </c>
      <c r="P1834" t="s">
        <v>8276</v>
      </c>
      <c r="Q1834" s="6">
        <f>E1834/D1834</f>
        <v>1.4285714285714286</v>
      </c>
      <c r="R1834" s="7">
        <f t="shared" si="142"/>
        <v>25</v>
      </c>
      <c r="S1834" t="str">
        <f t="shared" si="143"/>
        <v>music</v>
      </c>
      <c r="T1834" t="str">
        <f t="shared" si="144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40"/>
        <v>41302.752349537041</v>
      </c>
      <c r="L1835" s="11">
        <f t="shared" si="141"/>
        <v>41335.040972222225</v>
      </c>
      <c r="M1835" t="b">
        <v>0</v>
      </c>
      <c r="N1835">
        <v>25</v>
      </c>
      <c r="O1835" t="b">
        <v>1</v>
      </c>
      <c r="P1835" t="s">
        <v>8276</v>
      </c>
      <c r="Q1835" s="6">
        <f>E1835/D1835</f>
        <v>2.625</v>
      </c>
      <c r="R1835" s="7">
        <f t="shared" si="142"/>
        <v>42</v>
      </c>
      <c r="S1835" t="str">
        <f t="shared" si="143"/>
        <v>music</v>
      </c>
      <c r="T1835" t="str">
        <f t="shared" si="144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40"/>
        <v>41988.672395833339</v>
      </c>
      <c r="L1836" s="11">
        <f t="shared" si="141"/>
        <v>42028.672395833339</v>
      </c>
      <c r="M1836" t="b">
        <v>0</v>
      </c>
      <c r="N1836">
        <v>90</v>
      </c>
      <c r="O1836" t="b">
        <v>1</v>
      </c>
      <c r="P1836" t="s">
        <v>8276</v>
      </c>
      <c r="Q1836" s="6">
        <f>E1836/D1836</f>
        <v>1.1805000000000001</v>
      </c>
      <c r="R1836" s="7">
        <f t="shared" si="142"/>
        <v>131.16666666666666</v>
      </c>
      <c r="S1836" t="str">
        <f t="shared" si="143"/>
        <v>music</v>
      </c>
      <c r="T1836" t="str">
        <f t="shared" si="144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40"/>
        <v>42430.410543981481</v>
      </c>
      <c r="L1837" s="11">
        <f t="shared" si="141"/>
        <v>42460.368877314817</v>
      </c>
      <c r="M1837" t="b">
        <v>0</v>
      </c>
      <c r="N1837">
        <v>11</v>
      </c>
      <c r="O1837" t="b">
        <v>1</v>
      </c>
      <c r="P1837" t="s">
        <v>8276</v>
      </c>
      <c r="Q1837" s="6">
        <f>E1837/D1837</f>
        <v>1.04</v>
      </c>
      <c r="R1837" s="7">
        <f t="shared" si="142"/>
        <v>47.272727272727273</v>
      </c>
      <c r="S1837" t="str">
        <f t="shared" si="143"/>
        <v>music</v>
      </c>
      <c r="T1837" t="str">
        <f t="shared" si="144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40"/>
        <v>41305.517696759263</v>
      </c>
      <c r="L1838" s="11">
        <f t="shared" si="141"/>
        <v>41322.517696759263</v>
      </c>
      <c r="M1838" t="b">
        <v>0</v>
      </c>
      <c r="N1838">
        <v>55</v>
      </c>
      <c r="O1838" t="b">
        <v>1</v>
      </c>
      <c r="P1838" t="s">
        <v>8276</v>
      </c>
      <c r="Q1838" s="6">
        <f>E1838/D1838</f>
        <v>2.0034000000000001</v>
      </c>
      <c r="R1838" s="7">
        <f t="shared" si="142"/>
        <v>182.12727272727273</v>
      </c>
      <c r="S1838" t="str">
        <f t="shared" si="143"/>
        <v>music</v>
      </c>
      <c r="T1838" t="str">
        <f t="shared" si="144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40"/>
        <v>40925.756192129636</v>
      </c>
      <c r="L1839" s="11">
        <f t="shared" si="141"/>
        <v>40985.714525462965</v>
      </c>
      <c r="M1839" t="b">
        <v>0</v>
      </c>
      <c r="N1839">
        <v>30</v>
      </c>
      <c r="O1839" t="b">
        <v>1</v>
      </c>
      <c r="P1839" t="s">
        <v>8276</v>
      </c>
      <c r="Q1839" s="6">
        <f>E1839/D1839</f>
        <v>3.0683333333333334</v>
      </c>
      <c r="R1839" s="7">
        <f t="shared" si="142"/>
        <v>61.366666666666667</v>
      </c>
      <c r="S1839" t="str">
        <f t="shared" si="143"/>
        <v>music</v>
      </c>
      <c r="T1839" t="str">
        <f t="shared" si="144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40"/>
        <v>40788.494872685187</v>
      </c>
      <c r="L1840" s="11">
        <f t="shared" si="141"/>
        <v>40816.833333333336</v>
      </c>
      <c r="M1840" t="b">
        <v>0</v>
      </c>
      <c r="N1840">
        <v>28</v>
      </c>
      <c r="O1840" t="b">
        <v>1</v>
      </c>
      <c r="P1840" t="s">
        <v>8276</v>
      </c>
      <c r="Q1840" s="6">
        <f>E1840/D1840</f>
        <v>1.00149</v>
      </c>
      <c r="R1840" s="7">
        <f t="shared" si="142"/>
        <v>35.767499999999998</v>
      </c>
      <c r="S1840" t="str">
        <f t="shared" si="143"/>
        <v>music</v>
      </c>
      <c r="T1840" t="str">
        <f t="shared" si="144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40"/>
        <v>42614.430347222224</v>
      </c>
      <c r="L1841" s="11">
        <f t="shared" si="141"/>
        <v>42644.430347222224</v>
      </c>
      <c r="M1841" t="b">
        <v>0</v>
      </c>
      <c r="N1841">
        <v>45</v>
      </c>
      <c r="O1841" t="b">
        <v>1</v>
      </c>
      <c r="P1841" t="s">
        <v>8276</v>
      </c>
      <c r="Q1841" s="6">
        <f>E1841/D1841</f>
        <v>2.0529999999999999</v>
      </c>
      <c r="R1841" s="7">
        <f t="shared" si="142"/>
        <v>45.62222222222222</v>
      </c>
      <c r="S1841" t="str">
        <f t="shared" si="143"/>
        <v>music</v>
      </c>
      <c r="T1841" t="str">
        <f t="shared" si="144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40"/>
        <v>41381.804513888892</v>
      </c>
      <c r="L1842" s="11">
        <f t="shared" si="141"/>
        <v>41400.915972222225</v>
      </c>
      <c r="M1842" t="b">
        <v>0</v>
      </c>
      <c r="N1842">
        <v>13</v>
      </c>
      <c r="O1842" t="b">
        <v>1</v>
      </c>
      <c r="P1842" t="s">
        <v>8276</v>
      </c>
      <c r="Q1842" s="6">
        <f>E1842/D1842</f>
        <v>1.0888888888888888</v>
      </c>
      <c r="R1842" s="7">
        <f t="shared" si="142"/>
        <v>75.384615384615387</v>
      </c>
      <c r="S1842" t="str">
        <f t="shared" si="143"/>
        <v>music</v>
      </c>
      <c r="T1842" t="str">
        <f t="shared" si="144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40"/>
        <v>41745.553761574076</v>
      </c>
      <c r="L1843" s="11">
        <f t="shared" si="141"/>
        <v>41778.915972222225</v>
      </c>
      <c r="M1843" t="b">
        <v>0</v>
      </c>
      <c r="N1843">
        <v>40</v>
      </c>
      <c r="O1843" t="b">
        <v>1</v>
      </c>
      <c r="P1843" t="s">
        <v>8276</v>
      </c>
      <c r="Q1843" s="6">
        <f>E1843/D1843</f>
        <v>1.0175000000000001</v>
      </c>
      <c r="R1843" s="7">
        <f t="shared" si="142"/>
        <v>50.875</v>
      </c>
      <c r="S1843" t="str">
        <f t="shared" si="143"/>
        <v>music</v>
      </c>
      <c r="T1843" t="str">
        <f t="shared" si="144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40"/>
        <v>42031.340057870373</v>
      </c>
      <c r="L1844" s="11">
        <f t="shared" si="141"/>
        <v>42064.957638888889</v>
      </c>
      <c r="M1844" t="b">
        <v>0</v>
      </c>
      <c r="N1844">
        <v>21</v>
      </c>
      <c r="O1844" t="b">
        <v>1</v>
      </c>
      <c r="P1844" t="s">
        <v>8276</v>
      </c>
      <c r="Q1844" s="6">
        <f>E1844/D1844</f>
        <v>1.2524999999999999</v>
      </c>
      <c r="R1844" s="7">
        <f t="shared" si="142"/>
        <v>119.28571428571429</v>
      </c>
      <c r="S1844" t="str">
        <f t="shared" si="143"/>
        <v>music</v>
      </c>
      <c r="T1844" t="str">
        <f t="shared" si="144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40"/>
        <v>40564.7031712963</v>
      </c>
      <c r="L1845" s="11">
        <f t="shared" si="141"/>
        <v>40594.7031712963</v>
      </c>
      <c r="M1845" t="b">
        <v>0</v>
      </c>
      <c r="N1845">
        <v>134</v>
      </c>
      <c r="O1845" t="b">
        <v>1</v>
      </c>
      <c r="P1845" t="s">
        <v>8276</v>
      </c>
      <c r="Q1845" s="6">
        <f>E1845/D1845</f>
        <v>1.2400610000000001</v>
      </c>
      <c r="R1845" s="7">
        <f t="shared" si="142"/>
        <v>92.541865671641801</v>
      </c>
      <c r="S1845" t="str">
        <f t="shared" si="143"/>
        <v>music</v>
      </c>
      <c r="T1845" t="str">
        <f t="shared" si="144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40"/>
        <v>40666.681875000002</v>
      </c>
      <c r="L1846" s="11">
        <f t="shared" si="141"/>
        <v>40704.833333333336</v>
      </c>
      <c r="M1846" t="b">
        <v>0</v>
      </c>
      <c r="N1846">
        <v>20</v>
      </c>
      <c r="O1846" t="b">
        <v>1</v>
      </c>
      <c r="P1846" t="s">
        <v>8276</v>
      </c>
      <c r="Q1846" s="6">
        <f>E1846/D1846</f>
        <v>1.014</v>
      </c>
      <c r="R1846" s="7">
        <f t="shared" si="142"/>
        <v>76.05</v>
      </c>
      <c r="S1846" t="str">
        <f t="shared" si="143"/>
        <v>music</v>
      </c>
      <c r="T1846" t="str">
        <f t="shared" si="144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40"/>
        <v>42523.041643518525</v>
      </c>
      <c r="L1847" s="11">
        <f t="shared" si="141"/>
        <v>42537.913194444445</v>
      </c>
      <c r="M1847" t="b">
        <v>0</v>
      </c>
      <c r="N1847">
        <v>19</v>
      </c>
      <c r="O1847" t="b">
        <v>1</v>
      </c>
      <c r="P1847" t="s">
        <v>8276</v>
      </c>
      <c r="Q1847" s="6">
        <f>E1847/D1847</f>
        <v>1</v>
      </c>
      <c r="R1847" s="7">
        <f t="shared" si="142"/>
        <v>52.631578947368418</v>
      </c>
      <c r="S1847" t="str">
        <f t="shared" si="143"/>
        <v>music</v>
      </c>
      <c r="T1847" t="str">
        <f t="shared" si="144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40"/>
        <v>41228.358530092599</v>
      </c>
      <c r="L1848" s="11">
        <f t="shared" si="141"/>
        <v>41258.358530092599</v>
      </c>
      <c r="M1848" t="b">
        <v>0</v>
      </c>
      <c r="N1848">
        <v>209</v>
      </c>
      <c r="O1848" t="b">
        <v>1</v>
      </c>
      <c r="P1848" t="s">
        <v>8276</v>
      </c>
      <c r="Q1848" s="6">
        <f>E1848/D1848</f>
        <v>1.3792666666666666</v>
      </c>
      <c r="R1848" s="7">
        <f t="shared" si="142"/>
        <v>98.990430622009569</v>
      </c>
      <c r="S1848" t="str">
        <f t="shared" si="143"/>
        <v>music</v>
      </c>
      <c r="T1848" t="str">
        <f t="shared" si="144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40"/>
        <v>42093.944814814815</v>
      </c>
      <c r="L1849" s="11">
        <f t="shared" si="141"/>
        <v>42114.944814814815</v>
      </c>
      <c r="M1849" t="b">
        <v>0</v>
      </c>
      <c r="N1849">
        <v>38</v>
      </c>
      <c r="O1849" t="b">
        <v>1</v>
      </c>
      <c r="P1849" t="s">
        <v>8276</v>
      </c>
      <c r="Q1849" s="6">
        <f>E1849/D1849</f>
        <v>1.2088000000000001</v>
      </c>
      <c r="R1849" s="7">
        <f t="shared" si="142"/>
        <v>79.526315789473685</v>
      </c>
      <c r="S1849" t="str">
        <f t="shared" si="143"/>
        <v>music</v>
      </c>
      <c r="T1849" t="str">
        <f t="shared" si="144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40"/>
        <v>40691.496388888889</v>
      </c>
      <c r="L1850" s="11">
        <f t="shared" si="141"/>
        <v>40754.999305555561</v>
      </c>
      <c r="M1850" t="b">
        <v>0</v>
      </c>
      <c r="N1850">
        <v>24</v>
      </c>
      <c r="O1850" t="b">
        <v>1</v>
      </c>
      <c r="P1850" t="s">
        <v>8276</v>
      </c>
      <c r="Q1850" s="6">
        <f>E1850/D1850</f>
        <v>1.0736666666666668</v>
      </c>
      <c r="R1850" s="7">
        <f t="shared" si="142"/>
        <v>134.20833333333334</v>
      </c>
      <c r="S1850" t="str">
        <f t="shared" si="143"/>
        <v>music</v>
      </c>
      <c r="T1850" t="str">
        <f t="shared" si="144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40"/>
        <v>41169.553923611114</v>
      </c>
      <c r="L1851" s="11">
        <f t="shared" si="141"/>
        <v>41199.553923611114</v>
      </c>
      <c r="M1851" t="b">
        <v>0</v>
      </c>
      <c r="N1851">
        <v>8</v>
      </c>
      <c r="O1851" t="b">
        <v>1</v>
      </c>
      <c r="P1851" t="s">
        <v>8276</v>
      </c>
      <c r="Q1851" s="6">
        <f>E1851/D1851</f>
        <v>1.0033333333333334</v>
      </c>
      <c r="R1851" s="7">
        <f t="shared" si="142"/>
        <v>37.625</v>
      </c>
      <c r="S1851" t="str">
        <f t="shared" si="143"/>
        <v>music</v>
      </c>
      <c r="T1851" t="str">
        <f t="shared" si="144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40"/>
        <v>41800.66782407408</v>
      </c>
      <c r="L1852" s="11">
        <f t="shared" si="141"/>
        <v>41830.66782407408</v>
      </c>
      <c r="M1852" t="b">
        <v>0</v>
      </c>
      <c r="N1852">
        <v>179</v>
      </c>
      <c r="O1852" t="b">
        <v>1</v>
      </c>
      <c r="P1852" t="s">
        <v>8276</v>
      </c>
      <c r="Q1852" s="6">
        <f>E1852/D1852</f>
        <v>1.0152222222222222</v>
      </c>
      <c r="R1852" s="7">
        <f t="shared" si="142"/>
        <v>51.044692737430168</v>
      </c>
      <c r="S1852" t="str">
        <f t="shared" si="143"/>
        <v>music</v>
      </c>
      <c r="T1852" t="str">
        <f t="shared" si="144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40"/>
        <v>41827.615023148152</v>
      </c>
      <c r="L1853" s="11">
        <f t="shared" si="141"/>
        <v>41847.75</v>
      </c>
      <c r="M1853" t="b">
        <v>0</v>
      </c>
      <c r="N1853">
        <v>26</v>
      </c>
      <c r="O1853" t="b">
        <v>1</v>
      </c>
      <c r="P1853" t="s">
        <v>8276</v>
      </c>
      <c r="Q1853" s="6">
        <f>E1853/D1853</f>
        <v>1.0007692307692309</v>
      </c>
      <c r="R1853" s="7">
        <f t="shared" si="142"/>
        <v>50.03846153846154</v>
      </c>
      <c r="S1853" t="str">
        <f t="shared" si="143"/>
        <v>music</v>
      </c>
      <c r="T1853" t="str">
        <f t="shared" si="144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40"/>
        <v>42081.479768518526</v>
      </c>
      <c r="L1854" s="11">
        <f t="shared" si="141"/>
        <v>42118.708333333336</v>
      </c>
      <c r="M1854" t="b">
        <v>0</v>
      </c>
      <c r="N1854">
        <v>131</v>
      </c>
      <c r="O1854" t="b">
        <v>1</v>
      </c>
      <c r="P1854" t="s">
        <v>8276</v>
      </c>
      <c r="Q1854" s="6">
        <f>E1854/D1854</f>
        <v>1.1696666666666666</v>
      </c>
      <c r="R1854" s="7">
        <f t="shared" si="142"/>
        <v>133.93129770992365</v>
      </c>
      <c r="S1854" t="str">
        <f t="shared" si="143"/>
        <v>music</v>
      </c>
      <c r="T1854" t="str">
        <f t="shared" si="144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40"/>
        <v>41176.76871527778</v>
      </c>
      <c r="L1855" s="11">
        <f t="shared" si="141"/>
        <v>41226.810381944444</v>
      </c>
      <c r="M1855" t="b">
        <v>0</v>
      </c>
      <c r="N1855">
        <v>14</v>
      </c>
      <c r="O1855" t="b">
        <v>1</v>
      </c>
      <c r="P1855" t="s">
        <v>8276</v>
      </c>
      <c r="Q1855" s="6">
        <f>E1855/D1855</f>
        <v>1.01875</v>
      </c>
      <c r="R1855" s="7">
        <f t="shared" si="142"/>
        <v>58.214285714285715</v>
      </c>
      <c r="S1855" t="str">
        <f t="shared" si="143"/>
        <v>music</v>
      </c>
      <c r="T1855" t="str">
        <f t="shared" si="144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40"/>
        <v>41387.729594907411</v>
      </c>
      <c r="L1856" s="11">
        <f t="shared" si="141"/>
        <v>41417.729594907411</v>
      </c>
      <c r="M1856" t="b">
        <v>0</v>
      </c>
      <c r="N1856">
        <v>174</v>
      </c>
      <c r="O1856" t="b">
        <v>1</v>
      </c>
      <c r="P1856" t="s">
        <v>8276</v>
      </c>
      <c r="Q1856" s="6">
        <f>E1856/D1856</f>
        <v>1.0212366666666666</v>
      </c>
      <c r="R1856" s="7">
        <f t="shared" si="142"/>
        <v>88.037643678160919</v>
      </c>
      <c r="S1856" t="str">
        <f t="shared" si="143"/>
        <v>music</v>
      </c>
      <c r="T1856" t="str">
        <f t="shared" si="144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40"/>
        <v>41600.246990740743</v>
      </c>
      <c r="L1857" s="11">
        <f t="shared" si="141"/>
        <v>41645.246990740743</v>
      </c>
      <c r="M1857" t="b">
        <v>0</v>
      </c>
      <c r="N1857">
        <v>191</v>
      </c>
      <c r="O1857" t="b">
        <v>1</v>
      </c>
      <c r="P1857" t="s">
        <v>8276</v>
      </c>
      <c r="Q1857" s="6">
        <f>E1857/D1857</f>
        <v>1.5405897142857143</v>
      </c>
      <c r="R1857" s="7">
        <f t="shared" si="142"/>
        <v>70.576753926701571</v>
      </c>
      <c r="S1857" t="str">
        <f t="shared" si="143"/>
        <v>music</v>
      </c>
      <c r="T1857" t="str">
        <f t="shared" si="144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si="140"/>
        <v>41817.563333333332</v>
      </c>
      <c r="L1858" s="11">
        <f t="shared" si="141"/>
        <v>41838.563333333332</v>
      </c>
      <c r="M1858" t="b">
        <v>0</v>
      </c>
      <c r="N1858">
        <v>38</v>
      </c>
      <c r="O1858" t="b">
        <v>1</v>
      </c>
      <c r="P1858" t="s">
        <v>8276</v>
      </c>
      <c r="Q1858" s="6">
        <f>E1858/D1858</f>
        <v>1.0125</v>
      </c>
      <c r="R1858" s="7">
        <f t="shared" si="142"/>
        <v>53.289473684210527</v>
      </c>
      <c r="S1858" t="str">
        <f t="shared" si="143"/>
        <v>music</v>
      </c>
      <c r="T1858" t="str">
        <f t="shared" si="144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ref="K1859:K1922" si="145">(((J1859/60)/60)/24)+DATE(1970,1,1)+(-7/24)</f>
        <v>41864.477002314816</v>
      </c>
      <c r="L1859" s="11">
        <f t="shared" ref="L1859:L1922" si="146">(((I1859/60)/60)/24)+DATE(1970,1,1)+(-7/24)</f>
        <v>41894.477002314816</v>
      </c>
      <c r="M1859" t="b">
        <v>0</v>
      </c>
      <c r="N1859">
        <v>22</v>
      </c>
      <c r="O1859" t="b">
        <v>1</v>
      </c>
      <c r="P1859" t="s">
        <v>8276</v>
      </c>
      <c r="Q1859" s="6">
        <f>E1859/D1859</f>
        <v>1</v>
      </c>
      <c r="R1859" s="7">
        <f t="shared" ref="R1859:R1922" si="147">E1859/N1859</f>
        <v>136.36363636363637</v>
      </c>
      <c r="S1859" t="str">
        <f t="shared" ref="S1859:S1922" si="148">LEFT(P1859,SEARCH("/",P1859,1)-1)</f>
        <v>music</v>
      </c>
      <c r="T1859" t="str">
        <f t="shared" ref="T1859:T1922" si="149">RIGHT(P1859,LEN(P1859)-SEARCH("/",P1859))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45"/>
        <v>40832.908807870372</v>
      </c>
      <c r="L1860" s="11">
        <f t="shared" si="146"/>
        <v>40892.950474537043</v>
      </c>
      <c r="M1860" t="b">
        <v>0</v>
      </c>
      <c r="N1860">
        <v>149</v>
      </c>
      <c r="O1860" t="b">
        <v>1</v>
      </c>
      <c r="P1860" t="s">
        <v>8276</v>
      </c>
      <c r="Q1860" s="6">
        <f>E1860/D1860</f>
        <v>1.0874800874800874</v>
      </c>
      <c r="R1860" s="7">
        <f t="shared" si="147"/>
        <v>40.547315436241611</v>
      </c>
      <c r="S1860" t="str">
        <f t="shared" si="148"/>
        <v>music</v>
      </c>
      <c r="T1860" t="str">
        <f t="shared" si="14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45"/>
        <v>40778.478344907409</v>
      </c>
      <c r="L1861" s="11">
        <f t="shared" si="146"/>
        <v>40808.478344907409</v>
      </c>
      <c r="M1861" t="b">
        <v>0</v>
      </c>
      <c r="N1861">
        <v>56</v>
      </c>
      <c r="O1861" t="b">
        <v>1</v>
      </c>
      <c r="P1861" t="s">
        <v>8276</v>
      </c>
      <c r="Q1861" s="6">
        <f>E1861/D1861</f>
        <v>1.3183333333333334</v>
      </c>
      <c r="R1861" s="7">
        <f t="shared" si="147"/>
        <v>70.625</v>
      </c>
      <c r="S1861" t="str">
        <f t="shared" si="148"/>
        <v>music</v>
      </c>
      <c r="T1861" t="str">
        <f t="shared" si="14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45"/>
        <v>41655.417638888888</v>
      </c>
      <c r="L1862" s="11">
        <f t="shared" si="146"/>
        <v>41676.417638888888</v>
      </c>
      <c r="M1862" t="b">
        <v>0</v>
      </c>
      <c r="N1862">
        <v>19</v>
      </c>
      <c r="O1862" t="b">
        <v>1</v>
      </c>
      <c r="P1862" t="s">
        <v>8276</v>
      </c>
      <c r="Q1862" s="6">
        <f>E1862/D1862</f>
        <v>1.3346666666666667</v>
      </c>
      <c r="R1862" s="7">
        <f t="shared" si="147"/>
        <v>52.684210526315788</v>
      </c>
      <c r="S1862" t="str">
        <f t="shared" si="148"/>
        <v>music</v>
      </c>
      <c r="T1862" t="str">
        <f t="shared" si="14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45"/>
        <v>42000.008576388893</v>
      </c>
      <c r="L1863" s="11">
        <f t="shared" si="146"/>
        <v>42030.008576388893</v>
      </c>
      <c r="M1863" t="b">
        <v>0</v>
      </c>
      <c r="N1863">
        <v>0</v>
      </c>
      <c r="O1863" t="b">
        <v>0</v>
      </c>
      <c r="P1863" t="s">
        <v>8283</v>
      </c>
      <c r="Q1863" s="6">
        <f>E1863/D1863</f>
        <v>0</v>
      </c>
      <c r="R1863" s="7" t="e">
        <f t="shared" si="147"/>
        <v>#DIV/0!</v>
      </c>
      <c r="S1863" t="str">
        <f t="shared" si="148"/>
        <v>games</v>
      </c>
      <c r="T1863" t="str">
        <f t="shared" si="14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45"/>
        <v>42755.20108796296</v>
      </c>
      <c r="L1864" s="11">
        <f t="shared" si="146"/>
        <v>42802.020833333336</v>
      </c>
      <c r="M1864" t="b">
        <v>0</v>
      </c>
      <c r="N1864">
        <v>16</v>
      </c>
      <c r="O1864" t="b">
        <v>0</v>
      </c>
      <c r="P1864" t="s">
        <v>8283</v>
      </c>
      <c r="Q1864" s="6">
        <f>E1864/D1864</f>
        <v>8.0833333333333326E-2</v>
      </c>
      <c r="R1864" s="7">
        <f t="shared" si="147"/>
        <v>90.9375</v>
      </c>
      <c r="S1864" t="str">
        <f t="shared" si="148"/>
        <v>games</v>
      </c>
      <c r="T1864" t="str">
        <f t="shared" si="14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45"/>
        <v>41772.505613425928</v>
      </c>
      <c r="L1865" s="11">
        <f t="shared" si="146"/>
        <v>41802.505613425928</v>
      </c>
      <c r="M1865" t="b">
        <v>0</v>
      </c>
      <c r="N1865">
        <v>2</v>
      </c>
      <c r="O1865" t="b">
        <v>0</v>
      </c>
      <c r="P1865" t="s">
        <v>8283</v>
      </c>
      <c r="Q1865" s="6">
        <f>E1865/D1865</f>
        <v>4.0000000000000001E-3</v>
      </c>
      <c r="R1865" s="7">
        <f t="shared" si="147"/>
        <v>5</v>
      </c>
      <c r="S1865" t="str">
        <f t="shared" si="148"/>
        <v>games</v>
      </c>
      <c r="T1865" t="str">
        <f t="shared" si="14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45"/>
        <v>41733.424768518518</v>
      </c>
      <c r="L1866" s="11">
        <f t="shared" si="146"/>
        <v>41763.424768518518</v>
      </c>
      <c r="M1866" t="b">
        <v>0</v>
      </c>
      <c r="N1866">
        <v>48</v>
      </c>
      <c r="O1866" t="b">
        <v>0</v>
      </c>
      <c r="P1866" t="s">
        <v>8283</v>
      </c>
      <c r="Q1866" s="6">
        <f>E1866/D1866</f>
        <v>0.42892307692307691</v>
      </c>
      <c r="R1866" s="7">
        <f t="shared" si="147"/>
        <v>58.083333333333336</v>
      </c>
      <c r="S1866" t="str">
        <f t="shared" si="148"/>
        <v>games</v>
      </c>
      <c r="T1866" t="str">
        <f t="shared" si="14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45"/>
        <v>42645.075775462967</v>
      </c>
      <c r="L1867" s="11">
        <f t="shared" si="146"/>
        <v>42680.117442129638</v>
      </c>
      <c r="M1867" t="b">
        <v>0</v>
      </c>
      <c r="N1867">
        <v>2</v>
      </c>
      <c r="O1867" t="b">
        <v>0</v>
      </c>
      <c r="P1867" t="s">
        <v>8283</v>
      </c>
      <c r="Q1867" s="6">
        <f>E1867/D1867</f>
        <v>3.6363636363636364E-5</v>
      </c>
      <c r="R1867" s="7">
        <f t="shared" si="147"/>
        <v>2</v>
      </c>
      <c r="S1867" t="str">
        <f t="shared" si="148"/>
        <v>games</v>
      </c>
      <c r="T1867" t="str">
        <f t="shared" si="14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45"/>
        <v>42741.954826388894</v>
      </c>
      <c r="L1868" s="11">
        <f t="shared" si="146"/>
        <v>42794.875000000007</v>
      </c>
      <c r="M1868" t="b">
        <v>0</v>
      </c>
      <c r="N1868">
        <v>2</v>
      </c>
      <c r="O1868" t="b">
        <v>0</v>
      </c>
      <c r="P1868" t="s">
        <v>8283</v>
      </c>
      <c r="Q1868" s="6">
        <f>E1868/D1868</f>
        <v>5.0000000000000001E-3</v>
      </c>
      <c r="R1868" s="7">
        <f t="shared" si="147"/>
        <v>62.5</v>
      </c>
      <c r="S1868" t="str">
        <f t="shared" si="148"/>
        <v>games</v>
      </c>
      <c r="T1868" t="str">
        <f t="shared" si="14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45"/>
        <v>42649.633240740739</v>
      </c>
      <c r="L1869" s="11">
        <f t="shared" si="146"/>
        <v>42679.633240740739</v>
      </c>
      <c r="M1869" t="b">
        <v>0</v>
      </c>
      <c r="N1869">
        <v>1</v>
      </c>
      <c r="O1869" t="b">
        <v>0</v>
      </c>
      <c r="P1869" t="s">
        <v>8283</v>
      </c>
      <c r="Q1869" s="6">
        <f>E1869/D1869</f>
        <v>5.0000000000000001E-4</v>
      </c>
      <c r="R1869" s="7">
        <f t="shared" si="147"/>
        <v>10</v>
      </c>
      <c r="S1869" t="str">
        <f t="shared" si="148"/>
        <v>games</v>
      </c>
      <c r="T1869" t="str">
        <f t="shared" si="14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45"/>
        <v>42328.487557870372</v>
      </c>
      <c r="L1870" s="11">
        <f t="shared" si="146"/>
        <v>42353.040972222225</v>
      </c>
      <c r="M1870" t="b">
        <v>0</v>
      </c>
      <c r="N1870">
        <v>17</v>
      </c>
      <c r="O1870" t="b">
        <v>0</v>
      </c>
      <c r="P1870" t="s">
        <v>8283</v>
      </c>
      <c r="Q1870" s="6">
        <f>E1870/D1870</f>
        <v>4.8680000000000001E-2</v>
      </c>
      <c r="R1870" s="7">
        <f t="shared" si="147"/>
        <v>71.588235294117652</v>
      </c>
      <c r="S1870" t="str">
        <f t="shared" si="148"/>
        <v>games</v>
      </c>
      <c r="T1870" t="str">
        <f t="shared" si="14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45"/>
        <v>42708.711215277777</v>
      </c>
      <c r="L1871" s="11">
        <f t="shared" si="146"/>
        <v>42738.711215277777</v>
      </c>
      <c r="M1871" t="b">
        <v>0</v>
      </c>
      <c r="N1871">
        <v>0</v>
      </c>
      <c r="O1871" t="b">
        <v>0</v>
      </c>
      <c r="P1871" t="s">
        <v>8283</v>
      </c>
      <c r="Q1871" s="6">
        <f>E1871/D1871</f>
        <v>0</v>
      </c>
      <c r="R1871" s="7" t="e">
        <f t="shared" si="147"/>
        <v>#DIV/0!</v>
      </c>
      <c r="S1871" t="str">
        <f t="shared" si="148"/>
        <v>games</v>
      </c>
      <c r="T1871" t="str">
        <f t="shared" si="14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45"/>
        <v>42371.064062500001</v>
      </c>
      <c r="L1872" s="11">
        <f t="shared" si="146"/>
        <v>42399.886805555558</v>
      </c>
      <c r="M1872" t="b">
        <v>0</v>
      </c>
      <c r="N1872">
        <v>11</v>
      </c>
      <c r="O1872" t="b">
        <v>0</v>
      </c>
      <c r="P1872" t="s">
        <v>8283</v>
      </c>
      <c r="Q1872" s="6">
        <f>E1872/D1872</f>
        <v>0.10314285714285715</v>
      </c>
      <c r="R1872" s="7">
        <f t="shared" si="147"/>
        <v>32.81818181818182</v>
      </c>
      <c r="S1872" t="str">
        <f t="shared" si="148"/>
        <v>games</v>
      </c>
      <c r="T1872" t="str">
        <f t="shared" si="14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45"/>
        <v>41923.491909722223</v>
      </c>
      <c r="L1873" s="11">
        <f t="shared" si="146"/>
        <v>41963.533576388894</v>
      </c>
      <c r="M1873" t="b">
        <v>0</v>
      </c>
      <c r="N1873">
        <v>95</v>
      </c>
      <c r="O1873" t="b">
        <v>0</v>
      </c>
      <c r="P1873" t="s">
        <v>8283</v>
      </c>
      <c r="Q1873" s="6">
        <f>E1873/D1873</f>
        <v>0.7178461538461538</v>
      </c>
      <c r="R1873" s="7">
        <f t="shared" si="147"/>
        <v>49.11578947368421</v>
      </c>
      <c r="S1873" t="str">
        <f t="shared" si="148"/>
        <v>games</v>
      </c>
      <c r="T1873" t="str">
        <f t="shared" si="14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45"/>
        <v>42154.83798611111</v>
      </c>
      <c r="L1874" s="11">
        <f t="shared" si="146"/>
        <v>42184.83798611111</v>
      </c>
      <c r="M1874" t="b">
        <v>0</v>
      </c>
      <c r="N1874">
        <v>13</v>
      </c>
      <c r="O1874" t="b">
        <v>0</v>
      </c>
      <c r="P1874" t="s">
        <v>8283</v>
      </c>
      <c r="Q1874" s="6">
        <f>E1874/D1874</f>
        <v>1.06E-2</v>
      </c>
      <c r="R1874" s="7">
        <f t="shared" si="147"/>
        <v>16.307692307692307</v>
      </c>
      <c r="S1874" t="str">
        <f t="shared" si="148"/>
        <v>games</v>
      </c>
      <c r="T1874" t="str">
        <f t="shared" si="14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45"/>
        <v>42164.324189814819</v>
      </c>
      <c r="L1875" s="11">
        <f t="shared" si="146"/>
        <v>42193.406250000007</v>
      </c>
      <c r="M1875" t="b">
        <v>0</v>
      </c>
      <c r="N1875">
        <v>2</v>
      </c>
      <c r="O1875" t="b">
        <v>0</v>
      </c>
      <c r="P1875" t="s">
        <v>8283</v>
      </c>
      <c r="Q1875" s="6">
        <f>E1875/D1875</f>
        <v>4.4999999999999997E-3</v>
      </c>
      <c r="R1875" s="7">
        <f t="shared" si="147"/>
        <v>18</v>
      </c>
      <c r="S1875" t="str">
        <f t="shared" si="148"/>
        <v>games</v>
      </c>
      <c r="T1875" t="str">
        <f t="shared" si="14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45"/>
        <v>42529.677465277775</v>
      </c>
      <c r="L1876" s="11">
        <f t="shared" si="146"/>
        <v>42549.677465277775</v>
      </c>
      <c r="M1876" t="b">
        <v>0</v>
      </c>
      <c r="N1876">
        <v>2</v>
      </c>
      <c r="O1876" t="b">
        <v>0</v>
      </c>
      <c r="P1876" t="s">
        <v>8283</v>
      </c>
      <c r="Q1876" s="6">
        <f>E1876/D1876</f>
        <v>1.6249999999999999E-4</v>
      </c>
      <c r="R1876" s="7">
        <f t="shared" si="147"/>
        <v>13</v>
      </c>
      <c r="S1876" t="str">
        <f t="shared" si="148"/>
        <v>games</v>
      </c>
      <c r="T1876" t="str">
        <f t="shared" si="14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45"/>
        <v>42528.607731481483</v>
      </c>
      <c r="L1877" s="11">
        <f t="shared" si="146"/>
        <v>42588.607731481483</v>
      </c>
      <c r="M1877" t="b">
        <v>0</v>
      </c>
      <c r="N1877">
        <v>3</v>
      </c>
      <c r="O1877" t="b">
        <v>0</v>
      </c>
      <c r="P1877" t="s">
        <v>8283</v>
      </c>
      <c r="Q1877" s="6">
        <f>E1877/D1877</f>
        <v>5.1000000000000004E-3</v>
      </c>
      <c r="R1877" s="7">
        <f t="shared" si="147"/>
        <v>17</v>
      </c>
      <c r="S1877" t="str">
        <f t="shared" si="148"/>
        <v>games</v>
      </c>
      <c r="T1877" t="str">
        <f t="shared" si="14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45"/>
        <v>41775.993113425924</v>
      </c>
      <c r="L1878" s="11">
        <f t="shared" si="146"/>
        <v>41805.993113425924</v>
      </c>
      <c r="M1878" t="b">
        <v>0</v>
      </c>
      <c r="N1878">
        <v>0</v>
      </c>
      <c r="O1878" t="b">
        <v>0</v>
      </c>
      <c r="P1878" t="s">
        <v>8283</v>
      </c>
      <c r="Q1878" s="6">
        <f>E1878/D1878</f>
        <v>0</v>
      </c>
      <c r="R1878" s="7" t="e">
        <f t="shared" si="147"/>
        <v>#DIV/0!</v>
      </c>
      <c r="S1878" t="str">
        <f t="shared" si="148"/>
        <v>games</v>
      </c>
      <c r="T1878" t="str">
        <f t="shared" si="14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45"/>
        <v>42034.737557870372</v>
      </c>
      <c r="L1879" s="11">
        <f t="shared" si="146"/>
        <v>42063.737557870372</v>
      </c>
      <c r="M1879" t="b">
        <v>0</v>
      </c>
      <c r="N1879">
        <v>0</v>
      </c>
      <c r="O1879" t="b">
        <v>0</v>
      </c>
      <c r="P1879" t="s">
        <v>8283</v>
      </c>
      <c r="Q1879" s="6">
        <f>E1879/D1879</f>
        <v>0</v>
      </c>
      <c r="R1879" s="7" t="e">
        <f t="shared" si="147"/>
        <v>#DIV/0!</v>
      </c>
      <c r="S1879" t="str">
        <f t="shared" si="148"/>
        <v>games</v>
      </c>
      <c r="T1879" t="str">
        <f t="shared" si="14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45"/>
        <v>41772.71707175926</v>
      </c>
      <c r="L1880" s="11">
        <f t="shared" si="146"/>
        <v>41802.71707175926</v>
      </c>
      <c r="M1880" t="b">
        <v>0</v>
      </c>
      <c r="N1880">
        <v>0</v>
      </c>
      <c r="O1880" t="b">
        <v>0</v>
      </c>
      <c r="P1880" t="s">
        <v>8283</v>
      </c>
      <c r="Q1880" s="6">
        <f>E1880/D1880</f>
        <v>0</v>
      </c>
      <c r="R1880" s="7" t="e">
        <f t="shared" si="147"/>
        <v>#DIV/0!</v>
      </c>
      <c r="S1880" t="str">
        <f t="shared" si="148"/>
        <v>games</v>
      </c>
      <c r="T1880" t="str">
        <f t="shared" si="14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45"/>
        <v>42413.357974537044</v>
      </c>
      <c r="L1881" s="11">
        <f t="shared" si="146"/>
        <v>42443.316307870373</v>
      </c>
      <c r="M1881" t="b">
        <v>0</v>
      </c>
      <c r="N1881">
        <v>2</v>
      </c>
      <c r="O1881" t="b">
        <v>0</v>
      </c>
      <c r="P1881" t="s">
        <v>8283</v>
      </c>
      <c r="Q1881" s="6">
        <f>E1881/D1881</f>
        <v>1.1999999999999999E-3</v>
      </c>
      <c r="R1881" s="7">
        <f t="shared" si="147"/>
        <v>3</v>
      </c>
      <c r="S1881" t="str">
        <f t="shared" si="148"/>
        <v>games</v>
      </c>
      <c r="T1881" t="str">
        <f t="shared" si="14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45"/>
        <v>42430.275231481479</v>
      </c>
      <c r="L1882" s="11">
        <f t="shared" si="146"/>
        <v>42459.233564814822</v>
      </c>
      <c r="M1882" t="b">
        <v>0</v>
      </c>
      <c r="N1882">
        <v>24</v>
      </c>
      <c r="O1882" t="b">
        <v>0</v>
      </c>
      <c r="P1882" t="s">
        <v>8283</v>
      </c>
      <c r="Q1882" s="6">
        <f>E1882/D1882</f>
        <v>0.20080000000000001</v>
      </c>
      <c r="R1882" s="7">
        <f t="shared" si="147"/>
        <v>41.833333333333336</v>
      </c>
      <c r="S1882" t="str">
        <f t="shared" si="148"/>
        <v>games</v>
      </c>
      <c r="T1882" t="str">
        <f t="shared" si="14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45"/>
        <v>42042.860983796294</v>
      </c>
      <c r="L1883" s="11">
        <f t="shared" si="146"/>
        <v>42072.819317129637</v>
      </c>
      <c r="M1883" t="b">
        <v>0</v>
      </c>
      <c r="N1883">
        <v>70</v>
      </c>
      <c r="O1883" t="b">
        <v>1</v>
      </c>
      <c r="P1883" t="s">
        <v>8279</v>
      </c>
      <c r="Q1883" s="6">
        <f>E1883/D1883</f>
        <v>1.726845</v>
      </c>
      <c r="R1883" s="7">
        <f t="shared" si="147"/>
        <v>49.338428571428572</v>
      </c>
      <c r="S1883" t="str">
        <f t="shared" si="148"/>
        <v>music</v>
      </c>
      <c r="T1883" t="str">
        <f t="shared" si="14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45"/>
        <v>41067.657546296301</v>
      </c>
      <c r="L1884" s="11">
        <f t="shared" si="146"/>
        <v>41100.700000000004</v>
      </c>
      <c r="M1884" t="b">
        <v>0</v>
      </c>
      <c r="N1884">
        <v>81</v>
      </c>
      <c r="O1884" t="b">
        <v>1</v>
      </c>
      <c r="P1884" t="s">
        <v>8279</v>
      </c>
      <c r="Q1884" s="6">
        <f>E1884/D1884</f>
        <v>1.008955223880597</v>
      </c>
      <c r="R1884" s="7">
        <f t="shared" si="147"/>
        <v>41.728395061728392</v>
      </c>
      <c r="S1884" t="str">
        <f t="shared" si="148"/>
        <v>music</v>
      </c>
      <c r="T1884" t="str">
        <f t="shared" si="14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45"/>
        <v>40977.656342592592</v>
      </c>
      <c r="L1885" s="11">
        <f t="shared" si="146"/>
        <v>41007.614675925928</v>
      </c>
      <c r="M1885" t="b">
        <v>0</v>
      </c>
      <c r="N1885">
        <v>32</v>
      </c>
      <c r="O1885" t="b">
        <v>1</v>
      </c>
      <c r="P1885" t="s">
        <v>8279</v>
      </c>
      <c r="Q1885" s="6">
        <f>E1885/D1885</f>
        <v>1.0480480480480481</v>
      </c>
      <c r="R1885" s="7">
        <f t="shared" si="147"/>
        <v>32.71875</v>
      </c>
      <c r="S1885" t="str">
        <f t="shared" si="148"/>
        <v>music</v>
      </c>
      <c r="T1885" t="str">
        <f t="shared" si="14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45"/>
        <v>41204.906655092593</v>
      </c>
      <c r="L1886" s="11">
        <f t="shared" si="146"/>
        <v>41240.208333333336</v>
      </c>
      <c r="M1886" t="b">
        <v>0</v>
      </c>
      <c r="N1886">
        <v>26</v>
      </c>
      <c r="O1886" t="b">
        <v>1</v>
      </c>
      <c r="P1886" t="s">
        <v>8279</v>
      </c>
      <c r="Q1886" s="6">
        <f>E1886/D1886</f>
        <v>1.351</v>
      </c>
      <c r="R1886" s="7">
        <f t="shared" si="147"/>
        <v>51.96153846153846</v>
      </c>
      <c r="S1886" t="str">
        <f t="shared" si="148"/>
        <v>music</v>
      </c>
      <c r="T1886" t="str">
        <f t="shared" si="14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45"/>
        <v>41098.802199074074</v>
      </c>
      <c r="L1887" s="11">
        <f t="shared" si="146"/>
        <v>41131.625</v>
      </c>
      <c r="M1887" t="b">
        <v>0</v>
      </c>
      <c r="N1887">
        <v>105</v>
      </c>
      <c r="O1887" t="b">
        <v>1</v>
      </c>
      <c r="P1887" t="s">
        <v>8279</v>
      </c>
      <c r="Q1887" s="6">
        <f>E1887/D1887</f>
        <v>1.1632786885245903</v>
      </c>
      <c r="R1887" s="7">
        <f t="shared" si="147"/>
        <v>50.685714285714283</v>
      </c>
      <c r="S1887" t="str">
        <f t="shared" si="148"/>
        <v>music</v>
      </c>
      <c r="T1887" t="str">
        <f t="shared" si="14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45"/>
        <v>41925.615023148152</v>
      </c>
      <c r="L1888" s="11">
        <f t="shared" si="146"/>
        <v>41955.656689814816</v>
      </c>
      <c r="M1888" t="b">
        <v>0</v>
      </c>
      <c r="N1888">
        <v>29</v>
      </c>
      <c r="O1888" t="b">
        <v>1</v>
      </c>
      <c r="P1888" t="s">
        <v>8279</v>
      </c>
      <c r="Q1888" s="6">
        <f>E1888/D1888</f>
        <v>1.0208333333333333</v>
      </c>
      <c r="R1888" s="7">
        <f t="shared" si="147"/>
        <v>42.241379310344826</v>
      </c>
      <c r="S1888" t="str">
        <f t="shared" si="148"/>
        <v>music</v>
      </c>
      <c r="T1888" t="str">
        <f t="shared" si="14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45"/>
        <v>42323.508472222224</v>
      </c>
      <c r="L1889" s="11">
        <f t="shared" si="146"/>
        <v>42341.604166666664</v>
      </c>
      <c r="M1889" t="b">
        <v>0</v>
      </c>
      <c r="N1889">
        <v>8</v>
      </c>
      <c r="O1889" t="b">
        <v>1</v>
      </c>
      <c r="P1889" t="s">
        <v>8279</v>
      </c>
      <c r="Q1889" s="6">
        <f>E1889/D1889</f>
        <v>1.1116666666666666</v>
      </c>
      <c r="R1889" s="7">
        <f t="shared" si="147"/>
        <v>416.875</v>
      </c>
      <c r="S1889" t="str">
        <f t="shared" si="148"/>
        <v>music</v>
      </c>
      <c r="T1889" t="str">
        <f t="shared" si="14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45"/>
        <v>40298.948287037041</v>
      </c>
      <c r="L1890" s="11">
        <f t="shared" si="146"/>
        <v>40329.915972222225</v>
      </c>
      <c r="M1890" t="b">
        <v>0</v>
      </c>
      <c r="N1890">
        <v>89</v>
      </c>
      <c r="O1890" t="b">
        <v>1</v>
      </c>
      <c r="P1890" t="s">
        <v>8279</v>
      </c>
      <c r="Q1890" s="6">
        <f>E1890/D1890</f>
        <v>1.6608000000000001</v>
      </c>
      <c r="R1890" s="7">
        <f t="shared" si="147"/>
        <v>46.651685393258425</v>
      </c>
      <c r="S1890" t="str">
        <f t="shared" si="148"/>
        <v>music</v>
      </c>
      <c r="T1890" t="str">
        <f t="shared" si="14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45"/>
        <v>41299.501689814817</v>
      </c>
      <c r="L1891" s="11">
        <f t="shared" si="146"/>
        <v>41344.460023148153</v>
      </c>
      <c r="M1891" t="b">
        <v>0</v>
      </c>
      <c r="N1891">
        <v>44</v>
      </c>
      <c r="O1891" t="b">
        <v>1</v>
      </c>
      <c r="P1891" t="s">
        <v>8279</v>
      </c>
      <c r="Q1891" s="6">
        <f>E1891/D1891</f>
        <v>1.0660000000000001</v>
      </c>
      <c r="R1891" s="7">
        <f t="shared" si="147"/>
        <v>48.454545454545453</v>
      </c>
      <c r="S1891" t="str">
        <f t="shared" si="148"/>
        <v>music</v>
      </c>
      <c r="T1891" t="str">
        <f t="shared" si="14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45"/>
        <v>41228.494537037041</v>
      </c>
      <c r="L1892" s="11">
        <f t="shared" si="146"/>
        <v>41258.494537037041</v>
      </c>
      <c r="M1892" t="b">
        <v>0</v>
      </c>
      <c r="N1892">
        <v>246</v>
      </c>
      <c r="O1892" t="b">
        <v>1</v>
      </c>
      <c r="P1892" t="s">
        <v>8279</v>
      </c>
      <c r="Q1892" s="6">
        <f>E1892/D1892</f>
        <v>1.4458441666666668</v>
      </c>
      <c r="R1892" s="7">
        <f t="shared" si="147"/>
        <v>70.5289837398374</v>
      </c>
      <c r="S1892" t="str">
        <f t="shared" si="148"/>
        <v>music</v>
      </c>
      <c r="T1892" t="str">
        <f t="shared" si="14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45"/>
        <v>40335.506412037037</v>
      </c>
      <c r="L1893" s="11">
        <f t="shared" si="146"/>
        <v>40380.958333333336</v>
      </c>
      <c r="M1893" t="b">
        <v>0</v>
      </c>
      <c r="N1893">
        <v>120</v>
      </c>
      <c r="O1893" t="b">
        <v>1</v>
      </c>
      <c r="P1893" t="s">
        <v>8279</v>
      </c>
      <c r="Q1893" s="6">
        <f>E1893/D1893</f>
        <v>1.0555000000000001</v>
      </c>
      <c r="R1893" s="7">
        <f t="shared" si="147"/>
        <v>87.958333333333329</v>
      </c>
      <c r="S1893" t="str">
        <f t="shared" si="148"/>
        <v>music</v>
      </c>
      <c r="T1893" t="str">
        <f t="shared" si="14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45"/>
        <v>40671.34584490741</v>
      </c>
      <c r="L1894" s="11">
        <f t="shared" si="146"/>
        <v>40701.34584490741</v>
      </c>
      <c r="M1894" t="b">
        <v>0</v>
      </c>
      <c r="N1894">
        <v>26</v>
      </c>
      <c r="O1894" t="b">
        <v>1</v>
      </c>
      <c r="P1894" t="s">
        <v>8279</v>
      </c>
      <c r="Q1894" s="6">
        <f>E1894/D1894</f>
        <v>1.3660000000000001</v>
      </c>
      <c r="R1894" s="7">
        <f t="shared" si="147"/>
        <v>26.26923076923077</v>
      </c>
      <c r="S1894" t="str">
        <f t="shared" si="148"/>
        <v>music</v>
      </c>
      <c r="T1894" t="str">
        <f t="shared" si="14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45"/>
        <v>40632.650289351855</v>
      </c>
      <c r="L1895" s="11">
        <f t="shared" si="146"/>
        <v>40648.874305555561</v>
      </c>
      <c r="M1895" t="b">
        <v>0</v>
      </c>
      <c r="N1895">
        <v>45</v>
      </c>
      <c r="O1895" t="b">
        <v>1</v>
      </c>
      <c r="P1895" t="s">
        <v>8279</v>
      </c>
      <c r="Q1895" s="6">
        <f>E1895/D1895</f>
        <v>1.04</v>
      </c>
      <c r="R1895" s="7">
        <f t="shared" si="147"/>
        <v>57.777777777777779</v>
      </c>
      <c r="S1895" t="str">
        <f t="shared" si="148"/>
        <v>music</v>
      </c>
      <c r="T1895" t="str">
        <f t="shared" si="14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45"/>
        <v>40920.613229166673</v>
      </c>
      <c r="L1896" s="11">
        <f t="shared" si="146"/>
        <v>40951.613229166673</v>
      </c>
      <c r="M1896" t="b">
        <v>0</v>
      </c>
      <c r="N1896">
        <v>20</v>
      </c>
      <c r="O1896" t="b">
        <v>1</v>
      </c>
      <c r="P1896" t="s">
        <v>8279</v>
      </c>
      <c r="Q1896" s="6">
        <f>E1896/D1896</f>
        <v>1.145</v>
      </c>
      <c r="R1896" s="7">
        <f t="shared" si="147"/>
        <v>57.25</v>
      </c>
      <c r="S1896" t="str">
        <f t="shared" si="148"/>
        <v>music</v>
      </c>
      <c r="T1896" t="str">
        <f t="shared" si="14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45"/>
        <v>42267.455115740748</v>
      </c>
      <c r="L1897" s="11">
        <f t="shared" si="146"/>
        <v>42297.455115740748</v>
      </c>
      <c r="M1897" t="b">
        <v>0</v>
      </c>
      <c r="N1897">
        <v>47</v>
      </c>
      <c r="O1897" t="b">
        <v>1</v>
      </c>
      <c r="P1897" t="s">
        <v>8279</v>
      </c>
      <c r="Q1897" s="6">
        <f>E1897/D1897</f>
        <v>1.0171957671957672</v>
      </c>
      <c r="R1897" s="7">
        <f t="shared" si="147"/>
        <v>196.34042553191489</v>
      </c>
      <c r="S1897" t="str">
        <f t="shared" si="148"/>
        <v>music</v>
      </c>
      <c r="T1897" t="str">
        <f t="shared" si="14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45"/>
        <v>40981.418576388889</v>
      </c>
      <c r="L1898" s="11">
        <f t="shared" si="146"/>
        <v>41011.418576388889</v>
      </c>
      <c r="M1898" t="b">
        <v>0</v>
      </c>
      <c r="N1898">
        <v>13</v>
      </c>
      <c r="O1898" t="b">
        <v>1</v>
      </c>
      <c r="P1898" t="s">
        <v>8279</v>
      </c>
      <c r="Q1898" s="6">
        <f>E1898/D1898</f>
        <v>1.2394678492239468</v>
      </c>
      <c r="R1898" s="7">
        <f t="shared" si="147"/>
        <v>43</v>
      </c>
      <c r="S1898" t="str">
        <f t="shared" si="148"/>
        <v>music</v>
      </c>
      <c r="T1898" t="str">
        <f t="shared" si="14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45"/>
        <v>41680.291736111118</v>
      </c>
      <c r="L1899" s="11">
        <f t="shared" si="146"/>
        <v>41702.583333333336</v>
      </c>
      <c r="M1899" t="b">
        <v>0</v>
      </c>
      <c r="N1899">
        <v>183</v>
      </c>
      <c r="O1899" t="b">
        <v>1</v>
      </c>
      <c r="P1899" t="s">
        <v>8279</v>
      </c>
      <c r="Q1899" s="6">
        <f>E1899/D1899</f>
        <v>1.0245669291338582</v>
      </c>
      <c r="R1899" s="7">
        <f t="shared" si="147"/>
        <v>35.551912568306008</v>
      </c>
      <c r="S1899" t="str">
        <f t="shared" si="148"/>
        <v>music</v>
      </c>
      <c r="T1899" t="str">
        <f t="shared" si="14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45"/>
        <v>42365.901307870372</v>
      </c>
      <c r="L1900" s="11">
        <f t="shared" si="146"/>
        <v>42401.458333333336</v>
      </c>
      <c r="M1900" t="b">
        <v>0</v>
      </c>
      <c r="N1900">
        <v>21</v>
      </c>
      <c r="O1900" t="b">
        <v>1</v>
      </c>
      <c r="P1900" t="s">
        <v>8279</v>
      </c>
      <c r="Q1900" s="6">
        <f>E1900/D1900</f>
        <v>1.4450000000000001</v>
      </c>
      <c r="R1900" s="7">
        <f t="shared" si="147"/>
        <v>68.80952380952381</v>
      </c>
      <c r="S1900" t="str">
        <f t="shared" si="148"/>
        <v>music</v>
      </c>
      <c r="T1900" t="str">
        <f t="shared" si="14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45"/>
        <v>42058.650069444448</v>
      </c>
      <c r="L1901" s="11">
        <f t="shared" si="146"/>
        <v>42088.608402777776</v>
      </c>
      <c r="M1901" t="b">
        <v>0</v>
      </c>
      <c r="N1901">
        <v>42</v>
      </c>
      <c r="O1901" t="b">
        <v>1</v>
      </c>
      <c r="P1901" t="s">
        <v>8279</v>
      </c>
      <c r="Q1901" s="6">
        <f>E1901/D1901</f>
        <v>1.3333333333333333</v>
      </c>
      <c r="R1901" s="7">
        <f t="shared" si="147"/>
        <v>28.571428571428573</v>
      </c>
      <c r="S1901" t="str">
        <f t="shared" si="148"/>
        <v>music</v>
      </c>
      <c r="T1901" t="str">
        <f t="shared" si="14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45"/>
        <v>41160.58021990741</v>
      </c>
      <c r="L1902" s="11">
        <f t="shared" si="146"/>
        <v>41188.124305555561</v>
      </c>
      <c r="M1902" t="b">
        <v>0</v>
      </c>
      <c r="N1902">
        <v>54</v>
      </c>
      <c r="O1902" t="b">
        <v>1</v>
      </c>
      <c r="P1902" t="s">
        <v>8279</v>
      </c>
      <c r="Q1902" s="6">
        <f>E1902/D1902</f>
        <v>1.0936440000000001</v>
      </c>
      <c r="R1902" s="7">
        <f t="shared" si="147"/>
        <v>50.631666666666668</v>
      </c>
      <c r="S1902" t="str">
        <f t="shared" si="148"/>
        <v>music</v>
      </c>
      <c r="T1902" t="str">
        <f t="shared" si="14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45"/>
        <v>42116.251493055555</v>
      </c>
      <c r="L1903" s="11">
        <f t="shared" si="146"/>
        <v>42146.250000000007</v>
      </c>
      <c r="M1903" t="b">
        <v>0</v>
      </c>
      <c r="N1903">
        <v>25</v>
      </c>
      <c r="O1903" t="b">
        <v>0</v>
      </c>
      <c r="P1903" t="s">
        <v>8294</v>
      </c>
      <c r="Q1903" s="6">
        <f>E1903/D1903</f>
        <v>2.696969696969697E-2</v>
      </c>
      <c r="R1903" s="7">
        <f t="shared" si="147"/>
        <v>106.8</v>
      </c>
      <c r="S1903" t="str">
        <f t="shared" si="148"/>
        <v>technology</v>
      </c>
      <c r="T1903" t="str">
        <f t="shared" si="14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45"/>
        <v>42037.498229166667</v>
      </c>
      <c r="L1904" s="11">
        <f t="shared" si="146"/>
        <v>42067.498229166667</v>
      </c>
      <c r="M1904" t="b">
        <v>0</v>
      </c>
      <c r="N1904">
        <v>3</v>
      </c>
      <c r="O1904" t="b">
        <v>0</v>
      </c>
      <c r="P1904" t="s">
        <v>8294</v>
      </c>
      <c r="Q1904" s="6">
        <f>E1904/D1904</f>
        <v>1.2E-2</v>
      </c>
      <c r="R1904" s="7">
        <f t="shared" si="147"/>
        <v>4</v>
      </c>
      <c r="S1904" t="str">
        <f t="shared" si="148"/>
        <v>technology</v>
      </c>
      <c r="T1904" t="str">
        <f t="shared" si="14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45"/>
        <v>42702.479062500002</v>
      </c>
      <c r="L1905" s="11">
        <f t="shared" si="146"/>
        <v>42762.479062500002</v>
      </c>
      <c r="M1905" t="b">
        <v>0</v>
      </c>
      <c r="N1905">
        <v>41</v>
      </c>
      <c r="O1905" t="b">
        <v>0</v>
      </c>
      <c r="P1905" t="s">
        <v>8294</v>
      </c>
      <c r="Q1905" s="6">
        <f>E1905/D1905</f>
        <v>0.46600000000000003</v>
      </c>
      <c r="R1905" s="7">
        <f t="shared" si="147"/>
        <v>34.097560975609753</v>
      </c>
      <c r="S1905" t="str">
        <f t="shared" si="148"/>
        <v>technology</v>
      </c>
      <c r="T1905" t="str">
        <f t="shared" si="14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45"/>
        <v>42326.39376157408</v>
      </c>
      <c r="L1906" s="11">
        <f t="shared" si="146"/>
        <v>42371.39376157408</v>
      </c>
      <c r="M1906" t="b">
        <v>0</v>
      </c>
      <c r="N1906">
        <v>2</v>
      </c>
      <c r="O1906" t="b">
        <v>0</v>
      </c>
      <c r="P1906" t="s">
        <v>8294</v>
      </c>
      <c r="Q1906" s="6">
        <f>E1906/D1906</f>
        <v>1E-3</v>
      </c>
      <c r="R1906" s="7">
        <f t="shared" si="147"/>
        <v>25</v>
      </c>
      <c r="S1906" t="str">
        <f t="shared" si="148"/>
        <v>technology</v>
      </c>
      <c r="T1906" t="str">
        <f t="shared" si="14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45"/>
        <v>41859.634189814817</v>
      </c>
      <c r="L1907" s="11">
        <f t="shared" si="146"/>
        <v>41889.634189814817</v>
      </c>
      <c r="M1907" t="b">
        <v>0</v>
      </c>
      <c r="N1907">
        <v>4</v>
      </c>
      <c r="O1907" t="b">
        <v>0</v>
      </c>
      <c r="P1907" t="s">
        <v>8294</v>
      </c>
      <c r="Q1907" s="6">
        <f>E1907/D1907</f>
        <v>1.6800000000000001E-3</v>
      </c>
      <c r="R1907" s="7">
        <f t="shared" si="147"/>
        <v>10.5</v>
      </c>
      <c r="S1907" t="str">
        <f t="shared" si="148"/>
        <v>technology</v>
      </c>
      <c r="T1907" t="str">
        <f t="shared" si="14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45"/>
        <v>42514.379432870373</v>
      </c>
      <c r="L1908" s="11">
        <f t="shared" si="146"/>
        <v>42544.379432870373</v>
      </c>
      <c r="M1908" t="b">
        <v>0</v>
      </c>
      <c r="N1908">
        <v>99</v>
      </c>
      <c r="O1908" t="b">
        <v>0</v>
      </c>
      <c r="P1908" t="s">
        <v>8294</v>
      </c>
      <c r="Q1908" s="6">
        <f>E1908/D1908</f>
        <v>0.42759999999999998</v>
      </c>
      <c r="R1908" s="7">
        <f t="shared" si="147"/>
        <v>215.95959595959596</v>
      </c>
      <c r="S1908" t="str">
        <f t="shared" si="148"/>
        <v>technology</v>
      </c>
      <c r="T1908" t="str">
        <f t="shared" si="14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45"/>
        <v>41767.295428240745</v>
      </c>
      <c r="L1909" s="11">
        <f t="shared" si="146"/>
        <v>41782.295428240745</v>
      </c>
      <c r="M1909" t="b">
        <v>0</v>
      </c>
      <c r="N1909">
        <v>4</v>
      </c>
      <c r="O1909" t="b">
        <v>0</v>
      </c>
      <c r="P1909" t="s">
        <v>8294</v>
      </c>
      <c r="Q1909" s="6">
        <f>E1909/D1909</f>
        <v>2.8333333333333335E-3</v>
      </c>
      <c r="R1909" s="7">
        <f t="shared" si="147"/>
        <v>21.25</v>
      </c>
      <c r="S1909" t="str">
        <f t="shared" si="148"/>
        <v>technology</v>
      </c>
      <c r="T1909" t="str">
        <f t="shared" si="14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45"/>
        <v>42703.626157407409</v>
      </c>
      <c r="L1910" s="11">
        <f t="shared" si="146"/>
        <v>42733.626157407409</v>
      </c>
      <c r="M1910" t="b">
        <v>0</v>
      </c>
      <c r="N1910">
        <v>4</v>
      </c>
      <c r="O1910" t="b">
        <v>0</v>
      </c>
      <c r="P1910" t="s">
        <v>8294</v>
      </c>
      <c r="Q1910" s="6">
        <f>E1910/D1910</f>
        <v>1.7319999999999999E-2</v>
      </c>
      <c r="R1910" s="7">
        <f t="shared" si="147"/>
        <v>108.25</v>
      </c>
      <c r="S1910" t="str">
        <f t="shared" si="148"/>
        <v>technology</v>
      </c>
      <c r="T1910" t="str">
        <f t="shared" si="14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45"/>
        <v>41905.137488425928</v>
      </c>
      <c r="L1911" s="11">
        <f t="shared" si="146"/>
        <v>41935.137488425928</v>
      </c>
      <c r="M1911" t="b">
        <v>0</v>
      </c>
      <c r="N1911">
        <v>38</v>
      </c>
      <c r="O1911" t="b">
        <v>0</v>
      </c>
      <c r="P1911" t="s">
        <v>8294</v>
      </c>
      <c r="Q1911" s="6">
        <f>E1911/D1911</f>
        <v>0.14111428571428572</v>
      </c>
      <c r="R1911" s="7">
        <f t="shared" si="147"/>
        <v>129.97368421052633</v>
      </c>
      <c r="S1911" t="str">
        <f t="shared" si="148"/>
        <v>technology</v>
      </c>
      <c r="T1911" t="str">
        <f t="shared" si="14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45"/>
        <v>42264.671493055554</v>
      </c>
      <c r="L1912" s="11">
        <f t="shared" si="146"/>
        <v>42308.656250000007</v>
      </c>
      <c r="M1912" t="b">
        <v>0</v>
      </c>
      <c r="N1912">
        <v>285</v>
      </c>
      <c r="O1912" t="b">
        <v>0</v>
      </c>
      <c r="P1912" t="s">
        <v>8294</v>
      </c>
      <c r="Q1912" s="6">
        <f>E1912/D1912</f>
        <v>0.39395294117647056</v>
      </c>
      <c r="R1912" s="7">
        <f t="shared" si="147"/>
        <v>117.49473684210527</v>
      </c>
      <c r="S1912" t="str">
        <f t="shared" si="148"/>
        <v>technology</v>
      </c>
      <c r="T1912" t="str">
        <f t="shared" si="14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45"/>
        <v>41829.742291666669</v>
      </c>
      <c r="L1913" s="11">
        <f t="shared" si="146"/>
        <v>41859.742291666669</v>
      </c>
      <c r="M1913" t="b">
        <v>0</v>
      </c>
      <c r="N1913">
        <v>1</v>
      </c>
      <c r="O1913" t="b">
        <v>0</v>
      </c>
      <c r="P1913" t="s">
        <v>8294</v>
      </c>
      <c r="Q1913" s="6">
        <f>E1913/D1913</f>
        <v>2.3529411764705883E-4</v>
      </c>
      <c r="R1913" s="7">
        <f t="shared" si="147"/>
        <v>10</v>
      </c>
      <c r="S1913" t="str">
        <f t="shared" si="148"/>
        <v>technology</v>
      </c>
      <c r="T1913" t="str">
        <f t="shared" si="14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45"/>
        <v>42128.93472222222</v>
      </c>
      <c r="L1914" s="11">
        <f t="shared" si="146"/>
        <v>42158.93472222222</v>
      </c>
      <c r="M1914" t="b">
        <v>0</v>
      </c>
      <c r="N1914">
        <v>42</v>
      </c>
      <c r="O1914" t="b">
        <v>0</v>
      </c>
      <c r="P1914" t="s">
        <v>8294</v>
      </c>
      <c r="Q1914" s="6">
        <f>E1914/D1914</f>
        <v>0.59299999999999997</v>
      </c>
      <c r="R1914" s="7">
        <f t="shared" si="147"/>
        <v>70.595238095238102</v>
      </c>
      <c r="S1914" t="str">
        <f t="shared" si="148"/>
        <v>technology</v>
      </c>
      <c r="T1914" t="str">
        <f t="shared" si="14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45"/>
        <v>41890.219652777778</v>
      </c>
      <c r="L1915" s="11">
        <f t="shared" si="146"/>
        <v>41920.219652777778</v>
      </c>
      <c r="M1915" t="b">
        <v>0</v>
      </c>
      <c r="N1915">
        <v>26</v>
      </c>
      <c r="O1915" t="b">
        <v>0</v>
      </c>
      <c r="P1915" t="s">
        <v>8294</v>
      </c>
      <c r="Q1915" s="6">
        <f>E1915/D1915</f>
        <v>1.3270833333333334E-2</v>
      </c>
      <c r="R1915" s="7">
        <f t="shared" si="147"/>
        <v>24.5</v>
      </c>
      <c r="S1915" t="str">
        <f t="shared" si="148"/>
        <v>technology</v>
      </c>
      <c r="T1915" t="str">
        <f t="shared" si="14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45"/>
        <v>41928.882789351854</v>
      </c>
      <c r="L1916" s="11">
        <f t="shared" si="146"/>
        <v>41943.874305555561</v>
      </c>
      <c r="M1916" t="b">
        <v>0</v>
      </c>
      <c r="N1916">
        <v>2</v>
      </c>
      <c r="O1916" t="b">
        <v>0</v>
      </c>
      <c r="P1916" t="s">
        <v>8294</v>
      </c>
      <c r="Q1916" s="6">
        <f>E1916/D1916</f>
        <v>9.0090090090090086E-2</v>
      </c>
      <c r="R1916" s="7">
        <f t="shared" si="147"/>
        <v>30</v>
      </c>
      <c r="S1916" t="str">
        <f t="shared" si="148"/>
        <v>technology</v>
      </c>
      <c r="T1916" t="str">
        <f t="shared" si="14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45"/>
        <v>41863.757199074076</v>
      </c>
      <c r="L1917" s="11">
        <f t="shared" si="146"/>
        <v>41883.757199074076</v>
      </c>
      <c r="M1917" t="b">
        <v>0</v>
      </c>
      <c r="N1917">
        <v>4</v>
      </c>
      <c r="O1917" t="b">
        <v>0</v>
      </c>
      <c r="P1917" t="s">
        <v>8294</v>
      </c>
      <c r="Q1917" s="6">
        <f>E1917/D1917</f>
        <v>1.6E-2</v>
      </c>
      <c r="R1917" s="7">
        <f t="shared" si="147"/>
        <v>2</v>
      </c>
      <c r="S1917" t="str">
        <f t="shared" si="148"/>
        <v>technology</v>
      </c>
      <c r="T1917" t="str">
        <f t="shared" si="14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45"/>
        <v>42656.42563657408</v>
      </c>
      <c r="L1918" s="11">
        <f t="shared" si="146"/>
        <v>42681.467303240745</v>
      </c>
      <c r="M1918" t="b">
        <v>0</v>
      </c>
      <c r="N1918">
        <v>6</v>
      </c>
      <c r="O1918" t="b">
        <v>0</v>
      </c>
      <c r="P1918" t="s">
        <v>8294</v>
      </c>
      <c r="Q1918" s="6">
        <f>E1918/D1918</f>
        <v>5.1000000000000004E-3</v>
      </c>
      <c r="R1918" s="7">
        <f t="shared" si="147"/>
        <v>17</v>
      </c>
      <c r="S1918" t="str">
        <f t="shared" si="148"/>
        <v>technology</v>
      </c>
      <c r="T1918" t="str">
        <f t="shared" si="14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45"/>
        <v>42745.978391203702</v>
      </c>
      <c r="L1919" s="11">
        <f t="shared" si="146"/>
        <v>42775.978391203702</v>
      </c>
      <c r="M1919" t="b">
        <v>0</v>
      </c>
      <c r="N1919">
        <v>70</v>
      </c>
      <c r="O1919" t="b">
        <v>0</v>
      </c>
      <c r="P1919" t="s">
        <v>8294</v>
      </c>
      <c r="Q1919" s="6">
        <f>E1919/D1919</f>
        <v>0.52570512820512816</v>
      </c>
      <c r="R1919" s="7">
        <f t="shared" si="147"/>
        <v>2928.9285714285716</v>
      </c>
      <c r="S1919" t="str">
        <f t="shared" si="148"/>
        <v>technology</v>
      </c>
      <c r="T1919" t="str">
        <f t="shared" si="14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45"/>
        <v>41828.498275462967</v>
      </c>
      <c r="L1920" s="11">
        <f t="shared" si="146"/>
        <v>41863.498275462967</v>
      </c>
      <c r="M1920" t="b">
        <v>0</v>
      </c>
      <c r="N1920">
        <v>9</v>
      </c>
      <c r="O1920" t="b">
        <v>0</v>
      </c>
      <c r="P1920" t="s">
        <v>8294</v>
      </c>
      <c r="Q1920" s="6">
        <f>E1920/D1920</f>
        <v>1.04E-2</v>
      </c>
      <c r="R1920" s="7">
        <f t="shared" si="147"/>
        <v>28.888888888888889</v>
      </c>
      <c r="S1920" t="str">
        <f t="shared" si="148"/>
        <v>technology</v>
      </c>
      <c r="T1920" t="str">
        <f t="shared" si="14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45"/>
        <v>42113.58390046296</v>
      </c>
      <c r="L1921" s="11">
        <f t="shared" si="146"/>
        <v>42143.58390046296</v>
      </c>
      <c r="M1921" t="b">
        <v>0</v>
      </c>
      <c r="N1921">
        <v>8</v>
      </c>
      <c r="O1921" t="b">
        <v>0</v>
      </c>
      <c r="P1921" t="s">
        <v>8294</v>
      </c>
      <c r="Q1921" s="6">
        <f>E1921/D1921</f>
        <v>0.47399999999999998</v>
      </c>
      <c r="R1921" s="7">
        <f t="shared" si="147"/>
        <v>29.625</v>
      </c>
      <c r="S1921" t="str">
        <f t="shared" si="148"/>
        <v>technology</v>
      </c>
      <c r="T1921" t="str">
        <f t="shared" si="14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si="145"/>
        <v>42270.584039351852</v>
      </c>
      <c r="L1922" s="11">
        <f t="shared" si="146"/>
        <v>42298.666666666664</v>
      </c>
      <c r="M1922" t="b">
        <v>0</v>
      </c>
      <c r="N1922">
        <v>105</v>
      </c>
      <c r="O1922" t="b">
        <v>0</v>
      </c>
      <c r="P1922" t="s">
        <v>8294</v>
      </c>
      <c r="Q1922" s="6">
        <f>E1922/D1922</f>
        <v>0.43030000000000002</v>
      </c>
      <c r="R1922" s="7">
        <f t="shared" si="147"/>
        <v>40.980952380952381</v>
      </c>
      <c r="S1922" t="str">
        <f t="shared" si="148"/>
        <v>technology</v>
      </c>
      <c r="T1922" t="str">
        <f t="shared" si="14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ref="K1923:K1986" si="150">(((J1923/60)/60)/24)+DATE(1970,1,1)+(-7/24)</f>
        <v>41073.929895833338</v>
      </c>
      <c r="L1923" s="11">
        <f t="shared" ref="L1923:L1986" si="151">(((I1923/60)/60)/24)+DATE(1970,1,1)+(-7/24)</f>
        <v>41103.929895833338</v>
      </c>
      <c r="M1923" t="b">
        <v>0</v>
      </c>
      <c r="N1923">
        <v>38</v>
      </c>
      <c r="O1923" t="b">
        <v>1</v>
      </c>
      <c r="P1923" t="s">
        <v>8279</v>
      </c>
      <c r="Q1923" s="6">
        <f>E1923/D1923</f>
        <v>1.3680000000000001</v>
      </c>
      <c r="R1923" s="7">
        <f t="shared" ref="R1923:R1986" si="152">E1923/N1923</f>
        <v>54</v>
      </c>
      <c r="S1923" t="str">
        <f t="shared" ref="S1923:S1986" si="153">LEFT(P1923,SEARCH("/",P1923,1)-1)</f>
        <v>music</v>
      </c>
      <c r="T1923" t="str">
        <f t="shared" ref="T1923:T1986" si="154">RIGHT(P1923,LEN(P1923)-SEARCH("/",P1923))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50"/>
        <v>41589.964201388888</v>
      </c>
      <c r="L1924" s="11">
        <f t="shared" si="151"/>
        <v>41619.964201388888</v>
      </c>
      <c r="M1924" t="b">
        <v>0</v>
      </c>
      <c r="N1924">
        <v>64</v>
      </c>
      <c r="O1924" t="b">
        <v>1</v>
      </c>
      <c r="P1924" t="s">
        <v>8279</v>
      </c>
      <c r="Q1924" s="6">
        <f>E1924/D1924</f>
        <v>1.1555</v>
      </c>
      <c r="R1924" s="7">
        <f t="shared" si="152"/>
        <v>36.109375</v>
      </c>
      <c r="S1924" t="str">
        <f t="shared" si="153"/>
        <v>music</v>
      </c>
      <c r="T1924" t="str">
        <f t="shared" si="154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50"/>
        <v>40772.557083333333</v>
      </c>
      <c r="L1925" s="11">
        <f t="shared" si="151"/>
        <v>40812.915972222225</v>
      </c>
      <c r="M1925" t="b">
        <v>0</v>
      </c>
      <c r="N1925">
        <v>13</v>
      </c>
      <c r="O1925" t="b">
        <v>1</v>
      </c>
      <c r="P1925" t="s">
        <v>8279</v>
      </c>
      <c r="Q1925" s="6">
        <f>E1925/D1925</f>
        <v>2.4079999999999999</v>
      </c>
      <c r="R1925" s="7">
        <f t="shared" si="152"/>
        <v>23.153846153846153</v>
      </c>
      <c r="S1925" t="str">
        <f t="shared" si="153"/>
        <v>music</v>
      </c>
      <c r="T1925" t="str">
        <f t="shared" si="154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50"/>
        <v>41626.469386574077</v>
      </c>
      <c r="L1926" s="11">
        <f t="shared" si="151"/>
        <v>41654.522916666669</v>
      </c>
      <c r="M1926" t="b">
        <v>0</v>
      </c>
      <c r="N1926">
        <v>33</v>
      </c>
      <c r="O1926" t="b">
        <v>1</v>
      </c>
      <c r="P1926" t="s">
        <v>8279</v>
      </c>
      <c r="Q1926" s="6">
        <f>E1926/D1926</f>
        <v>1.1439999999999999</v>
      </c>
      <c r="R1926" s="7">
        <f t="shared" si="152"/>
        <v>104</v>
      </c>
      <c r="S1926" t="str">
        <f t="shared" si="153"/>
        <v>music</v>
      </c>
      <c r="T1926" t="str">
        <f t="shared" si="154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50"/>
        <v>41535.609814814816</v>
      </c>
      <c r="L1927" s="11">
        <f t="shared" si="151"/>
        <v>41557.708333333336</v>
      </c>
      <c r="M1927" t="b">
        <v>0</v>
      </c>
      <c r="N1927">
        <v>52</v>
      </c>
      <c r="O1927" t="b">
        <v>1</v>
      </c>
      <c r="P1927" t="s">
        <v>8279</v>
      </c>
      <c r="Q1927" s="6">
        <f>E1927/D1927</f>
        <v>1.1033333333333333</v>
      </c>
      <c r="R1927" s="7">
        <f t="shared" si="152"/>
        <v>31.826923076923077</v>
      </c>
      <c r="S1927" t="str">
        <f t="shared" si="153"/>
        <v>music</v>
      </c>
      <c r="T1927" t="str">
        <f t="shared" si="154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50"/>
        <v>40456.662685185183</v>
      </c>
      <c r="L1928" s="11">
        <f t="shared" si="151"/>
        <v>40483.726388888892</v>
      </c>
      <c r="M1928" t="b">
        <v>0</v>
      </c>
      <c r="N1928">
        <v>107</v>
      </c>
      <c r="O1928" t="b">
        <v>1</v>
      </c>
      <c r="P1928" t="s">
        <v>8279</v>
      </c>
      <c r="Q1928" s="6">
        <f>E1928/D1928</f>
        <v>1.9537933333333333</v>
      </c>
      <c r="R1928" s="7">
        <f t="shared" si="152"/>
        <v>27.3896261682243</v>
      </c>
      <c r="S1928" t="str">
        <f t="shared" si="153"/>
        <v>music</v>
      </c>
      <c r="T1928" t="str">
        <f t="shared" si="154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50"/>
        <v>40960.569895833338</v>
      </c>
      <c r="L1929" s="11">
        <f t="shared" si="151"/>
        <v>40975.915972222225</v>
      </c>
      <c r="M1929" t="b">
        <v>0</v>
      </c>
      <c r="N1929">
        <v>11</v>
      </c>
      <c r="O1929" t="b">
        <v>1</v>
      </c>
      <c r="P1929" t="s">
        <v>8279</v>
      </c>
      <c r="Q1929" s="6">
        <f>E1929/D1929</f>
        <v>1.0333333333333334</v>
      </c>
      <c r="R1929" s="7">
        <f t="shared" si="152"/>
        <v>56.363636363636367</v>
      </c>
      <c r="S1929" t="str">
        <f t="shared" si="153"/>
        <v>music</v>
      </c>
      <c r="T1929" t="str">
        <f t="shared" si="154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50"/>
        <v>41371.356412037043</v>
      </c>
      <c r="L1930" s="11">
        <f t="shared" si="151"/>
        <v>41401.356412037043</v>
      </c>
      <c r="M1930" t="b">
        <v>0</v>
      </c>
      <c r="N1930">
        <v>34</v>
      </c>
      <c r="O1930" t="b">
        <v>1</v>
      </c>
      <c r="P1930" t="s">
        <v>8279</v>
      </c>
      <c r="Q1930" s="6">
        <f>E1930/D1930</f>
        <v>1.031372549019608</v>
      </c>
      <c r="R1930" s="7">
        <f t="shared" si="152"/>
        <v>77.352941176470594</v>
      </c>
      <c r="S1930" t="str">
        <f t="shared" si="153"/>
        <v>music</v>
      </c>
      <c r="T1930" t="str">
        <f t="shared" si="154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50"/>
        <v>40686.729930555557</v>
      </c>
      <c r="L1931" s="11">
        <f t="shared" si="151"/>
        <v>40728.729930555557</v>
      </c>
      <c r="M1931" t="b">
        <v>0</v>
      </c>
      <c r="N1931">
        <v>75</v>
      </c>
      <c r="O1931" t="b">
        <v>1</v>
      </c>
      <c r="P1931" t="s">
        <v>8279</v>
      </c>
      <c r="Q1931" s="6">
        <f>E1931/D1931</f>
        <v>1.003125</v>
      </c>
      <c r="R1931" s="7">
        <f t="shared" si="152"/>
        <v>42.8</v>
      </c>
      <c r="S1931" t="str">
        <f t="shared" si="153"/>
        <v>music</v>
      </c>
      <c r="T1931" t="str">
        <f t="shared" si="154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50"/>
        <v>41402.267152777778</v>
      </c>
      <c r="L1932" s="11">
        <f t="shared" si="151"/>
        <v>41462.267152777778</v>
      </c>
      <c r="M1932" t="b">
        <v>0</v>
      </c>
      <c r="N1932">
        <v>26</v>
      </c>
      <c r="O1932" t="b">
        <v>1</v>
      </c>
      <c r="P1932" t="s">
        <v>8279</v>
      </c>
      <c r="Q1932" s="6">
        <f>E1932/D1932</f>
        <v>1.27</v>
      </c>
      <c r="R1932" s="7">
        <f t="shared" si="152"/>
        <v>48.846153846153847</v>
      </c>
      <c r="S1932" t="str">
        <f t="shared" si="153"/>
        <v>music</v>
      </c>
      <c r="T1932" t="str">
        <f t="shared" si="154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50"/>
        <v>41037.600798611114</v>
      </c>
      <c r="L1933" s="11">
        <f t="shared" si="151"/>
        <v>41050.854166666672</v>
      </c>
      <c r="M1933" t="b">
        <v>0</v>
      </c>
      <c r="N1933">
        <v>50</v>
      </c>
      <c r="O1933" t="b">
        <v>1</v>
      </c>
      <c r="P1933" t="s">
        <v>8279</v>
      </c>
      <c r="Q1933" s="6">
        <f>E1933/D1933</f>
        <v>1.20601</v>
      </c>
      <c r="R1933" s="7">
        <f t="shared" si="152"/>
        <v>48.240400000000001</v>
      </c>
      <c r="S1933" t="str">
        <f t="shared" si="153"/>
        <v>music</v>
      </c>
      <c r="T1933" t="str">
        <f t="shared" si="154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50"/>
        <v>40911.518206018518</v>
      </c>
      <c r="L1934" s="11">
        <f t="shared" si="151"/>
        <v>40932.518206018518</v>
      </c>
      <c r="M1934" t="b">
        <v>0</v>
      </c>
      <c r="N1934">
        <v>80</v>
      </c>
      <c r="O1934" t="b">
        <v>1</v>
      </c>
      <c r="P1934" t="s">
        <v>8279</v>
      </c>
      <c r="Q1934" s="6">
        <f>E1934/D1934</f>
        <v>1.0699047619047619</v>
      </c>
      <c r="R1934" s="7">
        <f t="shared" si="152"/>
        <v>70.212500000000006</v>
      </c>
      <c r="S1934" t="str">
        <f t="shared" si="153"/>
        <v>music</v>
      </c>
      <c r="T1934" t="str">
        <f t="shared" si="154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50"/>
        <v>41878.839201388888</v>
      </c>
      <c r="L1935" s="11">
        <f t="shared" si="151"/>
        <v>41908.839201388888</v>
      </c>
      <c r="M1935" t="b">
        <v>0</v>
      </c>
      <c r="N1935">
        <v>110</v>
      </c>
      <c r="O1935" t="b">
        <v>1</v>
      </c>
      <c r="P1935" t="s">
        <v>8279</v>
      </c>
      <c r="Q1935" s="6">
        <f>E1935/D1935</f>
        <v>1.7243333333333333</v>
      </c>
      <c r="R1935" s="7">
        <f t="shared" si="152"/>
        <v>94.054545454545448</v>
      </c>
      <c r="S1935" t="str">
        <f t="shared" si="153"/>
        <v>music</v>
      </c>
      <c r="T1935" t="str">
        <f t="shared" si="154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50"/>
        <v>40865.575474537043</v>
      </c>
      <c r="L1936" s="11">
        <f t="shared" si="151"/>
        <v>40901.916666666672</v>
      </c>
      <c r="M1936" t="b">
        <v>0</v>
      </c>
      <c r="N1936">
        <v>77</v>
      </c>
      <c r="O1936" t="b">
        <v>1</v>
      </c>
      <c r="P1936" t="s">
        <v>8279</v>
      </c>
      <c r="Q1936" s="6">
        <f>E1936/D1936</f>
        <v>1.2362</v>
      </c>
      <c r="R1936" s="7">
        <f t="shared" si="152"/>
        <v>80.272727272727266</v>
      </c>
      <c r="S1936" t="str">
        <f t="shared" si="153"/>
        <v>music</v>
      </c>
      <c r="T1936" t="str">
        <f t="shared" si="154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50"/>
        <v>41773.640868055561</v>
      </c>
      <c r="L1937" s="11">
        <f t="shared" si="151"/>
        <v>41810.915972222225</v>
      </c>
      <c r="M1937" t="b">
        <v>0</v>
      </c>
      <c r="N1937">
        <v>50</v>
      </c>
      <c r="O1937" t="b">
        <v>1</v>
      </c>
      <c r="P1937" t="s">
        <v>8279</v>
      </c>
      <c r="Q1937" s="6">
        <f>E1937/D1937</f>
        <v>1.0840000000000001</v>
      </c>
      <c r="R1937" s="7">
        <f t="shared" si="152"/>
        <v>54.2</v>
      </c>
      <c r="S1937" t="str">
        <f t="shared" si="153"/>
        <v>music</v>
      </c>
      <c r="T1937" t="str">
        <f t="shared" si="154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50"/>
        <v>40852.598032407412</v>
      </c>
      <c r="L1938" s="11">
        <f t="shared" si="151"/>
        <v>40882.957638888889</v>
      </c>
      <c r="M1938" t="b">
        <v>0</v>
      </c>
      <c r="N1938">
        <v>145</v>
      </c>
      <c r="O1938" t="b">
        <v>1</v>
      </c>
      <c r="P1938" t="s">
        <v>8279</v>
      </c>
      <c r="Q1938" s="6">
        <f>E1938/D1938</f>
        <v>1.1652013333333333</v>
      </c>
      <c r="R1938" s="7">
        <f t="shared" si="152"/>
        <v>60.26903448275862</v>
      </c>
      <c r="S1938" t="str">
        <f t="shared" si="153"/>
        <v>music</v>
      </c>
      <c r="T1938" t="str">
        <f t="shared" si="154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50"/>
        <v>41058.827326388891</v>
      </c>
      <c r="L1939" s="11">
        <f t="shared" si="151"/>
        <v>41074.874305555561</v>
      </c>
      <c r="M1939" t="b">
        <v>0</v>
      </c>
      <c r="N1939">
        <v>29</v>
      </c>
      <c r="O1939" t="b">
        <v>1</v>
      </c>
      <c r="P1939" t="s">
        <v>8279</v>
      </c>
      <c r="Q1939" s="6">
        <f>E1939/D1939</f>
        <v>1.8724499999999999</v>
      </c>
      <c r="R1939" s="7">
        <f t="shared" si="152"/>
        <v>38.740344827586206</v>
      </c>
      <c r="S1939" t="str">
        <f t="shared" si="153"/>
        <v>music</v>
      </c>
      <c r="T1939" t="str">
        <f t="shared" si="154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50"/>
        <v>41425.967951388891</v>
      </c>
      <c r="L1940" s="11">
        <f t="shared" si="151"/>
        <v>41456.916666666672</v>
      </c>
      <c r="M1940" t="b">
        <v>0</v>
      </c>
      <c r="N1940">
        <v>114</v>
      </c>
      <c r="O1940" t="b">
        <v>1</v>
      </c>
      <c r="P1940" t="s">
        <v>8279</v>
      </c>
      <c r="Q1940" s="6">
        <f>E1940/D1940</f>
        <v>1.1593333333333333</v>
      </c>
      <c r="R1940" s="7">
        <f t="shared" si="152"/>
        <v>152.54385964912279</v>
      </c>
      <c r="S1940" t="str">
        <f t="shared" si="153"/>
        <v>music</v>
      </c>
      <c r="T1940" t="str">
        <f t="shared" si="154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50"/>
        <v>41313.693379629629</v>
      </c>
      <c r="L1941" s="11">
        <f t="shared" si="151"/>
        <v>41343.651712962965</v>
      </c>
      <c r="M1941" t="b">
        <v>0</v>
      </c>
      <c r="N1941">
        <v>96</v>
      </c>
      <c r="O1941" t="b">
        <v>1</v>
      </c>
      <c r="P1941" t="s">
        <v>8279</v>
      </c>
      <c r="Q1941" s="6">
        <f>E1941/D1941</f>
        <v>1.107</v>
      </c>
      <c r="R1941" s="7">
        <f t="shared" si="152"/>
        <v>115.3125</v>
      </c>
      <c r="S1941" t="str">
        <f t="shared" si="153"/>
        <v>music</v>
      </c>
      <c r="T1941" t="str">
        <f t="shared" si="154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50"/>
        <v>40670.215659722227</v>
      </c>
      <c r="L1942" s="11">
        <f t="shared" si="151"/>
        <v>40708.874305555561</v>
      </c>
      <c r="M1942" t="b">
        <v>0</v>
      </c>
      <c r="N1942">
        <v>31</v>
      </c>
      <c r="O1942" t="b">
        <v>1</v>
      </c>
      <c r="P1942" t="s">
        <v>8279</v>
      </c>
      <c r="Q1942" s="6">
        <f>E1942/D1942</f>
        <v>1.7092307692307693</v>
      </c>
      <c r="R1942" s="7">
        <f t="shared" si="152"/>
        <v>35.838709677419352</v>
      </c>
      <c r="S1942" t="str">
        <f t="shared" si="153"/>
        <v>music</v>
      </c>
      <c r="T1942" t="str">
        <f t="shared" si="154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50"/>
        <v>41743.999201388891</v>
      </c>
      <c r="L1943" s="11">
        <f t="shared" si="151"/>
        <v>41773.999201388891</v>
      </c>
      <c r="M1943" t="b">
        <v>1</v>
      </c>
      <c r="N1943">
        <v>4883</v>
      </c>
      <c r="O1943" t="b">
        <v>1</v>
      </c>
      <c r="P1943" t="s">
        <v>8295</v>
      </c>
      <c r="Q1943" s="6">
        <f>E1943/D1943</f>
        <v>1.2611835600000001</v>
      </c>
      <c r="R1943" s="7">
        <f t="shared" si="152"/>
        <v>64.570118779438872</v>
      </c>
      <c r="S1943" t="str">
        <f t="shared" si="153"/>
        <v>technology</v>
      </c>
      <c r="T1943" t="str">
        <f t="shared" si="154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50"/>
        <v>40638.536342592597</v>
      </c>
      <c r="L1944" s="11">
        <f t="shared" si="151"/>
        <v>40728.536342592597</v>
      </c>
      <c r="M1944" t="b">
        <v>1</v>
      </c>
      <c r="N1944">
        <v>95</v>
      </c>
      <c r="O1944" t="b">
        <v>1</v>
      </c>
      <c r="P1944" t="s">
        <v>8295</v>
      </c>
      <c r="Q1944" s="6">
        <f>E1944/D1944</f>
        <v>1.3844033333333334</v>
      </c>
      <c r="R1944" s="7">
        <f t="shared" si="152"/>
        <v>87.436000000000007</v>
      </c>
      <c r="S1944" t="str">
        <f t="shared" si="153"/>
        <v>technology</v>
      </c>
      <c r="T1944" t="str">
        <f t="shared" si="154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50"/>
        <v>42547.978194444448</v>
      </c>
      <c r="L1945" s="11">
        <f t="shared" si="151"/>
        <v>42592.978194444448</v>
      </c>
      <c r="M1945" t="b">
        <v>1</v>
      </c>
      <c r="N1945">
        <v>2478</v>
      </c>
      <c r="O1945" t="b">
        <v>1</v>
      </c>
      <c r="P1945" t="s">
        <v>8295</v>
      </c>
      <c r="Q1945" s="6">
        <f>E1945/D1945</f>
        <v>17.052499999999998</v>
      </c>
      <c r="R1945" s="7">
        <f t="shared" si="152"/>
        <v>68.815577078288939</v>
      </c>
      <c r="S1945" t="str">
        <f t="shared" si="153"/>
        <v>technology</v>
      </c>
      <c r="T1945" t="str">
        <f t="shared" si="154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50"/>
        <v>41730.292708333334</v>
      </c>
      <c r="L1946" s="11">
        <f t="shared" si="151"/>
        <v>41760.292708333334</v>
      </c>
      <c r="M1946" t="b">
        <v>1</v>
      </c>
      <c r="N1946">
        <v>1789</v>
      </c>
      <c r="O1946" t="b">
        <v>1</v>
      </c>
      <c r="P1946" t="s">
        <v>8295</v>
      </c>
      <c r="Q1946" s="6">
        <f>E1946/D1946</f>
        <v>7.8805550000000002</v>
      </c>
      <c r="R1946" s="7">
        <f t="shared" si="152"/>
        <v>176.200223588597</v>
      </c>
      <c r="S1946" t="str">
        <f t="shared" si="153"/>
        <v>technology</v>
      </c>
      <c r="T1946" t="str">
        <f t="shared" si="154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50"/>
        <v>42156.960162037045</v>
      </c>
      <c r="L1947" s="11">
        <f t="shared" si="151"/>
        <v>42196.960162037045</v>
      </c>
      <c r="M1947" t="b">
        <v>1</v>
      </c>
      <c r="N1947">
        <v>680</v>
      </c>
      <c r="O1947" t="b">
        <v>1</v>
      </c>
      <c r="P1947" t="s">
        <v>8295</v>
      </c>
      <c r="Q1947" s="6">
        <f>E1947/D1947</f>
        <v>3.4801799999999998</v>
      </c>
      <c r="R1947" s="7">
        <f t="shared" si="152"/>
        <v>511.79117647058825</v>
      </c>
      <c r="S1947" t="str">
        <f t="shared" si="153"/>
        <v>technology</v>
      </c>
      <c r="T1947" t="str">
        <f t="shared" si="154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50"/>
        <v>41688.858344907407</v>
      </c>
      <c r="L1948" s="11">
        <f t="shared" si="151"/>
        <v>41748.816678240742</v>
      </c>
      <c r="M1948" t="b">
        <v>1</v>
      </c>
      <c r="N1948">
        <v>70</v>
      </c>
      <c r="O1948" t="b">
        <v>1</v>
      </c>
      <c r="P1948" t="s">
        <v>8295</v>
      </c>
      <c r="Q1948" s="6">
        <f>E1948/D1948</f>
        <v>1.4974666666666667</v>
      </c>
      <c r="R1948" s="7">
        <f t="shared" si="152"/>
        <v>160.44285714285715</v>
      </c>
      <c r="S1948" t="str">
        <f t="shared" si="153"/>
        <v>technology</v>
      </c>
      <c r="T1948" t="str">
        <f t="shared" si="154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50"/>
        <v>40102.626388888893</v>
      </c>
      <c r="L1949" s="11">
        <f t="shared" si="151"/>
        <v>40139.957638888889</v>
      </c>
      <c r="M1949" t="b">
        <v>1</v>
      </c>
      <c r="N1949">
        <v>23</v>
      </c>
      <c r="O1949" t="b">
        <v>1</v>
      </c>
      <c r="P1949" t="s">
        <v>8295</v>
      </c>
      <c r="Q1949" s="6">
        <f>E1949/D1949</f>
        <v>1.0063375000000001</v>
      </c>
      <c r="R1949" s="7">
        <f t="shared" si="152"/>
        <v>35.003043478260871</v>
      </c>
      <c r="S1949" t="str">
        <f t="shared" si="153"/>
        <v>technology</v>
      </c>
      <c r="T1949" t="str">
        <f t="shared" si="154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50"/>
        <v>42473.312604166669</v>
      </c>
      <c r="L1950" s="11">
        <f t="shared" si="151"/>
        <v>42527.418055555558</v>
      </c>
      <c r="M1950" t="b">
        <v>1</v>
      </c>
      <c r="N1950">
        <v>4245</v>
      </c>
      <c r="O1950" t="b">
        <v>1</v>
      </c>
      <c r="P1950" t="s">
        <v>8295</v>
      </c>
      <c r="Q1950" s="6">
        <f>E1950/D1950</f>
        <v>8.0021100000000001</v>
      </c>
      <c r="R1950" s="7">
        <f t="shared" si="152"/>
        <v>188.50671378091872</v>
      </c>
      <c r="S1950" t="str">
        <f t="shared" si="153"/>
        <v>technology</v>
      </c>
      <c r="T1950" t="str">
        <f t="shared" si="154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50"/>
        <v>41800.131377314814</v>
      </c>
      <c r="L1951" s="11">
        <f t="shared" si="151"/>
        <v>41830.131377314814</v>
      </c>
      <c r="M1951" t="b">
        <v>1</v>
      </c>
      <c r="N1951">
        <v>943</v>
      </c>
      <c r="O1951" t="b">
        <v>1</v>
      </c>
      <c r="P1951" t="s">
        <v>8295</v>
      </c>
      <c r="Q1951" s="6">
        <f>E1951/D1951</f>
        <v>1.0600260000000001</v>
      </c>
      <c r="R1951" s="7">
        <f t="shared" si="152"/>
        <v>56.204984093319197</v>
      </c>
      <c r="S1951" t="str">
        <f t="shared" si="153"/>
        <v>technology</v>
      </c>
      <c r="T1951" t="str">
        <f t="shared" si="154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50"/>
        <v>40623.889733796299</v>
      </c>
      <c r="L1952" s="11">
        <f t="shared" si="151"/>
        <v>40654.889733796299</v>
      </c>
      <c r="M1952" t="b">
        <v>1</v>
      </c>
      <c r="N1952">
        <v>1876</v>
      </c>
      <c r="O1952" t="b">
        <v>1</v>
      </c>
      <c r="P1952" t="s">
        <v>8295</v>
      </c>
      <c r="Q1952" s="6">
        <f>E1952/D1952</f>
        <v>2.0051866666666669</v>
      </c>
      <c r="R1952" s="7">
        <f t="shared" si="152"/>
        <v>51.3054157782516</v>
      </c>
      <c r="S1952" t="str">
        <f t="shared" si="153"/>
        <v>technology</v>
      </c>
      <c r="T1952" t="str">
        <f t="shared" si="154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50"/>
        <v>42651.128900462965</v>
      </c>
      <c r="L1953" s="11">
        <f t="shared" si="151"/>
        <v>42681.170567129629</v>
      </c>
      <c r="M1953" t="b">
        <v>1</v>
      </c>
      <c r="N1953">
        <v>834</v>
      </c>
      <c r="O1953" t="b">
        <v>1</v>
      </c>
      <c r="P1953" t="s">
        <v>8295</v>
      </c>
      <c r="Q1953" s="6">
        <f>E1953/D1953</f>
        <v>2.1244399999999999</v>
      </c>
      <c r="R1953" s="7">
        <f t="shared" si="152"/>
        <v>127.36450839328538</v>
      </c>
      <c r="S1953" t="str">
        <f t="shared" si="153"/>
        <v>technology</v>
      </c>
      <c r="T1953" t="str">
        <f t="shared" si="154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50"/>
        <v>41526.314988425926</v>
      </c>
      <c r="L1954" s="11">
        <f t="shared" si="151"/>
        <v>41563.314988425926</v>
      </c>
      <c r="M1954" t="b">
        <v>1</v>
      </c>
      <c r="N1954">
        <v>682</v>
      </c>
      <c r="O1954" t="b">
        <v>1</v>
      </c>
      <c r="P1954" t="s">
        <v>8295</v>
      </c>
      <c r="Q1954" s="6">
        <f>E1954/D1954</f>
        <v>1.9847237142857144</v>
      </c>
      <c r="R1954" s="7">
        <f t="shared" si="152"/>
        <v>101.85532258064516</v>
      </c>
      <c r="S1954" t="str">
        <f t="shared" si="153"/>
        <v>technology</v>
      </c>
      <c r="T1954" t="str">
        <f t="shared" si="154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50"/>
        <v>40940.908159722225</v>
      </c>
      <c r="L1955" s="11">
        <f t="shared" si="151"/>
        <v>40969.833333333336</v>
      </c>
      <c r="M1955" t="b">
        <v>1</v>
      </c>
      <c r="N1955">
        <v>147</v>
      </c>
      <c r="O1955" t="b">
        <v>1</v>
      </c>
      <c r="P1955" t="s">
        <v>8295</v>
      </c>
      <c r="Q1955" s="6">
        <f>E1955/D1955</f>
        <v>2.2594666666666665</v>
      </c>
      <c r="R1955" s="7">
        <f t="shared" si="152"/>
        <v>230.55782312925169</v>
      </c>
      <c r="S1955" t="str">
        <f t="shared" si="153"/>
        <v>technology</v>
      </c>
      <c r="T1955" t="str">
        <f t="shared" si="154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50"/>
        <v>42394.289074074077</v>
      </c>
      <c r="L1956" s="11">
        <f t="shared" si="151"/>
        <v>42440.916666666664</v>
      </c>
      <c r="M1956" t="b">
        <v>1</v>
      </c>
      <c r="N1956">
        <v>415</v>
      </c>
      <c r="O1956" t="b">
        <v>1</v>
      </c>
      <c r="P1956" t="s">
        <v>8295</v>
      </c>
      <c r="Q1956" s="6">
        <f>E1956/D1956</f>
        <v>6.9894800000000004</v>
      </c>
      <c r="R1956" s="7">
        <f t="shared" si="152"/>
        <v>842.10602409638557</v>
      </c>
      <c r="S1956" t="str">
        <f t="shared" si="153"/>
        <v>technology</v>
      </c>
      <c r="T1956" t="str">
        <f t="shared" si="154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50"/>
        <v>41019.980104166672</v>
      </c>
      <c r="L1957" s="11">
        <f t="shared" si="151"/>
        <v>41052.5</v>
      </c>
      <c r="M1957" t="b">
        <v>1</v>
      </c>
      <c r="N1957">
        <v>290</v>
      </c>
      <c r="O1957" t="b">
        <v>1</v>
      </c>
      <c r="P1957" t="s">
        <v>8295</v>
      </c>
      <c r="Q1957" s="6">
        <f>E1957/D1957</f>
        <v>3.9859528571428569</v>
      </c>
      <c r="R1957" s="7">
        <f t="shared" si="152"/>
        <v>577.27593103448271</v>
      </c>
      <c r="S1957" t="str">
        <f t="shared" si="153"/>
        <v>technology</v>
      </c>
      <c r="T1957" t="str">
        <f t="shared" si="154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50"/>
        <v>42067.632002314822</v>
      </c>
      <c r="L1958" s="11">
        <f t="shared" si="151"/>
        <v>42112.59033564815</v>
      </c>
      <c r="M1958" t="b">
        <v>1</v>
      </c>
      <c r="N1958">
        <v>365</v>
      </c>
      <c r="O1958" t="b">
        <v>1</v>
      </c>
      <c r="P1958" t="s">
        <v>8295</v>
      </c>
      <c r="Q1958" s="6">
        <f>E1958/D1958</f>
        <v>2.9403333333333332</v>
      </c>
      <c r="R1958" s="7">
        <f t="shared" si="152"/>
        <v>483.34246575342468</v>
      </c>
      <c r="S1958" t="str">
        <f t="shared" si="153"/>
        <v>technology</v>
      </c>
      <c r="T1958" t="str">
        <f t="shared" si="154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50"/>
        <v>41178.806863425925</v>
      </c>
      <c r="L1959" s="11">
        <f t="shared" si="151"/>
        <v>41208.806863425925</v>
      </c>
      <c r="M1959" t="b">
        <v>1</v>
      </c>
      <c r="N1959">
        <v>660</v>
      </c>
      <c r="O1959" t="b">
        <v>1</v>
      </c>
      <c r="P1959" t="s">
        <v>8295</v>
      </c>
      <c r="Q1959" s="6">
        <f>E1959/D1959</f>
        <v>1.6750470000000002</v>
      </c>
      <c r="R1959" s="7">
        <f t="shared" si="152"/>
        <v>76.138500000000008</v>
      </c>
      <c r="S1959" t="str">
        <f t="shared" si="153"/>
        <v>technology</v>
      </c>
      <c r="T1959" t="str">
        <f t="shared" si="154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50"/>
        <v>41326.69630787037</v>
      </c>
      <c r="L1960" s="11">
        <f t="shared" si="151"/>
        <v>41356.654641203706</v>
      </c>
      <c r="M1960" t="b">
        <v>1</v>
      </c>
      <c r="N1960">
        <v>1356</v>
      </c>
      <c r="O1960" t="b">
        <v>1</v>
      </c>
      <c r="P1960" t="s">
        <v>8295</v>
      </c>
      <c r="Q1960" s="6">
        <f>E1960/D1960</f>
        <v>14.355717142857143</v>
      </c>
      <c r="R1960" s="7">
        <f t="shared" si="152"/>
        <v>74.107684365781708</v>
      </c>
      <c r="S1960" t="str">
        <f t="shared" si="153"/>
        <v>technology</v>
      </c>
      <c r="T1960" t="str">
        <f t="shared" si="154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50"/>
        <v>41871.553935185191</v>
      </c>
      <c r="L1961" s="11">
        <f t="shared" si="151"/>
        <v>41912.708333333336</v>
      </c>
      <c r="M1961" t="b">
        <v>1</v>
      </c>
      <c r="N1961">
        <v>424</v>
      </c>
      <c r="O1961" t="b">
        <v>1</v>
      </c>
      <c r="P1961" t="s">
        <v>8295</v>
      </c>
      <c r="Q1961" s="6">
        <f>E1961/D1961</f>
        <v>1.5673440000000001</v>
      </c>
      <c r="R1961" s="7">
        <f t="shared" si="152"/>
        <v>36.965660377358489</v>
      </c>
      <c r="S1961" t="str">
        <f t="shared" si="153"/>
        <v>technology</v>
      </c>
      <c r="T1961" t="str">
        <f t="shared" si="154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50"/>
        <v>41964.071076388893</v>
      </c>
      <c r="L1962" s="11">
        <f t="shared" si="151"/>
        <v>41994.071076388893</v>
      </c>
      <c r="M1962" t="b">
        <v>1</v>
      </c>
      <c r="N1962">
        <v>33</v>
      </c>
      <c r="O1962" t="b">
        <v>1</v>
      </c>
      <c r="P1962" t="s">
        <v>8295</v>
      </c>
      <c r="Q1962" s="6">
        <f>E1962/D1962</f>
        <v>1.1790285714285715</v>
      </c>
      <c r="R1962" s="7">
        <f t="shared" si="152"/>
        <v>2500.969696969697</v>
      </c>
      <c r="S1962" t="str">
        <f t="shared" si="153"/>
        <v>technology</v>
      </c>
      <c r="T1962" t="str">
        <f t="shared" si="154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50"/>
        <v>41147.902974537043</v>
      </c>
      <c r="L1963" s="11">
        <f t="shared" si="151"/>
        <v>41187.874305555561</v>
      </c>
      <c r="M1963" t="b">
        <v>1</v>
      </c>
      <c r="N1963">
        <v>1633</v>
      </c>
      <c r="O1963" t="b">
        <v>1</v>
      </c>
      <c r="P1963" t="s">
        <v>8295</v>
      </c>
      <c r="Q1963" s="6">
        <f>E1963/D1963</f>
        <v>11.053811999999999</v>
      </c>
      <c r="R1963" s="7">
        <f t="shared" si="152"/>
        <v>67.690214329454989</v>
      </c>
      <c r="S1963" t="str">
        <f t="shared" si="153"/>
        <v>technology</v>
      </c>
      <c r="T1963" t="str">
        <f t="shared" si="154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50"/>
        <v>41742.488842592596</v>
      </c>
      <c r="L1964" s="11">
        <f t="shared" si="151"/>
        <v>41772.488842592596</v>
      </c>
      <c r="M1964" t="b">
        <v>1</v>
      </c>
      <c r="N1964">
        <v>306</v>
      </c>
      <c r="O1964" t="b">
        <v>1</v>
      </c>
      <c r="P1964" t="s">
        <v>8295</v>
      </c>
      <c r="Q1964" s="6">
        <f>E1964/D1964</f>
        <v>1.9292499999999999</v>
      </c>
      <c r="R1964" s="7">
        <f t="shared" si="152"/>
        <v>63.04738562091503</v>
      </c>
      <c r="S1964" t="str">
        <f t="shared" si="153"/>
        <v>technology</v>
      </c>
      <c r="T1964" t="str">
        <f t="shared" si="154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50"/>
        <v>41863.138125000005</v>
      </c>
      <c r="L1965" s="11">
        <f t="shared" si="151"/>
        <v>41898.138125000005</v>
      </c>
      <c r="M1965" t="b">
        <v>1</v>
      </c>
      <c r="N1965">
        <v>205</v>
      </c>
      <c r="O1965" t="b">
        <v>1</v>
      </c>
      <c r="P1965" t="s">
        <v>8295</v>
      </c>
      <c r="Q1965" s="6">
        <f>E1965/D1965</f>
        <v>1.268842105263158</v>
      </c>
      <c r="R1965" s="7">
        <f t="shared" si="152"/>
        <v>117.6</v>
      </c>
      <c r="S1965" t="str">
        <f t="shared" si="153"/>
        <v>technology</v>
      </c>
      <c r="T1965" t="str">
        <f t="shared" si="154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50"/>
        <v>42451.981157407405</v>
      </c>
      <c r="L1966" s="11">
        <f t="shared" si="151"/>
        <v>42481.981157407405</v>
      </c>
      <c r="M1966" t="b">
        <v>1</v>
      </c>
      <c r="N1966">
        <v>1281</v>
      </c>
      <c r="O1966" t="b">
        <v>1</v>
      </c>
      <c r="P1966" t="s">
        <v>8295</v>
      </c>
      <c r="Q1966" s="6">
        <f>E1966/D1966</f>
        <v>2.5957748878923765</v>
      </c>
      <c r="R1966" s="7">
        <f t="shared" si="152"/>
        <v>180.75185011709601</v>
      </c>
      <c r="S1966" t="str">
        <f t="shared" si="153"/>
        <v>technology</v>
      </c>
      <c r="T1966" t="str">
        <f t="shared" si="154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50"/>
        <v>40897.797569444447</v>
      </c>
      <c r="L1967" s="11">
        <f t="shared" si="151"/>
        <v>40919.75</v>
      </c>
      <c r="M1967" t="b">
        <v>1</v>
      </c>
      <c r="N1967">
        <v>103</v>
      </c>
      <c r="O1967" t="b">
        <v>1</v>
      </c>
      <c r="P1967" t="s">
        <v>8295</v>
      </c>
      <c r="Q1967" s="6">
        <f>E1967/D1967</f>
        <v>2.6227999999999998</v>
      </c>
      <c r="R1967" s="7">
        <f t="shared" si="152"/>
        <v>127.32038834951456</v>
      </c>
      <c r="S1967" t="str">
        <f t="shared" si="153"/>
        <v>technology</v>
      </c>
      <c r="T1967" t="str">
        <f t="shared" si="154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50"/>
        <v>41835.248819444445</v>
      </c>
      <c r="L1968" s="11">
        <f t="shared" si="151"/>
        <v>41865.248819444445</v>
      </c>
      <c r="M1968" t="b">
        <v>1</v>
      </c>
      <c r="N1968">
        <v>1513</v>
      </c>
      <c r="O1968" t="b">
        <v>1</v>
      </c>
      <c r="P1968" t="s">
        <v>8295</v>
      </c>
      <c r="Q1968" s="6">
        <f>E1968/D1968</f>
        <v>2.0674309000000002</v>
      </c>
      <c r="R1968" s="7">
        <f t="shared" si="152"/>
        <v>136.6444745538665</v>
      </c>
      <c r="S1968" t="str">
        <f t="shared" si="153"/>
        <v>technology</v>
      </c>
      <c r="T1968" t="str">
        <f t="shared" si="154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50"/>
        <v>41730.371863425928</v>
      </c>
      <c r="L1969" s="11">
        <f t="shared" si="151"/>
        <v>41760.371863425928</v>
      </c>
      <c r="M1969" t="b">
        <v>1</v>
      </c>
      <c r="N1969">
        <v>405</v>
      </c>
      <c r="O1969" t="b">
        <v>1</v>
      </c>
      <c r="P1969" t="s">
        <v>8295</v>
      </c>
      <c r="Q1969" s="6">
        <f>E1969/D1969</f>
        <v>3.7012999999999998</v>
      </c>
      <c r="R1969" s="7">
        <f t="shared" si="152"/>
        <v>182.78024691358024</v>
      </c>
      <c r="S1969" t="str">
        <f t="shared" si="153"/>
        <v>technology</v>
      </c>
      <c r="T1969" t="str">
        <f t="shared" si="154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50"/>
        <v>42676.295312499999</v>
      </c>
      <c r="L1970" s="11">
        <f t="shared" si="151"/>
        <v>42707.33697916667</v>
      </c>
      <c r="M1970" t="b">
        <v>1</v>
      </c>
      <c r="N1970">
        <v>510</v>
      </c>
      <c r="O1970" t="b">
        <v>1</v>
      </c>
      <c r="P1970" t="s">
        <v>8295</v>
      </c>
      <c r="Q1970" s="6">
        <f>E1970/D1970</f>
        <v>2.8496600000000001</v>
      </c>
      <c r="R1970" s="7">
        <f t="shared" si="152"/>
        <v>279.37843137254902</v>
      </c>
      <c r="S1970" t="str">
        <f t="shared" si="153"/>
        <v>technology</v>
      </c>
      <c r="T1970" t="str">
        <f t="shared" si="154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50"/>
        <v>42557.500787037039</v>
      </c>
      <c r="L1971" s="11">
        <f t="shared" si="151"/>
        <v>42587.500787037039</v>
      </c>
      <c r="M1971" t="b">
        <v>1</v>
      </c>
      <c r="N1971">
        <v>1887</v>
      </c>
      <c r="O1971" t="b">
        <v>1</v>
      </c>
      <c r="P1971" t="s">
        <v>8295</v>
      </c>
      <c r="Q1971" s="6">
        <f>E1971/D1971</f>
        <v>5.7907999999999999</v>
      </c>
      <c r="R1971" s="7">
        <f t="shared" si="152"/>
        <v>61.375728669846318</v>
      </c>
      <c r="S1971" t="str">
        <f t="shared" si="153"/>
        <v>technology</v>
      </c>
      <c r="T1971" t="str">
        <f t="shared" si="154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50"/>
        <v>41323.901631944449</v>
      </c>
      <c r="L1972" s="11">
        <f t="shared" si="151"/>
        <v>41383.859965277785</v>
      </c>
      <c r="M1972" t="b">
        <v>1</v>
      </c>
      <c r="N1972">
        <v>701</v>
      </c>
      <c r="O1972" t="b">
        <v>1</v>
      </c>
      <c r="P1972" t="s">
        <v>8295</v>
      </c>
      <c r="Q1972" s="6">
        <f>E1972/D1972</f>
        <v>11.318</v>
      </c>
      <c r="R1972" s="7">
        <f t="shared" si="152"/>
        <v>80.727532097004286</v>
      </c>
      <c r="S1972" t="str">
        <f t="shared" si="153"/>
        <v>technology</v>
      </c>
      <c r="T1972" t="str">
        <f t="shared" si="154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50"/>
        <v>41561.209039351852</v>
      </c>
      <c r="L1973" s="11">
        <f t="shared" si="151"/>
        <v>41592.875</v>
      </c>
      <c r="M1973" t="b">
        <v>1</v>
      </c>
      <c r="N1973">
        <v>3863</v>
      </c>
      <c r="O1973" t="b">
        <v>1</v>
      </c>
      <c r="P1973" t="s">
        <v>8295</v>
      </c>
      <c r="Q1973" s="6">
        <f>E1973/D1973</f>
        <v>2.6302771750000002</v>
      </c>
      <c r="R1973" s="7">
        <f t="shared" si="152"/>
        <v>272.35590732591254</v>
      </c>
      <c r="S1973" t="str">
        <f t="shared" si="153"/>
        <v>technology</v>
      </c>
      <c r="T1973" t="str">
        <f t="shared" si="154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50"/>
        <v>41200.720416666671</v>
      </c>
      <c r="L1974" s="11">
        <f t="shared" si="151"/>
        <v>41230.762083333335</v>
      </c>
      <c r="M1974" t="b">
        <v>1</v>
      </c>
      <c r="N1974">
        <v>238</v>
      </c>
      <c r="O1974" t="b">
        <v>1</v>
      </c>
      <c r="P1974" t="s">
        <v>8295</v>
      </c>
      <c r="Q1974" s="6">
        <f>E1974/D1974</f>
        <v>6.7447999999999997</v>
      </c>
      <c r="R1974" s="7">
        <f t="shared" si="152"/>
        <v>70.848739495798313</v>
      </c>
      <c r="S1974" t="str">
        <f t="shared" si="153"/>
        <v>technology</v>
      </c>
      <c r="T1974" t="str">
        <f t="shared" si="154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50"/>
        <v>42549.431296296294</v>
      </c>
      <c r="L1975" s="11">
        <f t="shared" si="151"/>
        <v>42588.000000000007</v>
      </c>
      <c r="M1975" t="b">
        <v>1</v>
      </c>
      <c r="N1975">
        <v>2051</v>
      </c>
      <c r="O1975" t="b">
        <v>1</v>
      </c>
      <c r="P1975" t="s">
        <v>8295</v>
      </c>
      <c r="Q1975" s="6">
        <f>E1975/D1975</f>
        <v>2.5683081313131315</v>
      </c>
      <c r="R1975" s="7">
        <f t="shared" si="152"/>
        <v>247.94003412969283</v>
      </c>
      <c r="S1975" t="str">
        <f t="shared" si="153"/>
        <v>technology</v>
      </c>
      <c r="T1975" t="str">
        <f t="shared" si="154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50"/>
        <v>41445.04246527778</v>
      </c>
      <c r="L1976" s="11">
        <f t="shared" si="151"/>
        <v>41505.04246527778</v>
      </c>
      <c r="M1976" t="b">
        <v>1</v>
      </c>
      <c r="N1976">
        <v>402</v>
      </c>
      <c r="O1976" t="b">
        <v>1</v>
      </c>
      <c r="P1976" t="s">
        <v>8295</v>
      </c>
      <c r="Q1976" s="6">
        <f>E1976/D1976</f>
        <v>3.7549600000000001</v>
      </c>
      <c r="R1976" s="7">
        <f t="shared" si="152"/>
        <v>186.81393034825871</v>
      </c>
      <c r="S1976" t="str">
        <f t="shared" si="153"/>
        <v>technology</v>
      </c>
      <c r="T1976" t="str">
        <f t="shared" si="154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50"/>
        <v>41313.463553240741</v>
      </c>
      <c r="L1977" s="11">
        <f t="shared" si="151"/>
        <v>41343.463553240741</v>
      </c>
      <c r="M1977" t="b">
        <v>1</v>
      </c>
      <c r="N1977">
        <v>253</v>
      </c>
      <c r="O1977" t="b">
        <v>1</v>
      </c>
      <c r="P1977" t="s">
        <v>8295</v>
      </c>
      <c r="Q1977" s="6">
        <f>E1977/D1977</f>
        <v>2.0870837499999997</v>
      </c>
      <c r="R1977" s="7">
        <f t="shared" si="152"/>
        <v>131.98948616600788</v>
      </c>
      <c r="S1977" t="str">
        <f t="shared" si="153"/>
        <v>technology</v>
      </c>
      <c r="T1977" t="str">
        <f t="shared" si="154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50"/>
        <v>41438.607928240745</v>
      </c>
      <c r="L1978" s="11">
        <f t="shared" si="151"/>
        <v>41468.607928240745</v>
      </c>
      <c r="M1978" t="b">
        <v>1</v>
      </c>
      <c r="N1978">
        <v>473</v>
      </c>
      <c r="O1978" t="b">
        <v>1</v>
      </c>
      <c r="P1978" t="s">
        <v>8295</v>
      </c>
      <c r="Q1978" s="6">
        <f>E1978/D1978</f>
        <v>3.4660000000000002</v>
      </c>
      <c r="R1978" s="7">
        <f t="shared" si="152"/>
        <v>29.310782241014799</v>
      </c>
      <c r="S1978" t="str">
        <f t="shared" si="153"/>
        <v>technology</v>
      </c>
      <c r="T1978" t="str">
        <f t="shared" si="154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50"/>
        <v>42310.925231481488</v>
      </c>
      <c r="L1979" s="11">
        <f t="shared" si="151"/>
        <v>42357.040972222225</v>
      </c>
      <c r="M1979" t="b">
        <v>1</v>
      </c>
      <c r="N1979">
        <v>821</v>
      </c>
      <c r="O1979" t="b">
        <v>1</v>
      </c>
      <c r="P1979" t="s">
        <v>8295</v>
      </c>
      <c r="Q1979" s="6">
        <f>E1979/D1979</f>
        <v>4.0232999999999999</v>
      </c>
      <c r="R1979" s="7">
        <f t="shared" si="152"/>
        <v>245.02436053593178</v>
      </c>
      <c r="S1979" t="str">
        <f t="shared" si="153"/>
        <v>technology</v>
      </c>
      <c r="T1979" t="str">
        <f t="shared" si="154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50"/>
        <v>41038.933935185189</v>
      </c>
      <c r="L1980" s="11">
        <f t="shared" si="151"/>
        <v>41072</v>
      </c>
      <c r="M1980" t="b">
        <v>1</v>
      </c>
      <c r="N1980">
        <v>388</v>
      </c>
      <c r="O1980" t="b">
        <v>1</v>
      </c>
      <c r="P1980" t="s">
        <v>8295</v>
      </c>
      <c r="Q1980" s="6">
        <f>E1980/D1980</f>
        <v>10.2684514</v>
      </c>
      <c r="R1980" s="7">
        <f t="shared" si="152"/>
        <v>1323.2540463917526</v>
      </c>
      <c r="S1980" t="str">
        <f t="shared" si="153"/>
        <v>technology</v>
      </c>
      <c r="T1980" t="str">
        <f t="shared" si="154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50"/>
        <v>42290.168356481481</v>
      </c>
      <c r="L1981" s="11">
        <f t="shared" si="151"/>
        <v>42326.915972222225</v>
      </c>
      <c r="M1981" t="b">
        <v>1</v>
      </c>
      <c r="N1981">
        <v>813</v>
      </c>
      <c r="O1981" t="b">
        <v>1</v>
      </c>
      <c r="P1981" t="s">
        <v>8295</v>
      </c>
      <c r="Q1981" s="6">
        <f>E1981/D1981</f>
        <v>1.14901155</v>
      </c>
      <c r="R1981" s="7">
        <f t="shared" si="152"/>
        <v>282.65966789667897</v>
      </c>
      <c r="S1981" t="str">
        <f t="shared" si="153"/>
        <v>technology</v>
      </c>
      <c r="T1981" t="str">
        <f t="shared" si="154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50"/>
        <v>42423.250717592593</v>
      </c>
      <c r="L1982" s="11">
        <f t="shared" si="151"/>
        <v>42463.209050925929</v>
      </c>
      <c r="M1982" t="b">
        <v>1</v>
      </c>
      <c r="N1982">
        <v>1945</v>
      </c>
      <c r="O1982" t="b">
        <v>1</v>
      </c>
      <c r="P1982" t="s">
        <v>8295</v>
      </c>
      <c r="Q1982" s="6">
        <f>E1982/D1982</f>
        <v>3.5482402000000004</v>
      </c>
      <c r="R1982" s="7">
        <f t="shared" si="152"/>
        <v>91.214401028277635</v>
      </c>
      <c r="S1982" t="str">
        <f t="shared" si="153"/>
        <v>technology</v>
      </c>
      <c r="T1982" t="str">
        <f t="shared" si="154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50"/>
        <v>41799.433622685188</v>
      </c>
      <c r="L1983" s="11">
        <f t="shared" si="151"/>
        <v>41829.433622685188</v>
      </c>
      <c r="M1983" t="b">
        <v>0</v>
      </c>
      <c r="N1983">
        <v>12</v>
      </c>
      <c r="O1983" t="b">
        <v>0</v>
      </c>
      <c r="P1983" t="s">
        <v>8296</v>
      </c>
      <c r="Q1983" s="6">
        <f>E1983/D1983</f>
        <v>5.0799999999999998E-2</v>
      </c>
      <c r="R1983" s="7">
        <f t="shared" si="152"/>
        <v>31.75</v>
      </c>
      <c r="S1983" t="str">
        <f t="shared" si="153"/>
        <v>photography</v>
      </c>
      <c r="T1983" t="str">
        <f t="shared" si="154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50"/>
        <v>42678.294988425929</v>
      </c>
      <c r="L1984" s="11">
        <f t="shared" si="151"/>
        <v>42708.336655092593</v>
      </c>
      <c r="M1984" t="b">
        <v>0</v>
      </c>
      <c r="N1984">
        <v>0</v>
      </c>
      <c r="O1984" t="b">
        <v>0</v>
      </c>
      <c r="P1984" t="s">
        <v>8296</v>
      </c>
      <c r="Q1984" s="6">
        <f>E1984/D1984</f>
        <v>0</v>
      </c>
      <c r="R1984" s="7" t="e">
        <f t="shared" si="152"/>
        <v>#DIV/0!</v>
      </c>
      <c r="S1984" t="str">
        <f t="shared" si="153"/>
        <v>photography</v>
      </c>
      <c r="T1984" t="str">
        <f t="shared" si="154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50"/>
        <v>42592.720115740747</v>
      </c>
      <c r="L1985" s="11">
        <f t="shared" si="151"/>
        <v>42615.000000000007</v>
      </c>
      <c r="M1985" t="b">
        <v>0</v>
      </c>
      <c r="N1985">
        <v>16</v>
      </c>
      <c r="O1985" t="b">
        <v>0</v>
      </c>
      <c r="P1985" t="s">
        <v>8296</v>
      </c>
      <c r="Q1985" s="6">
        <f>E1985/D1985</f>
        <v>4.2999999999999997E-2</v>
      </c>
      <c r="R1985" s="7">
        <f t="shared" si="152"/>
        <v>88.6875</v>
      </c>
      <c r="S1985" t="str">
        <f t="shared" si="153"/>
        <v>photography</v>
      </c>
      <c r="T1985" t="str">
        <f t="shared" si="154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si="150"/>
        <v>41913.498622685183</v>
      </c>
      <c r="L1986" s="11">
        <f t="shared" si="151"/>
        <v>41973.540289351855</v>
      </c>
      <c r="M1986" t="b">
        <v>0</v>
      </c>
      <c r="N1986">
        <v>7</v>
      </c>
      <c r="O1986" t="b">
        <v>0</v>
      </c>
      <c r="P1986" t="s">
        <v>8296</v>
      </c>
      <c r="Q1986" s="6">
        <f>E1986/D1986</f>
        <v>0.21146666666666666</v>
      </c>
      <c r="R1986" s="7">
        <f t="shared" si="152"/>
        <v>453.14285714285717</v>
      </c>
      <c r="S1986" t="str">
        <f t="shared" si="153"/>
        <v>photography</v>
      </c>
      <c r="T1986" t="str">
        <f t="shared" si="154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ref="K1987:K2050" si="155">(((J1987/60)/60)/24)+DATE(1970,1,1)+(-7/24)</f>
        <v>42555.407071759262</v>
      </c>
      <c r="L1987" s="11">
        <f t="shared" ref="L1987:L2050" si="156">(((I1987/60)/60)/24)+DATE(1970,1,1)+(-7/24)</f>
        <v>42584.666666666664</v>
      </c>
      <c r="M1987" t="b">
        <v>0</v>
      </c>
      <c r="N1987">
        <v>4</v>
      </c>
      <c r="O1987" t="b">
        <v>0</v>
      </c>
      <c r="P1987" t="s">
        <v>8296</v>
      </c>
      <c r="Q1987" s="6">
        <f>E1987/D1987</f>
        <v>3.1875000000000001E-2</v>
      </c>
      <c r="R1987" s="7">
        <f t="shared" ref="R1987:R2050" si="157">E1987/N1987</f>
        <v>12.75</v>
      </c>
      <c r="S1987" t="str">
        <f t="shared" ref="S1987:S2050" si="158">LEFT(P1987,SEARCH("/",P1987,1)-1)</f>
        <v>photography</v>
      </c>
      <c r="T1987" t="str">
        <f t="shared" ref="T1987:T2050" si="159">RIGHT(P1987,LEN(P1987)-SEARCH("/",P1987))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55"/>
        <v>42413.142164351848</v>
      </c>
      <c r="L1988" s="11">
        <f t="shared" si="156"/>
        <v>42443.100497685191</v>
      </c>
      <c r="M1988" t="b">
        <v>0</v>
      </c>
      <c r="N1988">
        <v>1</v>
      </c>
      <c r="O1988" t="b">
        <v>0</v>
      </c>
      <c r="P1988" t="s">
        <v>8296</v>
      </c>
      <c r="Q1988" s="6">
        <f>E1988/D1988</f>
        <v>5.0000000000000001E-4</v>
      </c>
      <c r="R1988" s="7">
        <f t="shared" si="157"/>
        <v>1</v>
      </c>
      <c r="S1988" t="str">
        <f t="shared" si="158"/>
        <v>photography</v>
      </c>
      <c r="T1988" t="str">
        <f t="shared" si="15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55"/>
        <v>42034.348101851858</v>
      </c>
      <c r="L1989" s="11">
        <f t="shared" si="156"/>
        <v>42064.348101851858</v>
      </c>
      <c r="M1989" t="b">
        <v>0</v>
      </c>
      <c r="N1989">
        <v>28</v>
      </c>
      <c r="O1989" t="b">
        <v>0</v>
      </c>
      <c r="P1989" t="s">
        <v>8296</v>
      </c>
      <c r="Q1989" s="6">
        <f>E1989/D1989</f>
        <v>0.42472727272727273</v>
      </c>
      <c r="R1989" s="7">
        <f t="shared" si="157"/>
        <v>83.428571428571431</v>
      </c>
      <c r="S1989" t="str">
        <f t="shared" si="158"/>
        <v>photography</v>
      </c>
      <c r="T1989" t="str">
        <f t="shared" si="15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55"/>
        <v>42206.471550925933</v>
      </c>
      <c r="L1990" s="11">
        <f t="shared" si="156"/>
        <v>42236.471550925933</v>
      </c>
      <c r="M1990" t="b">
        <v>0</v>
      </c>
      <c r="N1990">
        <v>1</v>
      </c>
      <c r="O1990" t="b">
        <v>0</v>
      </c>
      <c r="P1990" t="s">
        <v>8296</v>
      </c>
      <c r="Q1990" s="6">
        <f>E1990/D1990</f>
        <v>4.1666666666666666E-3</v>
      </c>
      <c r="R1990" s="7">
        <f t="shared" si="157"/>
        <v>25</v>
      </c>
      <c r="S1990" t="str">
        <f t="shared" si="158"/>
        <v>photography</v>
      </c>
      <c r="T1990" t="str">
        <f t="shared" si="159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55"/>
        <v>42685.388981481483</v>
      </c>
      <c r="L1991" s="11">
        <f t="shared" si="156"/>
        <v>42715.388981481483</v>
      </c>
      <c r="M1991" t="b">
        <v>0</v>
      </c>
      <c r="N1991">
        <v>1</v>
      </c>
      <c r="O1991" t="b">
        <v>0</v>
      </c>
      <c r="P1991" t="s">
        <v>8296</v>
      </c>
      <c r="Q1991" s="6">
        <f>E1991/D1991</f>
        <v>0.01</v>
      </c>
      <c r="R1991" s="7">
        <f t="shared" si="157"/>
        <v>50</v>
      </c>
      <c r="S1991" t="str">
        <f t="shared" si="158"/>
        <v>photography</v>
      </c>
      <c r="T1991" t="str">
        <f t="shared" si="159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55"/>
        <v>42397.904305555559</v>
      </c>
      <c r="L1992" s="11">
        <f t="shared" si="156"/>
        <v>42412.904305555559</v>
      </c>
      <c r="M1992" t="b">
        <v>0</v>
      </c>
      <c r="N1992">
        <v>5</v>
      </c>
      <c r="O1992" t="b">
        <v>0</v>
      </c>
      <c r="P1992" t="s">
        <v>8296</v>
      </c>
      <c r="Q1992" s="6">
        <f>E1992/D1992</f>
        <v>0.16966666666666666</v>
      </c>
      <c r="R1992" s="7">
        <f t="shared" si="157"/>
        <v>101.8</v>
      </c>
      <c r="S1992" t="str">
        <f t="shared" si="158"/>
        <v>photography</v>
      </c>
      <c r="T1992" t="str">
        <f t="shared" si="15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55"/>
        <v>42167.601689814815</v>
      </c>
      <c r="L1993" s="11">
        <f t="shared" si="156"/>
        <v>42188.601689814815</v>
      </c>
      <c r="M1993" t="b">
        <v>0</v>
      </c>
      <c r="N1993">
        <v>3</v>
      </c>
      <c r="O1993" t="b">
        <v>0</v>
      </c>
      <c r="P1993" t="s">
        <v>8296</v>
      </c>
      <c r="Q1993" s="6">
        <f>E1993/D1993</f>
        <v>7.0000000000000007E-2</v>
      </c>
      <c r="R1993" s="7">
        <f t="shared" si="157"/>
        <v>46.666666666666664</v>
      </c>
      <c r="S1993" t="str">
        <f t="shared" si="158"/>
        <v>photography</v>
      </c>
      <c r="T1993" t="str">
        <f t="shared" si="159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55"/>
        <v>42022.851747685192</v>
      </c>
      <c r="L1994" s="11">
        <f t="shared" si="156"/>
        <v>42052.851747685192</v>
      </c>
      <c r="M1994" t="b">
        <v>0</v>
      </c>
      <c r="N1994">
        <v>2</v>
      </c>
      <c r="O1994" t="b">
        <v>0</v>
      </c>
      <c r="P1994" t="s">
        <v>8296</v>
      </c>
      <c r="Q1994" s="6">
        <f>E1994/D1994</f>
        <v>1.3333333333333333E-3</v>
      </c>
      <c r="R1994" s="7">
        <f t="shared" si="157"/>
        <v>1</v>
      </c>
      <c r="S1994" t="str">
        <f t="shared" si="158"/>
        <v>photography</v>
      </c>
      <c r="T1994" t="str">
        <f t="shared" si="15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55"/>
        <v>42329.296724537046</v>
      </c>
      <c r="L1995" s="11">
        <f t="shared" si="156"/>
        <v>42359.296724537046</v>
      </c>
      <c r="M1995" t="b">
        <v>0</v>
      </c>
      <c r="N1995">
        <v>0</v>
      </c>
      <c r="O1995" t="b">
        <v>0</v>
      </c>
      <c r="P1995" t="s">
        <v>8296</v>
      </c>
      <c r="Q1995" s="6">
        <f>E1995/D1995</f>
        <v>0</v>
      </c>
      <c r="R1995" s="7" t="e">
        <f t="shared" si="157"/>
        <v>#DIV/0!</v>
      </c>
      <c r="S1995" t="str">
        <f t="shared" si="158"/>
        <v>photography</v>
      </c>
      <c r="T1995" t="str">
        <f t="shared" si="159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55"/>
        <v>42650.714606481481</v>
      </c>
      <c r="L1996" s="11">
        <f t="shared" si="156"/>
        <v>42710.756273148152</v>
      </c>
      <c r="M1996" t="b">
        <v>0</v>
      </c>
      <c r="N1996">
        <v>0</v>
      </c>
      <c r="O1996" t="b">
        <v>0</v>
      </c>
      <c r="P1996" t="s">
        <v>8296</v>
      </c>
      <c r="Q1996" s="6">
        <f>E1996/D1996</f>
        <v>0</v>
      </c>
      <c r="R1996" s="7" t="e">
        <f t="shared" si="157"/>
        <v>#DIV/0!</v>
      </c>
      <c r="S1996" t="str">
        <f t="shared" si="158"/>
        <v>photography</v>
      </c>
      <c r="T1996" t="str">
        <f t="shared" si="15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55"/>
        <v>42181.610370370377</v>
      </c>
      <c r="L1997" s="11">
        <f t="shared" si="156"/>
        <v>42201.610370370377</v>
      </c>
      <c r="M1997" t="b">
        <v>0</v>
      </c>
      <c r="N1997">
        <v>3</v>
      </c>
      <c r="O1997" t="b">
        <v>0</v>
      </c>
      <c r="P1997" t="s">
        <v>8296</v>
      </c>
      <c r="Q1997" s="6">
        <f>E1997/D1997</f>
        <v>7.8E-2</v>
      </c>
      <c r="R1997" s="7">
        <f t="shared" si="157"/>
        <v>26</v>
      </c>
      <c r="S1997" t="str">
        <f t="shared" si="158"/>
        <v>photography</v>
      </c>
      <c r="T1997" t="str">
        <f t="shared" si="159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55"/>
        <v>41800.527905092596</v>
      </c>
      <c r="L1998" s="11">
        <f t="shared" si="156"/>
        <v>41830.527905092596</v>
      </c>
      <c r="M1998" t="b">
        <v>0</v>
      </c>
      <c r="N1998">
        <v>0</v>
      </c>
      <c r="O1998" t="b">
        <v>0</v>
      </c>
      <c r="P1998" t="s">
        <v>8296</v>
      </c>
      <c r="Q1998" s="6">
        <f>E1998/D1998</f>
        <v>0</v>
      </c>
      <c r="R1998" s="7" t="e">
        <f t="shared" si="157"/>
        <v>#DIV/0!</v>
      </c>
      <c r="S1998" t="str">
        <f t="shared" si="158"/>
        <v>photography</v>
      </c>
      <c r="T1998" t="str">
        <f t="shared" si="15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55"/>
        <v>41847.639027777783</v>
      </c>
      <c r="L1999" s="11">
        <f t="shared" si="156"/>
        <v>41877.639027777783</v>
      </c>
      <c r="M1999" t="b">
        <v>0</v>
      </c>
      <c r="N1999">
        <v>0</v>
      </c>
      <c r="O1999" t="b">
        <v>0</v>
      </c>
      <c r="P1999" t="s">
        <v>8296</v>
      </c>
      <c r="Q1999" s="6">
        <f>E1999/D1999</f>
        <v>0</v>
      </c>
      <c r="R1999" s="7" t="e">
        <f t="shared" si="157"/>
        <v>#DIV/0!</v>
      </c>
      <c r="S1999" t="str">
        <f t="shared" si="158"/>
        <v>photography</v>
      </c>
      <c r="T1999" t="str">
        <f t="shared" si="15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55"/>
        <v>41806.826828703706</v>
      </c>
      <c r="L2000" s="11">
        <f t="shared" si="156"/>
        <v>41851.826828703706</v>
      </c>
      <c r="M2000" t="b">
        <v>0</v>
      </c>
      <c r="N2000">
        <v>3</v>
      </c>
      <c r="O2000" t="b">
        <v>0</v>
      </c>
      <c r="P2000" t="s">
        <v>8296</v>
      </c>
      <c r="Q2000" s="6">
        <f>E2000/D2000</f>
        <v>0.26200000000000001</v>
      </c>
      <c r="R2000" s="7">
        <f t="shared" si="157"/>
        <v>218.33333333333334</v>
      </c>
      <c r="S2000" t="str">
        <f t="shared" si="158"/>
        <v>photography</v>
      </c>
      <c r="T2000" t="str">
        <f t="shared" si="159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55"/>
        <v>41926.191064814819</v>
      </c>
      <c r="L2001" s="11">
        <f t="shared" si="156"/>
        <v>41956.232731481483</v>
      </c>
      <c r="M2001" t="b">
        <v>0</v>
      </c>
      <c r="N2001">
        <v>7</v>
      </c>
      <c r="O2001" t="b">
        <v>0</v>
      </c>
      <c r="P2001" t="s">
        <v>8296</v>
      </c>
      <c r="Q2001" s="6">
        <f>E2001/D2001</f>
        <v>7.6129032258064515E-3</v>
      </c>
      <c r="R2001" s="7">
        <f t="shared" si="157"/>
        <v>33.714285714285715</v>
      </c>
      <c r="S2001" t="str">
        <f t="shared" si="158"/>
        <v>photography</v>
      </c>
      <c r="T2001" t="str">
        <f t="shared" si="15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55"/>
        <v>42345.659872685188</v>
      </c>
      <c r="L2002" s="11">
        <f t="shared" si="156"/>
        <v>42375.659872685188</v>
      </c>
      <c r="M2002" t="b">
        <v>0</v>
      </c>
      <c r="N2002">
        <v>25</v>
      </c>
      <c r="O2002" t="b">
        <v>0</v>
      </c>
      <c r="P2002" t="s">
        <v>8296</v>
      </c>
      <c r="Q2002" s="6">
        <f>E2002/D2002</f>
        <v>0.125</v>
      </c>
      <c r="R2002" s="7">
        <f t="shared" si="157"/>
        <v>25</v>
      </c>
      <c r="S2002" t="str">
        <f t="shared" si="158"/>
        <v>photography</v>
      </c>
      <c r="T2002" t="str">
        <f t="shared" si="159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55"/>
        <v>42135.918009259265</v>
      </c>
      <c r="L2003" s="11">
        <f t="shared" si="156"/>
        <v>42167.541666666664</v>
      </c>
      <c r="M2003" t="b">
        <v>1</v>
      </c>
      <c r="N2003">
        <v>1637</v>
      </c>
      <c r="O2003" t="b">
        <v>1</v>
      </c>
      <c r="P2003" t="s">
        <v>8295</v>
      </c>
      <c r="Q2003" s="6">
        <f>E2003/D2003</f>
        <v>3.8212909090909091</v>
      </c>
      <c r="R2003" s="7">
        <f t="shared" si="157"/>
        <v>128.38790470372632</v>
      </c>
      <c r="S2003" t="str">
        <f t="shared" si="158"/>
        <v>technology</v>
      </c>
      <c r="T2003" t="str">
        <f t="shared" si="159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55"/>
        <v>42728.420636574076</v>
      </c>
      <c r="L2004" s="11">
        <f t="shared" si="156"/>
        <v>42758.420636574076</v>
      </c>
      <c r="M2004" t="b">
        <v>1</v>
      </c>
      <c r="N2004">
        <v>1375</v>
      </c>
      <c r="O2004" t="b">
        <v>1</v>
      </c>
      <c r="P2004" t="s">
        <v>8295</v>
      </c>
      <c r="Q2004" s="6">
        <f>E2004/D2004</f>
        <v>2.1679422000000002</v>
      </c>
      <c r="R2004" s="7">
        <f t="shared" si="157"/>
        <v>78.834261818181815</v>
      </c>
      <c r="S2004" t="str">
        <f t="shared" si="158"/>
        <v>technology</v>
      </c>
      <c r="T2004" t="str">
        <f t="shared" si="159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55"/>
        <v>40346.83393518519</v>
      </c>
      <c r="L2005" s="11">
        <f t="shared" si="156"/>
        <v>40361.666666666672</v>
      </c>
      <c r="M2005" t="b">
        <v>1</v>
      </c>
      <c r="N2005">
        <v>17</v>
      </c>
      <c r="O2005" t="b">
        <v>1</v>
      </c>
      <c r="P2005" t="s">
        <v>8295</v>
      </c>
      <c r="Q2005" s="6">
        <f>E2005/D2005</f>
        <v>3.12</v>
      </c>
      <c r="R2005" s="7">
        <f t="shared" si="157"/>
        <v>91.764705882352942</v>
      </c>
      <c r="S2005" t="str">
        <f t="shared" si="158"/>
        <v>technology</v>
      </c>
      <c r="T2005" t="str">
        <f t="shared" si="15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55"/>
        <v>41800.31322916667</v>
      </c>
      <c r="L2006" s="11">
        <f t="shared" si="156"/>
        <v>41830.31322916667</v>
      </c>
      <c r="M2006" t="b">
        <v>1</v>
      </c>
      <c r="N2006">
        <v>354</v>
      </c>
      <c r="O2006" t="b">
        <v>1</v>
      </c>
      <c r="P2006" t="s">
        <v>8295</v>
      </c>
      <c r="Q2006" s="6">
        <f>E2006/D2006</f>
        <v>2.3442048</v>
      </c>
      <c r="R2006" s="7">
        <f t="shared" si="157"/>
        <v>331.10237288135596</v>
      </c>
      <c r="S2006" t="str">
        <f t="shared" si="158"/>
        <v>technology</v>
      </c>
      <c r="T2006" t="str">
        <f t="shared" si="15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55"/>
        <v>41535.521041666667</v>
      </c>
      <c r="L2007" s="11">
        <f t="shared" si="156"/>
        <v>41562.874305555561</v>
      </c>
      <c r="M2007" t="b">
        <v>1</v>
      </c>
      <c r="N2007">
        <v>191</v>
      </c>
      <c r="O2007" t="b">
        <v>1</v>
      </c>
      <c r="P2007" t="s">
        <v>8295</v>
      </c>
      <c r="Q2007" s="6">
        <f>E2007/D2007</f>
        <v>1.236801</v>
      </c>
      <c r="R2007" s="7">
        <f t="shared" si="157"/>
        <v>194.26193717277485</v>
      </c>
      <c r="S2007" t="str">
        <f t="shared" si="158"/>
        <v>technology</v>
      </c>
      <c r="T2007" t="str">
        <f t="shared" si="159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55"/>
        <v>41941.208854166667</v>
      </c>
      <c r="L2008" s="11">
        <f t="shared" si="156"/>
        <v>41976.250520833339</v>
      </c>
      <c r="M2008" t="b">
        <v>1</v>
      </c>
      <c r="N2008">
        <v>303</v>
      </c>
      <c r="O2008" t="b">
        <v>1</v>
      </c>
      <c r="P2008" t="s">
        <v>8295</v>
      </c>
      <c r="Q2008" s="6">
        <f>E2008/D2008</f>
        <v>2.4784000000000002</v>
      </c>
      <c r="R2008" s="7">
        <f t="shared" si="157"/>
        <v>408.97689768976898</v>
      </c>
      <c r="S2008" t="str">
        <f t="shared" si="158"/>
        <v>technology</v>
      </c>
      <c r="T2008" t="str">
        <f t="shared" si="159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55"/>
        <v>40347.546134259261</v>
      </c>
      <c r="L2009" s="11">
        <f t="shared" si="156"/>
        <v>40413.875</v>
      </c>
      <c r="M2009" t="b">
        <v>1</v>
      </c>
      <c r="N2009">
        <v>137</v>
      </c>
      <c r="O2009" t="b">
        <v>1</v>
      </c>
      <c r="P2009" t="s">
        <v>8295</v>
      </c>
      <c r="Q2009" s="6">
        <f>E2009/D2009</f>
        <v>1.157092</v>
      </c>
      <c r="R2009" s="7">
        <f t="shared" si="157"/>
        <v>84.459270072992695</v>
      </c>
      <c r="S2009" t="str">
        <f t="shared" si="158"/>
        <v>technology</v>
      </c>
      <c r="T2009" t="str">
        <f t="shared" si="15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55"/>
        <v>40761.312754629631</v>
      </c>
      <c r="L2010" s="11">
        <f t="shared" si="156"/>
        <v>40805.312754629631</v>
      </c>
      <c r="M2010" t="b">
        <v>1</v>
      </c>
      <c r="N2010">
        <v>41</v>
      </c>
      <c r="O2010" t="b">
        <v>1</v>
      </c>
      <c r="P2010" t="s">
        <v>8295</v>
      </c>
      <c r="Q2010" s="6">
        <f>E2010/D2010</f>
        <v>1.1707484768810599</v>
      </c>
      <c r="R2010" s="7">
        <f t="shared" si="157"/>
        <v>44.853658536585364</v>
      </c>
      <c r="S2010" t="str">
        <f t="shared" si="158"/>
        <v>technology</v>
      </c>
      <c r="T2010" t="str">
        <f t="shared" si="15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55"/>
        <v>42661.031747685185</v>
      </c>
      <c r="L2011" s="11">
        <f t="shared" si="156"/>
        <v>42697.073414351857</v>
      </c>
      <c r="M2011" t="b">
        <v>1</v>
      </c>
      <c r="N2011">
        <v>398</v>
      </c>
      <c r="O2011" t="b">
        <v>1</v>
      </c>
      <c r="P2011" t="s">
        <v>8295</v>
      </c>
      <c r="Q2011" s="6">
        <f>E2011/D2011</f>
        <v>3.05158</v>
      </c>
      <c r="R2011" s="7">
        <f t="shared" si="157"/>
        <v>383.3643216080402</v>
      </c>
      <c r="S2011" t="str">
        <f t="shared" si="158"/>
        <v>technology</v>
      </c>
      <c r="T2011" t="str">
        <f t="shared" si="15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55"/>
        <v>42570.704756944448</v>
      </c>
      <c r="L2012" s="11">
        <f t="shared" si="156"/>
        <v>42600.704756944448</v>
      </c>
      <c r="M2012" t="b">
        <v>1</v>
      </c>
      <c r="N2012">
        <v>1737</v>
      </c>
      <c r="O2012" t="b">
        <v>1</v>
      </c>
      <c r="P2012" t="s">
        <v>8295</v>
      </c>
      <c r="Q2012" s="6">
        <f>E2012/D2012</f>
        <v>3.2005299999999997</v>
      </c>
      <c r="R2012" s="7">
        <f t="shared" si="157"/>
        <v>55.276856649395505</v>
      </c>
      <c r="S2012" t="str">
        <f t="shared" si="158"/>
        <v>technology</v>
      </c>
      <c r="T2012" t="str">
        <f t="shared" si="159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55"/>
        <v>42347.066817129635</v>
      </c>
      <c r="L2013" s="11">
        <f t="shared" si="156"/>
        <v>42380.666666666664</v>
      </c>
      <c r="M2013" t="b">
        <v>1</v>
      </c>
      <c r="N2013">
        <v>971</v>
      </c>
      <c r="O2013" t="b">
        <v>1</v>
      </c>
      <c r="P2013" t="s">
        <v>8295</v>
      </c>
      <c r="Q2013" s="6">
        <f>E2013/D2013</f>
        <v>8.1956399999999991</v>
      </c>
      <c r="R2013" s="7">
        <f t="shared" si="157"/>
        <v>422.02059732234807</v>
      </c>
      <c r="S2013" t="str">
        <f t="shared" si="158"/>
        <v>technology</v>
      </c>
      <c r="T2013" t="str">
        <f t="shared" si="15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55"/>
        <v>42010.53056712963</v>
      </c>
      <c r="L2014" s="11">
        <f t="shared" si="156"/>
        <v>42040.53056712963</v>
      </c>
      <c r="M2014" t="b">
        <v>1</v>
      </c>
      <c r="N2014">
        <v>183</v>
      </c>
      <c r="O2014" t="b">
        <v>1</v>
      </c>
      <c r="P2014" t="s">
        <v>8295</v>
      </c>
      <c r="Q2014" s="6">
        <f>E2014/D2014</f>
        <v>2.3490000000000002</v>
      </c>
      <c r="R2014" s="7">
        <f t="shared" si="157"/>
        <v>64.180327868852459</v>
      </c>
      <c r="S2014" t="str">
        <f t="shared" si="158"/>
        <v>technology</v>
      </c>
      <c r="T2014" t="str">
        <f t="shared" si="15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55"/>
        <v>42499.66914351852</v>
      </c>
      <c r="L2015" s="11">
        <f t="shared" si="156"/>
        <v>42559.66914351852</v>
      </c>
      <c r="M2015" t="b">
        <v>1</v>
      </c>
      <c r="N2015">
        <v>4562</v>
      </c>
      <c r="O2015" t="b">
        <v>1</v>
      </c>
      <c r="P2015" t="s">
        <v>8295</v>
      </c>
      <c r="Q2015" s="6">
        <f>E2015/D2015</f>
        <v>4.9491375</v>
      </c>
      <c r="R2015" s="7">
        <f t="shared" si="157"/>
        <v>173.57781674704077</v>
      </c>
      <c r="S2015" t="str">
        <f t="shared" si="158"/>
        <v>technology</v>
      </c>
      <c r="T2015" t="str">
        <f t="shared" si="15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55"/>
        <v>41323.922905092593</v>
      </c>
      <c r="L2016" s="11">
        <f t="shared" si="156"/>
        <v>41357.881238425929</v>
      </c>
      <c r="M2016" t="b">
        <v>1</v>
      </c>
      <c r="N2016">
        <v>26457</v>
      </c>
      <c r="O2016" t="b">
        <v>1</v>
      </c>
      <c r="P2016" t="s">
        <v>8295</v>
      </c>
      <c r="Q2016" s="6">
        <f>E2016/D2016</f>
        <v>78.137822333333332</v>
      </c>
      <c r="R2016" s="7">
        <f t="shared" si="157"/>
        <v>88.601680840609291</v>
      </c>
      <c r="S2016" t="str">
        <f t="shared" si="158"/>
        <v>technology</v>
      </c>
      <c r="T2016" t="str">
        <f t="shared" si="159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55"/>
        <v>40765.585219907407</v>
      </c>
      <c r="L2017" s="11">
        <f t="shared" si="156"/>
        <v>40795.585219907407</v>
      </c>
      <c r="M2017" t="b">
        <v>1</v>
      </c>
      <c r="N2017">
        <v>162</v>
      </c>
      <c r="O2017" t="b">
        <v>1</v>
      </c>
      <c r="P2017" t="s">
        <v>8295</v>
      </c>
      <c r="Q2017" s="6">
        <f>E2017/D2017</f>
        <v>1.1300013888888889</v>
      </c>
      <c r="R2017" s="7">
        <f t="shared" si="157"/>
        <v>50.222283950617282</v>
      </c>
      <c r="S2017" t="str">
        <f t="shared" si="158"/>
        <v>technology</v>
      </c>
      <c r="T2017" t="str">
        <f t="shared" si="15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55"/>
        <v>41312.589108796295</v>
      </c>
      <c r="L2018" s="11">
        <f t="shared" si="156"/>
        <v>41342.589108796295</v>
      </c>
      <c r="M2018" t="b">
        <v>1</v>
      </c>
      <c r="N2018">
        <v>479</v>
      </c>
      <c r="O2018" t="b">
        <v>1</v>
      </c>
      <c r="P2018" t="s">
        <v>8295</v>
      </c>
      <c r="Q2018" s="6">
        <f>E2018/D2018</f>
        <v>9.2154220000000002</v>
      </c>
      <c r="R2018" s="7">
        <f t="shared" si="157"/>
        <v>192.38876826722338</v>
      </c>
      <c r="S2018" t="str">
        <f t="shared" si="158"/>
        <v>technology</v>
      </c>
      <c r="T2018" t="str">
        <f t="shared" si="15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55"/>
        <v>40960.765682870369</v>
      </c>
      <c r="L2019" s="11">
        <f t="shared" si="156"/>
        <v>40991.875</v>
      </c>
      <c r="M2019" t="b">
        <v>1</v>
      </c>
      <c r="N2019">
        <v>426</v>
      </c>
      <c r="O2019" t="b">
        <v>1</v>
      </c>
      <c r="P2019" t="s">
        <v>8295</v>
      </c>
      <c r="Q2019" s="6">
        <f>E2019/D2019</f>
        <v>1.2510239999999999</v>
      </c>
      <c r="R2019" s="7">
        <f t="shared" si="157"/>
        <v>73.416901408450698</v>
      </c>
      <c r="S2019" t="str">
        <f t="shared" si="158"/>
        <v>technology</v>
      </c>
      <c r="T2019" t="str">
        <f t="shared" si="15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55"/>
        <v>42199.074178240742</v>
      </c>
      <c r="L2020" s="11">
        <f t="shared" si="156"/>
        <v>42229.074178240742</v>
      </c>
      <c r="M2020" t="b">
        <v>1</v>
      </c>
      <c r="N2020">
        <v>450</v>
      </c>
      <c r="O2020" t="b">
        <v>1</v>
      </c>
      <c r="P2020" t="s">
        <v>8295</v>
      </c>
      <c r="Q2020" s="6">
        <f>E2020/D2020</f>
        <v>1.0224343076923077</v>
      </c>
      <c r="R2020" s="7">
        <f t="shared" si="157"/>
        <v>147.68495555555555</v>
      </c>
      <c r="S2020" t="str">
        <f t="shared" si="158"/>
        <v>technology</v>
      </c>
      <c r="T2020" t="str">
        <f t="shared" si="159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55"/>
        <v>42605.416909722226</v>
      </c>
      <c r="L2021" s="11">
        <f t="shared" si="156"/>
        <v>42635.416909722226</v>
      </c>
      <c r="M2021" t="b">
        <v>1</v>
      </c>
      <c r="N2021">
        <v>1780</v>
      </c>
      <c r="O2021" t="b">
        <v>1</v>
      </c>
      <c r="P2021" t="s">
        <v>8295</v>
      </c>
      <c r="Q2021" s="6">
        <f>E2021/D2021</f>
        <v>4.8490975000000001</v>
      </c>
      <c r="R2021" s="7">
        <f t="shared" si="157"/>
        <v>108.96848314606741</v>
      </c>
      <c r="S2021" t="str">
        <f t="shared" si="158"/>
        <v>technology</v>
      </c>
      <c r="T2021" t="str">
        <f t="shared" si="15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55"/>
        <v>41736.805833333332</v>
      </c>
      <c r="L2022" s="11">
        <f t="shared" si="156"/>
        <v>41773.669444444444</v>
      </c>
      <c r="M2022" t="b">
        <v>1</v>
      </c>
      <c r="N2022">
        <v>122</v>
      </c>
      <c r="O2022" t="b">
        <v>1</v>
      </c>
      <c r="P2022" t="s">
        <v>8295</v>
      </c>
      <c r="Q2022" s="6">
        <f>E2022/D2022</f>
        <v>1.9233333333333333</v>
      </c>
      <c r="R2022" s="7">
        <f t="shared" si="157"/>
        <v>23.647540983606557</v>
      </c>
      <c r="S2022" t="str">
        <f t="shared" si="158"/>
        <v>technology</v>
      </c>
      <c r="T2022" t="str">
        <f t="shared" si="15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55"/>
        <v>41860.778900462967</v>
      </c>
      <c r="L2023" s="11">
        <f t="shared" si="156"/>
        <v>41905.778900462967</v>
      </c>
      <c r="M2023" t="b">
        <v>1</v>
      </c>
      <c r="N2023">
        <v>95</v>
      </c>
      <c r="O2023" t="b">
        <v>1</v>
      </c>
      <c r="P2023" t="s">
        <v>8295</v>
      </c>
      <c r="Q2023" s="6">
        <f>E2023/D2023</f>
        <v>2.8109999999999999</v>
      </c>
      <c r="R2023" s="7">
        <f t="shared" si="157"/>
        <v>147.94736842105263</v>
      </c>
      <c r="S2023" t="str">
        <f t="shared" si="158"/>
        <v>technology</v>
      </c>
      <c r="T2023" t="str">
        <f t="shared" si="15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55"/>
        <v>42502.277453703711</v>
      </c>
      <c r="L2024" s="11">
        <f t="shared" si="156"/>
        <v>42532.277453703711</v>
      </c>
      <c r="M2024" t="b">
        <v>1</v>
      </c>
      <c r="N2024">
        <v>325</v>
      </c>
      <c r="O2024" t="b">
        <v>1</v>
      </c>
      <c r="P2024" t="s">
        <v>8295</v>
      </c>
      <c r="Q2024" s="6">
        <f>E2024/D2024</f>
        <v>1.2513700000000001</v>
      </c>
      <c r="R2024" s="7">
        <f t="shared" si="157"/>
        <v>385.03692307692307</v>
      </c>
      <c r="S2024" t="str">
        <f t="shared" si="158"/>
        <v>technology</v>
      </c>
      <c r="T2024" t="str">
        <f t="shared" si="159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55"/>
        <v>42136.12908564815</v>
      </c>
      <c r="L2025" s="11">
        <f t="shared" si="156"/>
        <v>42166.12908564815</v>
      </c>
      <c r="M2025" t="b">
        <v>1</v>
      </c>
      <c r="N2025">
        <v>353</v>
      </c>
      <c r="O2025" t="b">
        <v>1</v>
      </c>
      <c r="P2025" t="s">
        <v>8295</v>
      </c>
      <c r="Q2025" s="6">
        <f>E2025/D2025</f>
        <v>1.61459</v>
      </c>
      <c r="R2025" s="7">
        <f t="shared" si="157"/>
        <v>457.39093484419266</v>
      </c>
      <c r="S2025" t="str">
        <f t="shared" si="158"/>
        <v>technology</v>
      </c>
      <c r="T2025" t="str">
        <f t="shared" si="15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55"/>
        <v>41099.67527777778</v>
      </c>
      <c r="L2026" s="11">
        <f t="shared" si="156"/>
        <v>41133.833333333336</v>
      </c>
      <c r="M2026" t="b">
        <v>1</v>
      </c>
      <c r="N2026">
        <v>105</v>
      </c>
      <c r="O2026" t="b">
        <v>1</v>
      </c>
      <c r="P2026" t="s">
        <v>8295</v>
      </c>
      <c r="Q2026" s="6">
        <f>E2026/D2026</f>
        <v>5.8535000000000004</v>
      </c>
      <c r="R2026" s="7">
        <f t="shared" si="157"/>
        <v>222.99047619047619</v>
      </c>
      <c r="S2026" t="str">
        <f t="shared" si="158"/>
        <v>technology</v>
      </c>
      <c r="T2026" t="str">
        <f t="shared" si="15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55"/>
        <v>42135.892893518518</v>
      </c>
      <c r="L2027" s="11">
        <f t="shared" si="156"/>
        <v>42165.892893518518</v>
      </c>
      <c r="M2027" t="b">
        <v>1</v>
      </c>
      <c r="N2027">
        <v>729</v>
      </c>
      <c r="O2027" t="b">
        <v>1</v>
      </c>
      <c r="P2027" t="s">
        <v>8295</v>
      </c>
      <c r="Q2027" s="6">
        <f>E2027/D2027</f>
        <v>2.0114999999999998</v>
      </c>
      <c r="R2027" s="7">
        <f t="shared" si="157"/>
        <v>220.74074074074073</v>
      </c>
      <c r="S2027" t="str">
        <f t="shared" si="158"/>
        <v>technology</v>
      </c>
      <c r="T2027" t="str">
        <f t="shared" si="159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55"/>
        <v>41704.444270833337</v>
      </c>
      <c r="L2028" s="11">
        <f t="shared" si="156"/>
        <v>41749.874305555561</v>
      </c>
      <c r="M2028" t="b">
        <v>1</v>
      </c>
      <c r="N2028">
        <v>454</v>
      </c>
      <c r="O2028" t="b">
        <v>1</v>
      </c>
      <c r="P2028" t="s">
        <v>8295</v>
      </c>
      <c r="Q2028" s="6">
        <f>E2028/D2028</f>
        <v>1.3348307999999998</v>
      </c>
      <c r="R2028" s="7">
        <f t="shared" si="157"/>
        <v>73.503898678414089</v>
      </c>
      <c r="S2028" t="str">
        <f t="shared" si="158"/>
        <v>technology</v>
      </c>
      <c r="T2028" t="str">
        <f t="shared" si="159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55"/>
        <v>42048.522210648152</v>
      </c>
      <c r="L2029" s="11">
        <f t="shared" si="156"/>
        <v>42093.480543981488</v>
      </c>
      <c r="M2029" t="b">
        <v>1</v>
      </c>
      <c r="N2029">
        <v>539</v>
      </c>
      <c r="O2029" t="b">
        <v>1</v>
      </c>
      <c r="P2029" t="s">
        <v>8295</v>
      </c>
      <c r="Q2029" s="6">
        <f>E2029/D2029</f>
        <v>1.2024900000000001</v>
      </c>
      <c r="R2029" s="7">
        <f t="shared" si="157"/>
        <v>223.09647495361781</v>
      </c>
      <c r="S2029" t="str">
        <f t="shared" si="158"/>
        <v>technology</v>
      </c>
      <c r="T2029" t="str">
        <f t="shared" si="15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55"/>
        <v>40215.627384259264</v>
      </c>
      <c r="L2030" s="11">
        <f t="shared" si="156"/>
        <v>40252.621527777781</v>
      </c>
      <c r="M2030" t="b">
        <v>1</v>
      </c>
      <c r="N2030">
        <v>79</v>
      </c>
      <c r="O2030" t="b">
        <v>1</v>
      </c>
      <c r="P2030" t="s">
        <v>8295</v>
      </c>
      <c r="Q2030" s="6">
        <f>E2030/D2030</f>
        <v>1.2616666666666667</v>
      </c>
      <c r="R2030" s="7">
        <f t="shared" si="157"/>
        <v>47.911392405063289</v>
      </c>
      <c r="S2030" t="str">
        <f t="shared" si="158"/>
        <v>technology</v>
      </c>
      <c r="T2030" t="str">
        <f t="shared" si="159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55"/>
        <v>41847.730104166672</v>
      </c>
      <c r="L2031" s="11">
        <f t="shared" si="156"/>
        <v>41877.730104166672</v>
      </c>
      <c r="M2031" t="b">
        <v>1</v>
      </c>
      <c r="N2031">
        <v>94</v>
      </c>
      <c r="O2031" t="b">
        <v>1</v>
      </c>
      <c r="P2031" t="s">
        <v>8295</v>
      </c>
      <c r="Q2031" s="6">
        <f>E2031/D2031</f>
        <v>3.6120000000000001</v>
      </c>
      <c r="R2031" s="7">
        <f t="shared" si="157"/>
        <v>96.063829787234042</v>
      </c>
      <c r="S2031" t="str">
        <f t="shared" si="158"/>
        <v>technology</v>
      </c>
      <c r="T2031" t="str">
        <f t="shared" si="15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55"/>
        <v>41212.704814814817</v>
      </c>
      <c r="L2032" s="11">
        <f t="shared" si="156"/>
        <v>41242.704814814817</v>
      </c>
      <c r="M2032" t="b">
        <v>1</v>
      </c>
      <c r="N2032">
        <v>625</v>
      </c>
      <c r="O2032" t="b">
        <v>1</v>
      </c>
      <c r="P2032" t="s">
        <v>8295</v>
      </c>
      <c r="Q2032" s="6">
        <f>E2032/D2032</f>
        <v>2.26239013671875</v>
      </c>
      <c r="R2032" s="7">
        <f t="shared" si="157"/>
        <v>118.6144</v>
      </c>
      <c r="S2032" t="str">
        <f t="shared" si="158"/>
        <v>technology</v>
      </c>
      <c r="T2032" t="str">
        <f t="shared" si="159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55"/>
        <v>41975.03765046296</v>
      </c>
      <c r="L2033" s="11">
        <f t="shared" si="156"/>
        <v>42012.750000000007</v>
      </c>
      <c r="M2033" t="b">
        <v>1</v>
      </c>
      <c r="N2033">
        <v>508</v>
      </c>
      <c r="O2033" t="b">
        <v>1</v>
      </c>
      <c r="P2033" t="s">
        <v>8295</v>
      </c>
      <c r="Q2033" s="6">
        <f>E2033/D2033</f>
        <v>1.2035</v>
      </c>
      <c r="R2033" s="7">
        <f t="shared" si="157"/>
        <v>118.45472440944881</v>
      </c>
      <c r="S2033" t="str">
        <f t="shared" si="158"/>
        <v>technology</v>
      </c>
      <c r="T2033" t="str">
        <f t="shared" si="15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55"/>
        <v>42689.274004629631</v>
      </c>
      <c r="L2034" s="11">
        <f t="shared" si="156"/>
        <v>42718.916666666664</v>
      </c>
      <c r="M2034" t="b">
        <v>1</v>
      </c>
      <c r="N2034">
        <v>531</v>
      </c>
      <c r="O2034" t="b">
        <v>1</v>
      </c>
      <c r="P2034" t="s">
        <v>8295</v>
      </c>
      <c r="Q2034" s="6">
        <f>E2034/D2034</f>
        <v>3.0418799999999999</v>
      </c>
      <c r="R2034" s="7">
        <f t="shared" si="157"/>
        <v>143.21468926553672</v>
      </c>
      <c r="S2034" t="str">
        <f t="shared" si="158"/>
        <v>technology</v>
      </c>
      <c r="T2034" t="str">
        <f t="shared" si="15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55"/>
        <v>41724.790717592594</v>
      </c>
      <c r="L2035" s="11">
        <f t="shared" si="156"/>
        <v>41754.790717592594</v>
      </c>
      <c r="M2035" t="b">
        <v>1</v>
      </c>
      <c r="N2035">
        <v>158</v>
      </c>
      <c r="O2035" t="b">
        <v>1</v>
      </c>
      <c r="P2035" t="s">
        <v>8295</v>
      </c>
      <c r="Q2035" s="6">
        <f>E2035/D2035</f>
        <v>1.7867599999999999</v>
      </c>
      <c r="R2035" s="7">
        <f t="shared" si="157"/>
        <v>282.71518987341773</v>
      </c>
      <c r="S2035" t="str">
        <f t="shared" si="158"/>
        <v>technology</v>
      </c>
      <c r="T2035" t="str">
        <f t="shared" si="159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55"/>
        <v>42075.83834490741</v>
      </c>
      <c r="L2036" s="11">
        <f t="shared" si="156"/>
        <v>42130.998611111114</v>
      </c>
      <c r="M2036" t="b">
        <v>1</v>
      </c>
      <c r="N2036">
        <v>508</v>
      </c>
      <c r="O2036" t="b">
        <v>1</v>
      </c>
      <c r="P2036" t="s">
        <v>8295</v>
      </c>
      <c r="Q2036" s="6">
        <f>E2036/D2036</f>
        <v>3.868199871794872</v>
      </c>
      <c r="R2036" s="7">
        <f t="shared" si="157"/>
        <v>593.93620078740162</v>
      </c>
      <c r="S2036" t="str">
        <f t="shared" si="158"/>
        <v>technology</v>
      </c>
      <c r="T2036" t="str">
        <f t="shared" si="15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55"/>
        <v>42311.333414351851</v>
      </c>
      <c r="L2037" s="11">
        <f t="shared" si="156"/>
        <v>42356.750000000007</v>
      </c>
      <c r="M2037" t="b">
        <v>1</v>
      </c>
      <c r="N2037">
        <v>644</v>
      </c>
      <c r="O2037" t="b">
        <v>1</v>
      </c>
      <c r="P2037" t="s">
        <v>8295</v>
      </c>
      <c r="Q2037" s="6">
        <f>E2037/D2037</f>
        <v>2.1103642500000004</v>
      </c>
      <c r="R2037" s="7">
        <f t="shared" si="157"/>
        <v>262.15704968944101</v>
      </c>
      <c r="S2037" t="str">
        <f t="shared" si="158"/>
        <v>technology</v>
      </c>
      <c r="T2037" t="str">
        <f t="shared" si="15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55"/>
        <v>41738.573136574079</v>
      </c>
      <c r="L2038" s="11">
        <f t="shared" si="156"/>
        <v>41768.573136574079</v>
      </c>
      <c r="M2038" t="b">
        <v>1</v>
      </c>
      <c r="N2038">
        <v>848</v>
      </c>
      <c r="O2038" t="b">
        <v>1</v>
      </c>
      <c r="P2038" t="s">
        <v>8295</v>
      </c>
      <c r="Q2038" s="6">
        <f>E2038/D2038</f>
        <v>1.3166833333333334</v>
      </c>
      <c r="R2038" s="7">
        <f t="shared" si="157"/>
        <v>46.580778301886795</v>
      </c>
      <c r="S2038" t="str">
        <f t="shared" si="158"/>
        <v>technology</v>
      </c>
      <c r="T2038" t="str">
        <f t="shared" si="159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55"/>
        <v>41577.918437500004</v>
      </c>
      <c r="L2039" s="11">
        <f t="shared" si="156"/>
        <v>41637.960104166668</v>
      </c>
      <c r="M2039" t="b">
        <v>1</v>
      </c>
      <c r="N2039">
        <v>429</v>
      </c>
      <c r="O2039" t="b">
        <v>1</v>
      </c>
      <c r="P2039" t="s">
        <v>8295</v>
      </c>
      <c r="Q2039" s="6">
        <f>E2039/D2039</f>
        <v>3.0047639999999998</v>
      </c>
      <c r="R2039" s="7">
        <f t="shared" si="157"/>
        <v>70.041118881118877</v>
      </c>
      <c r="S2039" t="str">
        <f t="shared" si="158"/>
        <v>technology</v>
      </c>
      <c r="T2039" t="str">
        <f t="shared" si="15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55"/>
        <v>41423.979409722226</v>
      </c>
      <c r="L2040" s="11">
        <f t="shared" si="156"/>
        <v>41456.458333333336</v>
      </c>
      <c r="M2040" t="b">
        <v>1</v>
      </c>
      <c r="N2040">
        <v>204</v>
      </c>
      <c r="O2040" t="b">
        <v>1</v>
      </c>
      <c r="P2040" t="s">
        <v>8295</v>
      </c>
      <c r="Q2040" s="6">
        <f>E2040/D2040</f>
        <v>4.2051249999999998</v>
      </c>
      <c r="R2040" s="7">
        <f t="shared" si="157"/>
        <v>164.90686274509804</v>
      </c>
      <c r="S2040" t="str">
        <f t="shared" si="158"/>
        <v>technology</v>
      </c>
      <c r="T2040" t="str">
        <f t="shared" si="15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55"/>
        <v>42675.147280092591</v>
      </c>
      <c r="L2041" s="11">
        <f t="shared" si="156"/>
        <v>42704.915972222225</v>
      </c>
      <c r="M2041" t="b">
        <v>1</v>
      </c>
      <c r="N2041">
        <v>379</v>
      </c>
      <c r="O2041" t="b">
        <v>1</v>
      </c>
      <c r="P2041" t="s">
        <v>8295</v>
      </c>
      <c r="Q2041" s="6">
        <f>E2041/D2041</f>
        <v>1.362168</v>
      </c>
      <c r="R2041" s="7">
        <f t="shared" si="157"/>
        <v>449.26385224274406</v>
      </c>
      <c r="S2041" t="str">
        <f t="shared" si="158"/>
        <v>technology</v>
      </c>
      <c r="T2041" t="str">
        <f t="shared" si="15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55"/>
        <v>41578.635451388895</v>
      </c>
      <c r="L2042" s="11">
        <f t="shared" si="156"/>
        <v>41593.677118055559</v>
      </c>
      <c r="M2042" t="b">
        <v>1</v>
      </c>
      <c r="N2042">
        <v>271</v>
      </c>
      <c r="O2042" t="b">
        <v>1</v>
      </c>
      <c r="P2042" t="s">
        <v>8295</v>
      </c>
      <c r="Q2042" s="6">
        <f>E2042/D2042</f>
        <v>2.4817133333333334</v>
      </c>
      <c r="R2042" s="7">
        <f t="shared" si="157"/>
        <v>27.472841328413285</v>
      </c>
      <c r="S2042" t="str">
        <f t="shared" si="158"/>
        <v>technology</v>
      </c>
      <c r="T2042" t="str">
        <f t="shared" si="15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55"/>
        <v>42654.2341087963</v>
      </c>
      <c r="L2043" s="11">
        <f t="shared" si="156"/>
        <v>42684.275775462964</v>
      </c>
      <c r="M2043" t="b">
        <v>0</v>
      </c>
      <c r="N2043">
        <v>120</v>
      </c>
      <c r="O2043" t="b">
        <v>1</v>
      </c>
      <c r="P2043" t="s">
        <v>8295</v>
      </c>
      <c r="Q2043" s="6">
        <f>E2043/D2043</f>
        <v>1.8186315789473684</v>
      </c>
      <c r="R2043" s="7">
        <f t="shared" si="157"/>
        <v>143.97499999999999</v>
      </c>
      <c r="S2043" t="str">
        <f t="shared" si="158"/>
        <v>technology</v>
      </c>
      <c r="T2043" t="str">
        <f t="shared" si="159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55"/>
        <v>42331.416365740741</v>
      </c>
      <c r="L2044" s="11">
        <f t="shared" si="156"/>
        <v>42391.416365740741</v>
      </c>
      <c r="M2044" t="b">
        <v>0</v>
      </c>
      <c r="N2044">
        <v>140</v>
      </c>
      <c r="O2044" t="b">
        <v>1</v>
      </c>
      <c r="P2044" t="s">
        <v>8295</v>
      </c>
      <c r="Q2044" s="6">
        <f>E2044/D2044</f>
        <v>1.2353000000000001</v>
      </c>
      <c r="R2044" s="7">
        <f t="shared" si="157"/>
        <v>88.23571428571428</v>
      </c>
      <c r="S2044" t="str">
        <f t="shared" si="158"/>
        <v>technology</v>
      </c>
      <c r="T2044" t="str">
        <f t="shared" si="15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55"/>
        <v>42660.885150462964</v>
      </c>
      <c r="L2045" s="11">
        <f t="shared" si="156"/>
        <v>42714.915972222225</v>
      </c>
      <c r="M2045" t="b">
        <v>0</v>
      </c>
      <c r="N2045">
        <v>193</v>
      </c>
      <c r="O2045" t="b">
        <v>1</v>
      </c>
      <c r="P2045" t="s">
        <v>8295</v>
      </c>
      <c r="Q2045" s="6">
        <f>E2045/D2045</f>
        <v>5.0620938628158845</v>
      </c>
      <c r="R2045" s="7">
        <f t="shared" si="157"/>
        <v>36.326424870466319</v>
      </c>
      <c r="S2045" t="str">
        <f t="shared" si="158"/>
        <v>technology</v>
      </c>
      <c r="T2045" t="str">
        <f t="shared" si="15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55"/>
        <v>42138.392523148148</v>
      </c>
      <c r="L2046" s="11">
        <f t="shared" si="156"/>
        <v>42168.392523148148</v>
      </c>
      <c r="M2046" t="b">
        <v>0</v>
      </c>
      <c r="N2046">
        <v>180</v>
      </c>
      <c r="O2046" t="b">
        <v>1</v>
      </c>
      <c r="P2046" t="s">
        <v>8295</v>
      </c>
      <c r="Q2046" s="6">
        <f>E2046/D2046</f>
        <v>1.0821333333333334</v>
      </c>
      <c r="R2046" s="7">
        <f t="shared" si="157"/>
        <v>90.177777777777777</v>
      </c>
      <c r="S2046" t="str">
        <f t="shared" si="158"/>
        <v>technology</v>
      </c>
      <c r="T2046" t="str">
        <f t="shared" si="15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55"/>
        <v>41068.796840277777</v>
      </c>
      <c r="L2047" s="11">
        <f t="shared" si="156"/>
        <v>41098.796840277777</v>
      </c>
      <c r="M2047" t="b">
        <v>0</v>
      </c>
      <c r="N2047">
        <v>263</v>
      </c>
      <c r="O2047" t="b">
        <v>1</v>
      </c>
      <c r="P2047" t="s">
        <v>8295</v>
      </c>
      <c r="Q2047" s="6">
        <f>E2047/D2047</f>
        <v>8.1918387755102042</v>
      </c>
      <c r="R2047" s="7">
        <f t="shared" si="157"/>
        <v>152.62361216730039</v>
      </c>
      <c r="S2047" t="str">
        <f t="shared" si="158"/>
        <v>technology</v>
      </c>
      <c r="T2047" t="str">
        <f t="shared" si="15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55"/>
        <v>41386.88013888889</v>
      </c>
      <c r="L2048" s="11">
        <f t="shared" si="156"/>
        <v>41416.88013888889</v>
      </c>
      <c r="M2048" t="b">
        <v>0</v>
      </c>
      <c r="N2048">
        <v>217</v>
      </c>
      <c r="O2048" t="b">
        <v>1</v>
      </c>
      <c r="P2048" t="s">
        <v>8295</v>
      </c>
      <c r="Q2048" s="6">
        <f>E2048/D2048</f>
        <v>1.2110000000000001</v>
      </c>
      <c r="R2048" s="7">
        <f t="shared" si="157"/>
        <v>55.806451612903224</v>
      </c>
      <c r="S2048" t="str">
        <f t="shared" si="158"/>
        <v>technology</v>
      </c>
      <c r="T2048" t="str">
        <f t="shared" si="15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55"/>
        <v>42081.611921296302</v>
      </c>
      <c r="L2049" s="11">
        <f t="shared" si="156"/>
        <v>42110.708333333336</v>
      </c>
      <c r="M2049" t="b">
        <v>0</v>
      </c>
      <c r="N2049">
        <v>443</v>
      </c>
      <c r="O2049" t="b">
        <v>1</v>
      </c>
      <c r="P2049" t="s">
        <v>8295</v>
      </c>
      <c r="Q2049" s="6">
        <f>E2049/D2049</f>
        <v>1.0299897959183673</v>
      </c>
      <c r="R2049" s="7">
        <f t="shared" si="157"/>
        <v>227.85327313769753</v>
      </c>
      <c r="S2049" t="str">
        <f t="shared" si="158"/>
        <v>technology</v>
      </c>
      <c r="T2049" t="str">
        <f t="shared" si="15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si="155"/>
        <v>41387.359849537039</v>
      </c>
      <c r="L2050" s="11">
        <f t="shared" si="156"/>
        <v>41417.359849537039</v>
      </c>
      <c r="M2050" t="b">
        <v>0</v>
      </c>
      <c r="N2050">
        <v>1373</v>
      </c>
      <c r="O2050" t="b">
        <v>1</v>
      </c>
      <c r="P2050" t="s">
        <v>8295</v>
      </c>
      <c r="Q2050" s="6">
        <f>E2050/D2050</f>
        <v>1.4833229411764706</v>
      </c>
      <c r="R2050" s="7">
        <f t="shared" si="157"/>
        <v>91.82989803350327</v>
      </c>
      <c r="S2050" t="str">
        <f t="shared" si="158"/>
        <v>technology</v>
      </c>
      <c r="T2050" t="str">
        <f t="shared" si="159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ref="K2051:K2114" si="160">(((J2051/60)/60)/24)+DATE(1970,1,1)+(-7/24)</f>
        <v>41575.235682870371</v>
      </c>
      <c r="L2051" s="11">
        <f t="shared" ref="L2051:L2114" si="161">(((I2051/60)/60)/24)+DATE(1970,1,1)+(-7/24)</f>
        <v>41610.665972222225</v>
      </c>
      <c r="M2051" t="b">
        <v>0</v>
      </c>
      <c r="N2051">
        <v>742</v>
      </c>
      <c r="O2051" t="b">
        <v>1</v>
      </c>
      <c r="P2051" t="s">
        <v>8295</v>
      </c>
      <c r="Q2051" s="6">
        <f>E2051/D2051</f>
        <v>1.2019070000000001</v>
      </c>
      <c r="R2051" s="7">
        <f t="shared" ref="R2051:R2114" si="162">E2051/N2051</f>
        <v>80.991037735849048</v>
      </c>
      <c r="S2051" t="str">
        <f t="shared" ref="S2051:S2114" si="163">LEFT(P2051,SEARCH("/",P2051,1)-1)</f>
        <v>technology</v>
      </c>
      <c r="T2051" t="str">
        <f t="shared" ref="T2051:T2114" si="164">RIGHT(P2051,LEN(P2051)-SEARCH("/",P2051))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60"/>
        <v>42114.77983796296</v>
      </c>
      <c r="L2052" s="11">
        <f t="shared" si="161"/>
        <v>42154.77983796296</v>
      </c>
      <c r="M2052" t="b">
        <v>0</v>
      </c>
      <c r="N2052">
        <v>170</v>
      </c>
      <c r="O2052" t="b">
        <v>1</v>
      </c>
      <c r="P2052" t="s">
        <v>8295</v>
      </c>
      <c r="Q2052" s="6">
        <f>E2052/D2052</f>
        <v>4.7327000000000004</v>
      </c>
      <c r="R2052" s="7">
        <f t="shared" si="162"/>
        <v>278.39411764705881</v>
      </c>
      <c r="S2052" t="str">
        <f t="shared" si="163"/>
        <v>technology</v>
      </c>
      <c r="T2052" t="str">
        <f t="shared" si="164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60"/>
        <v>41603.730752314819</v>
      </c>
      <c r="L2053" s="11">
        <f t="shared" si="161"/>
        <v>41633.730752314819</v>
      </c>
      <c r="M2053" t="b">
        <v>0</v>
      </c>
      <c r="N2053">
        <v>242</v>
      </c>
      <c r="O2053" t="b">
        <v>1</v>
      </c>
      <c r="P2053" t="s">
        <v>8295</v>
      </c>
      <c r="Q2053" s="6">
        <f>E2053/D2053</f>
        <v>1.303625</v>
      </c>
      <c r="R2053" s="7">
        <f t="shared" si="162"/>
        <v>43.095041322314053</v>
      </c>
      <c r="S2053" t="str">
        <f t="shared" si="163"/>
        <v>technology</v>
      </c>
      <c r="T2053" t="str">
        <f t="shared" si="164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60"/>
        <v>42374.792280092595</v>
      </c>
      <c r="L2054" s="11">
        <f t="shared" si="161"/>
        <v>42419.792280092595</v>
      </c>
      <c r="M2054" t="b">
        <v>0</v>
      </c>
      <c r="N2054">
        <v>541</v>
      </c>
      <c r="O2054" t="b">
        <v>1</v>
      </c>
      <c r="P2054" t="s">
        <v>8295</v>
      </c>
      <c r="Q2054" s="6">
        <f>E2054/D2054</f>
        <v>3.5304799999999998</v>
      </c>
      <c r="R2054" s="7">
        <f t="shared" si="162"/>
        <v>326.29205175600737</v>
      </c>
      <c r="S2054" t="str">
        <f t="shared" si="163"/>
        <v>technology</v>
      </c>
      <c r="T2054" t="str">
        <f t="shared" si="164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60"/>
        <v>42303.325821759259</v>
      </c>
      <c r="L2055" s="11">
        <f t="shared" si="161"/>
        <v>42333.367488425931</v>
      </c>
      <c r="M2055" t="b">
        <v>0</v>
      </c>
      <c r="N2055">
        <v>121</v>
      </c>
      <c r="O2055" t="b">
        <v>1</v>
      </c>
      <c r="P2055" t="s">
        <v>8295</v>
      </c>
      <c r="Q2055" s="6">
        <f>E2055/D2055</f>
        <v>1.0102</v>
      </c>
      <c r="R2055" s="7">
        <f t="shared" si="162"/>
        <v>41.743801652892564</v>
      </c>
      <c r="S2055" t="str">
        <f t="shared" si="163"/>
        <v>technology</v>
      </c>
      <c r="T2055" t="str">
        <f t="shared" si="164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60"/>
        <v>41731.22928240741</v>
      </c>
      <c r="L2056" s="11">
        <f t="shared" si="161"/>
        <v>41761.22928240741</v>
      </c>
      <c r="M2056" t="b">
        <v>0</v>
      </c>
      <c r="N2056">
        <v>621</v>
      </c>
      <c r="O2056" t="b">
        <v>1</v>
      </c>
      <c r="P2056" t="s">
        <v>8295</v>
      </c>
      <c r="Q2056" s="6">
        <f>E2056/D2056</f>
        <v>1.1359142857142857</v>
      </c>
      <c r="R2056" s="7">
        <f t="shared" si="162"/>
        <v>64.020933977455712</v>
      </c>
      <c r="S2056" t="str">
        <f t="shared" si="163"/>
        <v>technology</v>
      </c>
      <c r="T2056" t="str">
        <f t="shared" si="164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60"/>
        <v>41946.38244212963</v>
      </c>
      <c r="L2057" s="11">
        <f t="shared" si="161"/>
        <v>41975.875000000007</v>
      </c>
      <c r="M2057" t="b">
        <v>0</v>
      </c>
      <c r="N2057">
        <v>101</v>
      </c>
      <c r="O2057" t="b">
        <v>1</v>
      </c>
      <c r="P2057" t="s">
        <v>8295</v>
      </c>
      <c r="Q2057" s="6">
        <f>E2057/D2057</f>
        <v>1.6741666666666666</v>
      </c>
      <c r="R2057" s="7">
        <f t="shared" si="162"/>
        <v>99.455445544554451</v>
      </c>
      <c r="S2057" t="str">
        <f t="shared" si="163"/>
        <v>technology</v>
      </c>
      <c r="T2057" t="str">
        <f t="shared" si="164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60"/>
        <v>41351.469236111116</v>
      </c>
      <c r="L2058" s="11">
        <f t="shared" si="161"/>
        <v>41381.469236111116</v>
      </c>
      <c r="M2058" t="b">
        <v>0</v>
      </c>
      <c r="N2058">
        <v>554</v>
      </c>
      <c r="O2058" t="b">
        <v>1</v>
      </c>
      <c r="P2058" t="s">
        <v>8295</v>
      </c>
      <c r="Q2058" s="6">
        <f>E2058/D2058</f>
        <v>1.5345200000000001</v>
      </c>
      <c r="R2058" s="7">
        <f t="shared" si="162"/>
        <v>138.49458483754512</v>
      </c>
      <c r="S2058" t="str">
        <f t="shared" si="163"/>
        <v>technology</v>
      </c>
      <c r="T2058" t="str">
        <f t="shared" si="164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60"/>
        <v>42396.202916666669</v>
      </c>
      <c r="L2059" s="11">
        <f t="shared" si="161"/>
        <v>42426.202916666669</v>
      </c>
      <c r="M2059" t="b">
        <v>0</v>
      </c>
      <c r="N2059">
        <v>666</v>
      </c>
      <c r="O2059" t="b">
        <v>1</v>
      </c>
      <c r="P2059" t="s">
        <v>8295</v>
      </c>
      <c r="Q2059" s="6">
        <f>E2059/D2059</f>
        <v>2.022322</v>
      </c>
      <c r="R2059" s="7">
        <f t="shared" si="162"/>
        <v>45.547792792792798</v>
      </c>
      <c r="S2059" t="str">
        <f t="shared" si="163"/>
        <v>technology</v>
      </c>
      <c r="T2059" t="str">
        <f t="shared" si="164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60"/>
        <v>42026.079050925931</v>
      </c>
      <c r="L2060" s="11">
        <f t="shared" si="161"/>
        <v>42065.541666666664</v>
      </c>
      <c r="M2060" t="b">
        <v>0</v>
      </c>
      <c r="N2060">
        <v>410</v>
      </c>
      <c r="O2060" t="b">
        <v>1</v>
      </c>
      <c r="P2060" t="s">
        <v>8295</v>
      </c>
      <c r="Q2060" s="6">
        <f>E2060/D2060</f>
        <v>1.6828125</v>
      </c>
      <c r="R2060" s="7">
        <f t="shared" si="162"/>
        <v>10.507317073170732</v>
      </c>
      <c r="S2060" t="str">
        <f t="shared" si="163"/>
        <v>technology</v>
      </c>
      <c r="T2060" t="str">
        <f t="shared" si="164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60"/>
        <v>42361.31081018519</v>
      </c>
      <c r="L2061" s="11">
        <f t="shared" si="161"/>
        <v>42400.624305555561</v>
      </c>
      <c r="M2061" t="b">
        <v>0</v>
      </c>
      <c r="N2061">
        <v>375</v>
      </c>
      <c r="O2061" t="b">
        <v>1</v>
      </c>
      <c r="P2061" t="s">
        <v>8295</v>
      </c>
      <c r="Q2061" s="6">
        <f>E2061/D2061</f>
        <v>1.4345666666666668</v>
      </c>
      <c r="R2061" s="7">
        <f t="shared" si="162"/>
        <v>114.76533333333333</v>
      </c>
      <c r="S2061" t="str">
        <f t="shared" si="163"/>
        <v>technology</v>
      </c>
      <c r="T2061" t="str">
        <f t="shared" si="164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60"/>
        <v>41783.351273148153</v>
      </c>
      <c r="L2062" s="11">
        <f t="shared" si="161"/>
        <v>41843.351273148153</v>
      </c>
      <c r="M2062" t="b">
        <v>0</v>
      </c>
      <c r="N2062">
        <v>1364</v>
      </c>
      <c r="O2062" t="b">
        <v>1</v>
      </c>
      <c r="P2062" t="s">
        <v>8295</v>
      </c>
      <c r="Q2062" s="6">
        <f>E2062/D2062</f>
        <v>1.964</v>
      </c>
      <c r="R2062" s="7">
        <f t="shared" si="162"/>
        <v>35.997067448680355</v>
      </c>
      <c r="S2062" t="str">
        <f t="shared" si="163"/>
        <v>technology</v>
      </c>
      <c r="T2062" t="str">
        <f t="shared" si="164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60"/>
        <v>42705.472847222227</v>
      </c>
      <c r="L2063" s="11">
        <f t="shared" si="161"/>
        <v>42735.472847222227</v>
      </c>
      <c r="M2063" t="b">
        <v>0</v>
      </c>
      <c r="N2063">
        <v>35</v>
      </c>
      <c r="O2063" t="b">
        <v>1</v>
      </c>
      <c r="P2063" t="s">
        <v>8295</v>
      </c>
      <c r="Q2063" s="6">
        <f>E2063/D2063</f>
        <v>1.0791999999999999</v>
      </c>
      <c r="R2063" s="7">
        <f t="shared" si="162"/>
        <v>154.17142857142858</v>
      </c>
      <c r="S2063" t="str">
        <f t="shared" si="163"/>
        <v>technology</v>
      </c>
      <c r="T2063" t="str">
        <f t="shared" si="164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60"/>
        <v>42423.091412037036</v>
      </c>
      <c r="L2064" s="11">
        <f t="shared" si="161"/>
        <v>42453.049745370372</v>
      </c>
      <c r="M2064" t="b">
        <v>0</v>
      </c>
      <c r="N2064">
        <v>203</v>
      </c>
      <c r="O2064" t="b">
        <v>1</v>
      </c>
      <c r="P2064" t="s">
        <v>8295</v>
      </c>
      <c r="Q2064" s="6">
        <f>E2064/D2064</f>
        <v>1.14977</v>
      </c>
      <c r="R2064" s="7">
        <f t="shared" si="162"/>
        <v>566.38916256157631</v>
      </c>
      <c r="S2064" t="str">
        <f t="shared" si="163"/>
        <v>technology</v>
      </c>
      <c r="T2064" t="str">
        <f t="shared" si="164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60"/>
        <v>42472.440983796296</v>
      </c>
      <c r="L2065" s="11">
        <f t="shared" si="161"/>
        <v>42505.440983796296</v>
      </c>
      <c r="M2065" t="b">
        <v>0</v>
      </c>
      <c r="N2065">
        <v>49</v>
      </c>
      <c r="O2065" t="b">
        <v>1</v>
      </c>
      <c r="P2065" t="s">
        <v>8295</v>
      </c>
      <c r="Q2065" s="6">
        <f>E2065/D2065</f>
        <v>1.4804999999999999</v>
      </c>
      <c r="R2065" s="7">
        <f t="shared" si="162"/>
        <v>120.85714285714286</v>
      </c>
      <c r="S2065" t="str">
        <f t="shared" si="163"/>
        <v>technology</v>
      </c>
      <c r="T2065" t="str">
        <f t="shared" si="164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60"/>
        <v>41389.073182870372</v>
      </c>
      <c r="L2066" s="11">
        <f t="shared" si="161"/>
        <v>41425.208333333336</v>
      </c>
      <c r="M2066" t="b">
        <v>0</v>
      </c>
      <c r="N2066">
        <v>5812</v>
      </c>
      <c r="O2066" t="b">
        <v>1</v>
      </c>
      <c r="P2066" t="s">
        <v>8295</v>
      </c>
      <c r="Q2066" s="6">
        <f>E2066/D2066</f>
        <v>1.9116676082790633</v>
      </c>
      <c r="R2066" s="7">
        <f t="shared" si="162"/>
        <v>86.163845492085343</v>
      </c>
      <c r="S2066" t="str">
        <f t="shared" si="163"/>
        <v>technology</v>
      </c>
      <c r="T2066" t="str">
        <f t="shared" si="164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60"/>
        <v>41603.042002314818</v>
      </c>
      <c r="L2067" s="11">
        <f t="shared" si="161"/>
        <v>41633.042002314818</v>
      </c>
      <c r="M2067" t="b">
        <v>0</v>
      </c>
      <c r="N2067">
        <v>1556</v>
      </c>
      <c r="O2067" t="b">
        <v>1</v>
      </c>
      <c r="P2067" t="s">
        <v>8295</v>
      </c>
      <c r="Q2067" s="6">
        <f>E2067/D2067</f>
        <v>1.99215125</v>
      </c>
      <c r="R2067" s="7">
        <f t="shared" si="162"/>
        <v>51.212114395886893</v>
      </c>
      <c r="S2067" t="str">
        <f t="shared" si="163"/>
        <v>technology</v>
      </c>
      <c r="T2067" t="str">
        <f t="shared" si="164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60"/>
        <v>41844.480127314819</v>
      </c>
      <c r="L2068" s="11">
        <f t="shared" si="161"/>
        <v>41874.480127314819</v>
      </c>
      <c r="M2068" t="b">
        <v>0</v>
      </c>
      <c r="N2068">
        <v>65</v>
      </c>
      <c r="O2068" t="b">
        <v>1</v>
      </c>
      <c r="P2068" t="s">
        <v>8295</v>
      </c>
      <c r="Q2068" s="6">
        <f>E2068/D2068</f>
        <v>2.1859999999999999</v>
      </c>
      <c r="R2068" s="7">
        <f t="shared" si="162"/>
        <v>67.261538461538464</v>
      </c>
      <c r="S2068" t="str">
        <f t="shared" si="163"/>
        <v>technology</v>
      </c>
      <c r="T2068" t="str">
        <f t="shared" si="164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60"/>
        <v>42115.562222222223</v>
      </c>
      <c r="L2069" s="11">
        <f t="shared" si="161"/>
        <v>42148.562222222223</v>
      </c>
      <c r="M2069" t="b">
        <v>0</v>
      </c>
      <c r="N2069">
        <v>10</v>
      </c>
      <c r="O2069" t="b">
        <v>1</v>
      </c>
      <c r="P2069" t="s">
        <v>8295</v>
      </c>
      <c r="Q2069" s="6">
        <f>E2069/D2069</f>
        <v>1.2686868686868686</v>
      </c>
      <c r="R2069" s="7">
        <f t="shared" si="162"/>
        <v>62.8</v>
      </c>
      <c r="S2069" t="str">
        <f t="shared" si="163"/>
        <v>technology</v>
      </c>
      <c r="T2069" t="str">
        <f t="shared" si="164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60"/>
        <v>42633.549942129634</v>
      </c>
      <c r="L2070" s="11">
        <f t="shared" si="161"/>
        <v>42663.549942129634</v>
      </c>
      <c r="M2070" t="b">
        <v>0</v>
      </c>
      <c r="N2070">
        <v>76</v>
      </c>
      <c r="O2070" t="b">
        <v>1</v>
      </c>
      <c r="P2070" t="s">
        <v>8295</v>
      </c>
      <c r="Q2070" s="6">
        <f>E2070/D2070</f>
        <v>1.0522388</v>
      </c>
      <c r="R2070" s="7">
        <f t="shared" si="162"/>
        <v>346.13118421052633</v>
      </c>
      <c r="S2070" t="str">
        <f t="shared" si="163"/>
        <v>technology</v>
      </c>
      <c r="T2070" t="str">
        <f t="shared" si="164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60"/>
        <v>42340.680451388893</v>
      </c>
      <c r="L2071" s="11">
        <f t="shared" si="161"/>
        <v>42371.680451388893</v>
      </c>
      <c r="M2071" t="b">
        <v>0</v>
      </c>
      <c r="N2071">
        <v>263</v>
      </c>
      <c r="O2071" t="b">
        <v>1</v>
      </c>
      <c r="P2071" t="s">
        <v>8295</v>
      </c>
      <c r="Q2071" s="6">
        <f>E2071/D2071</f>
        <v>1.2840666000000001</v>
      </c>
      <c r="R2071" s="7">
        <f t="shared" si="162"/>
        <v>244.11912547528519</v>
      </c>
      <c r="S2071" t="str">
        <f t="shared" si="163"/>
        <v>technology</v>
      </c>
      <c r="T2071" t="str">
        <f t="shared" si="164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60"/>
        <v>42519.364849537036</v>
      </c>
      <c r="L2072" s="11">
        <f t="shared" si="161"/>
        <v>42549.364849537036</v>
      </c>
      <c r="M2072" t="b">
        <v>0</v>
      </c>
      <c r="N2072">
        <v>1530</v>
      </c>
      <c r="O2072" t="b">
        <v>1</v>
      </c>
      <c r="P2072" t="s">
        <v>8295</v>
      </c>
      <c r="Q2072" s="6">
        <f>E2072/D2072</f>
        <v>3.1732719999999999</v>
      </c>
      <c r="R2072" s="7">
        <f t="shared" si="162"/>
        <v>259.25424836601309</v>
      </c>
      <c r="S2072" t="str">
        <f t="shared" si="163"/>
        <v>technology</v>
      </c>
      <c r="T2072" t="str">
        <f t="shared" si="164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60"/>
        <v>42599.987083333333</v>
      </c>
      <c r="L2073" s="11">
        <f t="shared" si="161"/>
        <v>42644.987083333333</v>
      </c>
      <c r="M2073" t="b">
        <v>0</v>
      </c>
      <c r="N2073">
        <v>278</v>
      </c>
      <c r="O2073" t="b">
        <v>1</v>
      </c>
      <c r="P2073" t="s">
        <v>8295</v>
      </c>
      <c r="Q2073" s="6">
        <f>E2073/D2073</f>
        <v>2.8073000000000001</v>
      </c>
      <c r="R2073" s="7">
        <f t="shared" si="162"/>
        <v>201.96402877697841</v>
      </c>
      <c r="S2073" t="str">
        <f t="shared" si="163"/>
        <v>technology</v>
      </c>
      <c r="T2073" t="str">
        <f t="shared" si="164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60"/>
        <v>42467.289722222224</v>
      </c>
      <c r="L2074" s="11">
        <f t="shared" si="161"/>
        <v>42497.289722222224</v>
      </c>
      <c r="M2074" t="b">
        <v>0</v>
      </c>
      <c r="N2074">
        <v>350</v>
      </c>
      <c r="O2074" t="b">
        <v>1</v>
      </c>
      <c r="P2074" t="s">
        <v>8295</v>
      </c>
      <c r="Q2074" s="6">
        <f>E2074/D2074</f>
        <v>1.1073146853146854</v>
      </c>
      <c r="R2074" s="7">
        <f t="shared" si="162"/>
        <v>226.20857142857142</v>
      </c>
      <c r="S2074" t="str">
        <f t="shared" si="163"/>
        <v>technology</v>
      </c>
      <c r="T2074" t="str">
        <f t="shared" si="164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60"/>
        <v>42087.376365740747</v>
      </c>
      <c r="L2075" s="11">
        <f t="shared" si="161"/>
        <v>42132.376365740747</v>
      </c>
      <c r="M2075" t="b">
        <v>0</v>
      </c>
      <c r="N2075">
        <v>470</v>
      </c>
      <c r="O2075" t="b">
        <v>1</v>
      </c>
      <c r="P2075" t="s">
        <v>8295</v>
      </c>
      <c r="Q2075" s="6">
        <f>E2075/D2075</f>
        <v>1.5260429999999998</v>
      </c>
      <c r="R2075" s="7">
        <f t="shared" si="162"/>
        <v>324.69</v>
      </c>
      <c r="S2075" t="str">
        <f t="shared" si="163"/>
        <v>technology</v>
      </c>
      <c r="T2075" t="str">
        <f t="shared" si="164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60"/>
        <v>42466.534513888888</v>
      </c>
      <c r="L2076" s="11">
        <f t="shared" si="161"/>
        <v>42496.534513888888</v>
      </c>
      <c r="M2076" t="b">
        <v>0</v>
      </c>
      <c r="N2076">
        <v>3</v>
      </c>
      <c r="O2076" t="b">
        <v>1</v>
      </c>
      <c r="P2076" t="s">
        <v>8295</v>
      </c>
      <c r="Q2076" s="6">
        <f>E2076/D2076</f>
        <v>1.0249999999999999</v>
      </c>
      <c r="R2076" s="7">
        <f t="shared" si="162"/>
        <v>205</v>
      </c>
      <c r="S2076" t="str">
        <f t="shared" si="163"/>
        <v>technology</v>
      </c>
      <c r="T2076" t="str">
        <f t="shared" si="164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60"/>
        <v>41450.389907407407</v>
      </c>
      <c r="L2077" s="11">
        <f t="shared" si="161"/>
        <v>41480.389907407407</v>
      </c>
      <c r="M2077" t="b">
        <v>0</v>
      </c>
      <c r="N2077">
        <v>8200</v>
      </c>
      <c r="O2077" t="b">
        <v>1</v>
      </c>
      <c r="P2077" t="s">
        <v>8295</v>
      </c>
      <c r="Q2077" s="6">
        <f>E2077/D2077</f>
        <v>16.783738373837384</v>
      </c>
      <c r="R2077" s="7">
        <f t="shared" si="162"/>
        <v>20.465926829268295</v>
      </c>
      <c r="S2077" t="str">
        <f t="shared" si="163"/>
        <v>technology</v>
      </c>
      <c r="T2077" t="str">
        <f t="shared" si="164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60"/>
        <v>41803.588993055557</v>
      </c>
      <c r="L2078" s="11">
        <f t="shared" si="161"/>
        <v>41843.588993055557</v>
      </c>
      <c r="M2078" t="b">
        <v>0</v>
      </c>
      <c r="N2078">
        <v>8359</v>
      </c>
      <c r="O2078" t="b">
        <v>1</v>
      </c>
      <c r="P2078" t="s">
        <v>8295</v>
      </c>
      <c r="Q2078" s="6">
        <f>E2078/D2078</f>
        <v>5.4334915642458101</v>
      </c>
      <c r="R2078" s="7">
        <f t="shared" si="162"/>
        <v>116.35303146309367</v>
      </c>
      <c r="S2078" t="str">
        <f t="shared" si="163"/>
        <v>technology</v>
      </c>
      <c r="T2078" t="str">
        <f t="shared" si="164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60"/>
        <v>42102.750879629632</v>
      </c>
      <c r="L2079" s="11">
        <f t="shared" si="161"/>
        <v>42160.583333333336</v>
      </c>
      <c r="M2079" t="b">
        <v>0</v>
      </c>
      <c r="N2079">
        <v>188</v>
      </c>
      <c r="O2079" t="b">
        <v>1</v>
      </c>
      <c r="P2079" t="s">
        <v>8295</v>
      </c>
      <c r="Q2079" s="6">
        <f>E2079/D2079</f>
        <v>1.1550800000000001</v>
      </c>
      <c r="R2079" s="7">
        <f t="shared" si="162"/>
        <v>307.20212765957444</v>
      </c>
      <c r="S2079" t="str">
        <f t="shared" si="163"/>
        <v>technology</v>
      </c>
      <c r="T2079" t="str">
        <f t="shared" si="164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60"/>
        <v>42692.479826388888</v>
      </c>
      <c r="L2080" s="11">
        <f t="shared" si="161"/>
        <v>42722.479826388888</v>
      </c>
      <c r="M2080" t="b">
        <v>0</v>
      </c>
      <c r="N2080">
        <v>48</v>
      </c>
      <c r="O2080" t="b">
        <v>1</v>
      </c>
      <c r="P2080" t="s">
        <v>8295</v>
      </c>
      <c r="Q2080" s="6">
        <f>E2080/D2080</f>
        <v>1.3120499999999999</v>
      </c>
      <c r="R2080" s="7">
        <f t="shared" si="162"/>
        <v>546.6875</v>
      </c>
      <c r="S2080" t="str">
        <f t="shared" si="163"/>
        <v>technology</v>
      </c>
      <c r="T2080" t="str">
        <f t="shared" si="164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60"/>
        <v>42150.418900462966</v>
      </c>
      <c r="L2081" s="11">
        <f t="shared" si="161"/>
        <v>42180.500000000007</v>
      </c>
      <c r="M2081" t="b">
        <v>0</v>
      </c>
      <c r="N2081">
        <v>607</v>
      </c>
      <c r="O2081" t="b">
        <v>1</v>
      </c>
      <c r="P2081" t="s">
        <v>8295</v>
      </c>
      <c r="Q2081" s="6">
        <f>E2081/D2081</f>
        <v>2.8816999999999999</v>
      </c>
      <c r="R2081" s="7">
        <f t="shared" si="162"/>
        <v>47.474464579901152</v>
      </c>
      <c r="S2081" t="str">
        <f t="shared" si="163"/>
        <v>technology</v>
      </c>
      <c r="T2081" t="str">
        <f t="shared" si="164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60"/>
        <v>42289.665509259263</v>
      </c>
      <c r="L2082" s="11">
        <f t="shared" si="161"/>
        <v>42319.707175925927</v>
      </c>
      <c r="M2082" t="b">
        <v>0</v>
      </c>
      <c r="N2082">
        <v>50</v>
      </c>
      <c r="O2082" t="b">
        <v>1</v>
      </c>
      <c r="P2082" t="s">
        <v>8295</v>
      </c>
      <c r="Q2082" s="6">
        <f>E2082/D2082</f>
        <v>5.0780000000000003</v>
      </c>
      <c r="R2082" s="7">
        <f t="shared" si="162"/>
        <v>101.56</v>
      </c>
      <c r="S2082" t="str">
        <f t="shared" si="163"/>
        <v>technology</v>
      </c>
      <c r="T2082" t="str">
        <f t="shared" si="164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60"/>
        <v>41003.865219907413</v>
      </c>
      <c r="L2083" s="11">
        <f t="shared" si="161"/>
        <v>41044.915972222225</v>
      </c>
      <c r="M2083" t="b">
        <v>0</v>
      </c>
      <c r="N2083">
        <v>55</v>
      </c>
      <c r="O2083" t="b">
        <v>1</v>
      </c>
      <c r="P2083" t="s">
        <v>8279</v>
      </c>
      <c r="Q2083" s="6">
        <f>E2083/D2083</f>
        <v>1.1457142857142857</v>
      </c>
      <c r="R2083" s="7">
        <f t="shared" si="162"/>
        <v>72.909090909090907</v>
      </c>
      <c r="S2083" t="str">
        <f t="shared" si="163"/>
        <v>music</v>
      </c>
      <c r="T2083" t="str">
        <f t="shared" si="164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60"/>
        <v>40810.828657407408</v>
      </c>
      <c r="L2084" s="11">
        <f t="shared" si="161"/>
        <v>40870.870324074072</v>
      </c>
      <c r="M2084" t="b">
        <v>0</v>
      </c>
      <c r="N2084">
        <v>38</v>
      </c>
      <c r="O2084" t="b">
        <v>1</v>
      </c>
      <c r="P2084" t="s">
        <v>8279</v>
      </c>
      <c r="Q2084" s="6">
        <f>E2084/D2084</f>
        <v>1.1073333333333333</v>
      </c>
      <c r="R2084" s="7">
        <f t="shared" si="162"/>
        <v>43.710526315789473</v>
      </c>
      <c r="S2084" t="str">
        <f t="shared" si="163"/>
        <v>music</v>
      </c>
      <c r="T2084" t="str">
        <f t="shared" si="164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60"/>
        <v>41034.430497685185</v>
      </c>
      <c r="L2085" s="11">
        <f t="shared" si="161"/>
        <v>41064.430497685185</v>
      </c>
      <c r="M2085" t="b">
        <v>0</v>
      </c>
      <c r="N2085">
        <v>25</v>
      </c>
      <c r="O2085" t="b">
        <v>1</v>
      </c>
      <c r="P2085" t="s">
        <v>8279</v>
      </c>
      <c r="Q2085" s="6">
        <f>E2085/D2085</f>
        <v>1.1333333333333333</v>
      </c>
      <c r="R2085" s="7">
        <f t="shared" si="162"/>
        <v>34</v>
      </c>
      <c r="S2085" t="str">
        <f t="shared" si="163"/>
        <v>music</v>
      </c>
      <c r="T2085" t="str">
        <f t="shared" si="164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60"/>
        <v>41731.541458333333</v>
      </c>
      <c r="L2086" s="11">
        <f t="shared" si="161"/>
        <v>41762.999305555561</v>
      </c>
      <c r="M2086" t="b">
        <v>0</v>
      </c>
      <c r="N2086">
        <v>46</v>
      </c>
      <c r="O2086" t="b">
        <v>1</v>
      </c>
      <c r="P2086" t="s">
        <v>8279</v>
      </c>
      <c r="Q2086" s="6">
        <f>E2086/D2086</f>
        <v>1.0833333333333333</v>
      </c>
      <c r="R2086" s="7">
        <f t="shared" si="162"/>
        <v>70.652173913043484</v>
      </c>
      <c r="S2086" t="str">
        <f t="shared" si="163"/>
        <v>music</v>
      </c>
      <c r="T2086" t="str">
        <f t="shared" si="164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60"/>
        <v>41075.54383101852</v>
      </c>
      <c r="L2087" s="11">
        <f t="shared" si="161"/>
        <v>41105.54383101852</v>
      </c>
      <c r="M2087" t="b">
        <v>0</v>
      </c>
      <c r="N2087">
        <v>83</v>
      </c>
      <c r="O2087" t="b">
        <v>1</v>
      </c>
      <c r="P2087" t="s">
        <v>8279</v>
      </c>
      <c r="Q2087" s="6">
        <f>E2087/D2087</f>
        <v>1.2353333333333334</v>
      </c>
      <c r="R2087" s="7">
        <f t="shared" si="162"/>
        <v>89.301204819277103</v>
      </c>
      <c r="S2087" t="str">
        <f t="shared" si="163"/>
        <v>music</v>
      </c>
      <c r="T2087" t="str">
        <f t="shared" si="164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60"/>
        <v>40860.378842592596</v>
      </c>
      <c r="L2088" s="11">
        <f t="shared" si="161"/>
        <v>40890.915972222225</v>
      </c>
      <c r="M2088" t="b">
        <v>0</v>
      </c>
      <c r="N2088">
        <v>35</v>
      </c>
      <c r="O2088" t="b">
        <v>1</v>
      </c>
      <c r="P2088" t="s">
        <v>8279</v>
      </c>
      <c r="Q2088" s="6">
        <f>E2088/D2088</f>
        <v>1.0069999999999999</v>
      </c>
      <c r="R2088" s="7">
        <f t="shared" si="162"/>
        <v>115.08571428571429</v>
      </c>
      <c r="S2088" t="str">
        <f t="shared" si="163"/>
        <v>music</v>
      </c>
      <c r="T2088" t="str">
        <f t="shared" si="164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60"/>
        <v>40763.912708333337</v>
      </c>
      <c r="L2089" s="11">
        <f t="shared" si="161"/>
        <v>40793.912708333337</v>
      </c>
      <c r="M2089" t="b">
        <v>0</v>
      </c>
      <c r="N2089">
        <v>25</v>
      </c>
      <c r="O2089" t="b">
        <v>1</v>
      </c>
      <c r="P2089" t="s">
        <v>8279</v>
      </c>
      <c r="Q2089" s="6">
        <f>E2089/D2089</f>
        <v>1.0353333333333334</v>
      </c>
      <c r="R2089" s="7">
        <f t="shared" si="162"/>
        <v>62.12</v>
      </c>
      <c r="S2089" t="str">
        <f t="shared" si="163"/>
        <v>music</v>
      </c>
      <c r="T2089" t="str">
        <f t="shared" si="164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60"/>
        <v>40395.423055555555</v>
      </c>
      <c r="L2090" s="11">
        <f t="shared" si="161"/>
        <v>40431.874305555561</v>
      </c>
      <c r="M2090" t="b">
        <v>0</v>
      </c>
      <c r="N2090">
        <v>75</v>
      </c>
      <c r="O2090" t="b">
        <v>1</v>
      </c>
      <c r="P2090" t="s">
        <v>8279</v>
      </c>
      <c r="Q2090" s="6">
        <f>E2090/D2090</f>
        <v>1.1551066666666667</v>
      </c>
      <c r="R2090" s="7">
        <f t="shared" si="162"/>
        <v>46.204266666666669</v>
      </c>
      <c r="S2090" t="str">
        <f t="shared" si="163"/>
        <v>music</v>
      </c>
      <c r="T2090" t="str">
        <f t="shared" si="164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60"/>
        <v>41452.78465277778</v>
      </c>
      <c r="L2091" s="11">
        <f t="shared" si="161"/>
        <v>41487.78465277778</v>
      </c>
      <c r="M2091" t="b">
        <v>0</v>
      </c>
      <c r="N2091">
        <v>62</v>
      </c>
      <c r="O2091" t="b">
        <v>1</v>
      </c>
      <c r="P2091" t="s">
        <v>8279</v>
      </c>
      <c r="Q2091" s="6">
        <f>E2091/D2091</f>
        <v>1.2040040000000001</v>
      </c>
      <c r="R2091" s="7">
        <f t="shared" si="162"/>
        <v>48.54854838709678</v>
      </c>
      <c r="S2091" t="str">
        <f t="shared" si="163"/>
        <v>music</v>
      </c>
      <c r="T2091" t="str">
        <f t="shared" si="164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60"/>
        <v>41299.08975694445</v>
      </c>
      <c r="L2092" s="11">
        <f t="shared" si="161"/>
        <v>41329.08975694445</v>
      </c>
      <c r="M2092" t="b">
        <v>0</v>
      </c>
      <c r="N2092">
        <v>160</v>
      </c>
      <c r="O2092" t="b">
        <v>1</v>
      </c>
      <c r="P2092" t="s">
        <v>8279</v>
      </c>
      <c r="Q2092" s="6">
        <f>E2092/D2092</f>
        <v>1.1504037499999999</v>
      </c>
      <c r="R2092" s="7">
        <f t="shared" si="162"/>
        <v>57.520187499999999</v>
      </c>
      <c r="S2092" t="str">
        <f t="shared" si="163"/>
        <v>music</v>
      </c>
      <c r="T2092" t="str">
        <f t="shared" si="164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60"/>
        <v>40555.030995370369</v>
      </c>
      <c r="L2093" s="11">
        <f t="shared" si="161"/>
        <v>40603.541666666672</v>
      </c>
      <c r="M2093" t="b">
        <v>0</v>
      </c>
      <c r="N2093">
        <v>246</v>
      </c>
      <c r="O2093" t="b">
        <v>1</v>
      </c>
      <c r="P2093" t="s">
        <v>8279</v>
      </c>
      <c r="Q2093" s="6">
        <f>E2093/D2093</f>
        <v>1.2046777777777777</v>
      </c>
      <c r="R2093" s="7">
        <f t="shared" si="162"/>
        <v>88.147154471544724</v>
      </c>
      <c r="S2093" t="str">
        <f t="shared" si="163"/>
        <v>music</v>
      </c>
      <c r="T2093" t="str">
        <f t="shared" si="164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60"/>
        <v>40763.415879629632</v>
      </c>
      <c r="L2094" s="11">
        <f t="shared" si="161"/>
        <v>40823.415879629632</v>
      </c>
      <c r="M2094" t="b">
        <v>0</v>
      </c>
      <c r="N2094">
        <v>55</v>
      </c>
      <c r="O2094" t="b">
        <v>1</v>
      </c>
      <c r="P2094" t="s">
        <v>8279</v>
      </c>
      <c r="Q2094" s="6">
        <f>E2094/D2094</f>
        <v>1.0128333333333333</v>
      </c>
      <c r="R2094" s="7">
        <f t="shared" si="162"/>
        <v>110.49090909090908</v>
      </c>
      <c r="S2094" t="str">
        <f t="shared" si="163"/>
        <v>music</v>
      </c>
      <c r="T2094" t="str">
        <f t="shared" si="164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60"/>
        <v>41205.562870370377</v>
      </c>
      <c r="L2095" s="11">
        <f t="shared" si="161"/>
        <v>41265.604537037041</v>
      </c>
      <c r="M2095" t="b">
        <v>0</v>
      </c>
      <c r="N2095">
        <v>23</v>
      </c>
      <c r="O2095" t="b">
        <v>1</v>
      </c>
      <c r="P2095" t="s">
        <v>8279</v>
      </c>
      <c r="Q2095" s="6">
        <f>E2095/D2095</f>
        <v>1.0246666666666666</v>
      </c>
      <c r="R2095" s="7">
        <f t="shared" si="162"/>
        <v>66.826086956521735</v>
      </c>
      <c r="S2095" t="str">
        <f t="shared" si="163"/>
        <v>music</v>
      </c>
      <c r="T2095" t="str">
        <f t="shared" si="164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60"/>
        <v>40938.728356481486</v>
      </c>
      <c r="L2096" s="11">
        <f t="shared" si="161"/>
        <v>40972.833333333336</v>
      </c>
      <c r="M2096" t="b">
        <v>0</v>
      </c>
      <c r="N2096">
        <v>72</v>
      </c>
      <c r="O2096" t="b">
        <v>1</v>
      </c>
      <c r="P2096" t="s">
        <v>8279</v>
      </c>
      <c r="Q2096" s="6">
        <f>E2096/D2096</f>
        <v>1.2054285714285715</v>
      </c>
      <c r="R2096" s="7">
        <f t="shared" si="162"/>
        <v>58.597222222222221</v>
      </c>
      <c r="S2096" t="str">
        <f t="shared" si="163"/>
        <v>music</v>
      </c>
      <c r="T2096" t="str">
        <f t="shared" si="164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60"/>
        <v>40758.441817129627</v>
      </c>
      <c r="L2097" s="11">
        <f t="shared" si="161"/>
        <v>40818.441817129627</v>
      </c>
      <c r="M2097" t="b">
        <v>0</v>
      </c>
      <c r="N2097">
        <v>22</v>
      </c>
      <c r="O2097" t="b">
        <v>1</v>
      </c>
      <c r="P2097" t="s">
        <v>8279</v>
      </c>
      <c r="Q2097" s="6">
        <f>E2097/D2097</f>
        <v>1</v>
      </c>
      <c r="R2097" s="7">
        <f t="shared" si="162"/>
        <v>113.63636363636364</v>
      </c>
      <c r="S2097" t="str">
        <f t="shared" si="163"/>
        <v>music</v>
      </c>
      <c r="T2097" t="str">
        <f t="shared" si="164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60"/>
        <v>41192.466840277782</v>
      </c>
      <c r="L2098" s="11">
        <f t="shared" si="161"/>
        <v>41207.874305555561</v>
      </c>
      <c r="M2098" t="b">
        <v>0</v>
      </c>
      <c r="N2098">
        <v>14</v>
      </c>
      <c r="O2098" t="b">
        <v>1</v>
      </c>
      <c r="P2098" t="s">
        <v>8279</v>
      </c>
      <c r="Q2098" s="6">
        <f>E2098/D2098</f>
        <v>1.0166666666666666</v>
      </c>
      <c r="R2098" s="7">
        <f t="shared" si="162"/>
        <v>43.571428571428569</v>
      </c>
      <c r="S2098" t="str">
        <f t="shared" si="163"/>
        <v>music</v>
      </c>
      <c r="T2098" t="str">
        <f t="shared" si="164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60"/>
        <v>40818.293229166666</v>
      </c>
      <c r="L2099" s="11">
        <f t="shared" si="161"/>
        <v>40878.334895833337</v>
      </c>
      <c r="M2099" t="b">
        <v>0</v>
      </c>
      <c r="N2099">
        <v>38</v>
      </c>
      <c r="O2099" t="b">
        <v>1</v>
      </c>
      <c r="P2099" t="s">
        <v>8279</v>
      </c>
      <c r="Q2099" s="6">
        <f>E2099/D2099</f>
        <v>1</v>
      </c>
      <c r="R2099" s="7">
        <f t="shared" si="162"/>
        <v>78.94736842105263</v>
      </c>
      <c r="S2099" t="str">
        <f t="shared" si="163"/>
        <v>music</v>
      </c>
      <c r="T2099" t="str">
        <f t="shared" si="164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60"/>
        <v>40945.822164351855</v>
      </c>
      <c r="L2100" s="11">
        <f t="shared" si="161"/>
        <v>40975.822164351855</v>
      </c>
      <c r="M2100" t="b">
        <v>0</v>
      </c>
      <c r="N2100">
        <v>32</v>
      </c>
      <c r="O2100" t="b">
        <v>1</v>
      </c>
      <c r="P2100" t="s">
        <v>8279</v>
      </c>
      <c r="Q2100" s="6">
        <f>E2100/D2100</f>
        <v>1.0033333333333334</v>
      </c>
      <c r="R2100" s="7">
        <f t="shared" si="162"/>
        <v>188.125</v>
      </c>
      <c r="S2100" t="str">
        <f t="shared" si="163"/>
        <v>music</v>
      </c>
      <c r="T2100" t="str">
        <f t="shared" si="164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60"/>
        <v>42173.454675925932</v>
      </c>
      <c r="L2101" s="11">
        <f t="shared" si="161"/>
        <v>42186.861111111117</v>
      </c>
      <c r="M2101" t="b">
        <v>0</v>
      </c>
      <c r="N2101">
        <v>63</v>
      </c>
      <c r="O2101" t="b">
        <v>1</v>
      </c>
      <c r="P2101" t="s">
        <v>8279</v>
      </c>
      <c r="Q2101" s="6">
        <f>E2101/D2101</f>
        <v>1.3236666666666668</v>
      </c>
      <c r="R2101" s="7">
        <f t="shared" si="162"/>
        <v>63.031746031746032</v>
      </c>
      <c r="S2101" t="str">
        <f t="shared" si="163"/>
        <v>music</v>
      </c>
      <c r="T2101" t="str">
        <f t="shared" si="164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60"/>
        <v>41074.543298611112</v>
      </c>
      <c r="L2102" s="11">
        <f t="shared" si="161"/>
        <v>41089.874305555561</v>
      </c>
      <c r="M2102" t="b">
        <v>0</v>
      </c>
      <c r="N2102">
        <v>27</v>
      </c>
      <c r="O2102" t="b">
        <v>1</v>
      </c>
      <c r="P2102" t="s">
        <v>8279</v>
      </c>
      <c r="Q2102" s="6">
        <f>E2102/D2102</f>
        <v>1.3666666666666667</v>
      </c>
      <c r="R2102" s="7">
        <f t="shared" si="162"/>
        <v>30.37037037037037</v>
      </c>
      <c r="S2102" t="str">
        <f t="shared" si="163"/>
        <v>music</v>
      </c>
      <c r="T2102" t="str">
        <f t="shared" si="164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60"/>
        <v>40891.857800925929</v>
      </c>
      <c r="L2103" s="11">
        <f t="shared" si="161"/>
        <v>40951.857800925929</v>
      </c>
      <c r="M2103" t="b">
        <v>0</v>
      </c>
      <c r="N2103">
        <v>44</v>
      </c>
      <c r="O2103" t="b">
        <v>1</v>
      </c>
      <c r="P2103" t="s">
        <v>8279</v>
      </c>
      <c r="Q2103" s="6">
        <f>E2103/D2103</f>
        <v>1.1325000000000001</v>
      </c>
      <c r="R2103" s="7">
        <f t="shared" si="162"/>
        <v>51.477272727272727</v>
      </c>
      <c r="S2103" t="str">
        <f t="shared" si="163"/>
        <v>music</v>
      </c>
      <c r="T2103" t="str">
        <f t="shared" si="164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60"/>
        <v>40638.576944444445</v>
      </c>
      <c r="L2104" s="11">
        <f t="shared" si="161"/>
        <v>40668.576944444445</v>
      </c>
      <c r="M2104" t="b">
        <v>0</v>
      </c>
      <c r="N2104">
        <v>38</v>
      </c>
      <c r="O2104" t="b">
        <v>1</v>
      </c>
      <c r="P2104" t="s">
        <v>8279</v>
      </c>
      <c r="Q2104" s="6">
        <f>E2104/D2104</f>
        <v>1.36</v>
      </c>
      <c r="R2104" s="7">
        <f t="shared" si="162"/>
        <v>35.789473684210527</v>
      </c>
      <c r="S2104" t="str">
        <f t="shared" si="163"/>
        <v>music</v>
      </c>
      <c r="T2104" t="str">
        <f t="shared" si="164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60"/>
        <v>41192.463275462964</v>
      </c>
      <c r="L2105" s="11">
        <f t="shared" si="161"/>
        <v>41222.504942129635</v>
      </c>
      <c r="M2105" t="b">
        <v>0</v>
      </c>
      <c r="N2105">
        <v>115</v>
      </c>
      <c r="O2105" t="b">
        <v>1</v>
      </c>
      <c r="P2105" t="s">
        <v>8279</v>
      </c>
      <c r="Q2105" s="6">
        <f>E2105/D2105</f>
        <v>1.4612318374694613</v>
      </c>
      <c r="R2105" s="7">
        <f t="shared" si="162"/>
        <v>98.817391304347822</v>
      </c>
      <c r="S2105" t="str">
        <f t="shared" si="163"/>
        <v>music</v>
      </c>
      <c r="T2105" t="str">
        <f t="shared" si="164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60"/>
        <v>41393.782800925932</v>
      </c>
      <c r="L2106" s="11">
        <f t="shared" si="161"/>
        <v>41424.708333333336</v>
      </c>
      <c r="M2106" t="b">
        <v>0</v>
      </c>
      <c r="N2106">
        <v>37</v>
      </c>
      <c r="O2106" t="b">
        <v>1</v>
      </c>
      <c r="P2106" t="s">
        <v>8279</v>
      </c>
      <c r="Q2106" s="6">
        <f>E2106/D2106</f>
        <v>1.2949999999999999</v>
      </c>
      <c r="R2106" s="7">
        <f t="shared" si="162"/>
        <v>28</v>
      </c>
      <c r="S2106" t="str">
        <f t="shared" si="163"/>
        <v>music</v>
      </c>
      <c r="T2106" t="str">
        <f t="shared" si="164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60"/>
        <v>41951.497141203705</v>
      </c>
      <c r="L2107" s="11">
        <f t="shared" si="161"/>
        <v>41963.875000000007</v>
      </c>
      <c r="M2107" t="b">
        <v>0</v>
      </c>
      <c r="N2107">
        <v>99</v>
      </c>
      <c r="O2107" t="b">
        <v>1</v>
      </c>
      <c r="P2107" t="s">
        <v>8279</v>
      </c>
      <c r="Q2107" s="6">
        <f>E2107/D2107</f>
        <v>2.54</v>
      </c>
      <c r="R2107" s="7">
        <f t="shared" si="162"/>
        <v>51.313131313131315</v>
      </c>
      <c r="S2107" t="str">
        <f t="shared" si="163"/>
        <v>music</v>
      </c>
      <c r="T2107" t="str">
        <f t="shared" si="164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60"/>
        <v>41269.923310185186</v>
      </c>
      <c r="L2108" s="11">
        <f t="shared" si="161"/>
        <v>41299.923310185186</v>
      </c>
      <c r="M2108" t="b">
        <v>0</v>
      </c>
      <c r="N2108">
        <v>44</v>
      </c>
      <c r="O2108" t="b">
        <v>1</v>
      </c>
      <c r="P2108" t="s">
        <v>8279</v>
      </c>
      <c r="Q2108" s="6">
        <f>E2108/D2108</f>
        <v>1.0704545454545455</v>
      </c>
      <c r="R2108" s="7">
        <f t="shared" si="162"/>
        <v>53.522727272727273</v>
      </c>
      <c r="S2108" t="str">
        <f t="shared" si="163"/>
        <v>music</v>
      </c>
      <c r="T2108" t="str">
        <f t="shared" si="164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60"/>
        <v>41934.418900462966</v>
      </c>
      <c r="L2109" s="11">
        <f t="shared" si="161"/>
        <v>41955.46056712963</v>
      </c>
      <c r="M2109" t="b">
        <v>0</v>
      </c>
      <c r="N2109">
        <v>58</v>
      </c>
      <c r="O2109" t="b">
        <v>1</v>
      </c>
      <c r="P2109" t="s">
        <v>8279</v>
      </c>
      <c r="Q2109" s="6">
        <f>E2109/D2109</f>
        <v>1.0773299999999999</v>
      </c>
      <c r="R2109" s="7">
        <f t="shared" si="162"/>
        <v>37.149310344827583</v>
      </c>
      <c r="S2109" t="str">
        <f t="shared" si="163"/>
        <v>music</v>
      </c>
      <c r="T2109" t="str">
        <f t="shared" si="164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60"/>
        <v>41134.884027777778</v>
      </c>
      <c r="L2110" s="11">
        <f t="shared" si="161"/>
        <v>41161.871527777781</v>
      </c>
      <c r="M2110" t="b">
        <v>0</v>
      </c>
      <c r="N2110">
        <v>191</v>
      </c>
      <c r="O2110" t="b">
        <v>1</v>
      </c>
      <c r="P2110" t="s">
        <v>8279</v>
      </c>
      <c r="Q2110" s="6">
        <f>E2110/D2110</f>
        <v>1.0731250000000001</v>
      </c>
      <c r="R2110" s="7">
        <f t="shared" si="162"/>
        <v>89.895287958115176</v>
      </c>
      <c r="S2110" t="str">
        <f t="shared" si="163"/>
        <v>music</v>
      </c>
      <c r="T2110" t="str">
        <f t="shared" si="164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60"/>
        <v>42160.416863425933</v>
      </c>
      <c r="L2111" s="11">
        <f t="shared" si="161"/>
        <v>42190.416863425933</v>
      </c>
      <c r="M2111" t="b">
        <v>0</v>
      </c>
      <c r="N2111">
        <v>40</v>
      </c>
      <c r="O2111" t="b">
        <v>1</v>
      </c>
      <c r="P2111" t="s">
        <v>8279</v>
      </c>
      <c r="Q2111" s="6">
        <f>E2111/D2111</f>
        <v>1.06525</v>
      </c>
      <c r="R2111" s="7">
        <f t="shared" si="162"/>
        <v>106.52500000000001</v>
      </c>
      <c r="S2111" t="str">
        <f t="shared" si="163"/>
        <v>music</v>
      </c>
      <c r="T2111" t="str">
        <f t="shared" si="164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60"/>
        <v>41759.379270833335</v>
      </c>
      <c r="L2112" s="11">
        <f t="shared" si="161"/>
        <v>41786.915972222225</v>
      </c>
      <c r="M2112" t="b">
        <v>0</v>
      </c>
      <c r="N2112">
        <v>38</v>
      </c>
      <c r="O2112" t="b">
        <v>1</v>
      </c>
      <c r="P2112" t="s">
        <v>8279</v>
      </c>
      <c r="Q2112" s="6">
        <f>E2112/D2112</f>
        <v>1.0035000000000001</v>
      </c>
      <c r="R2112" s="7">
        <f t="shared" si="162"/>
        <v>52.815789473684212</v>
      </c>
      <c r="S2112" t="str">
        <f t="shared" si="163"/>
        <v>music</v>
      </c>
      <c r="T2112" t="str">
        <f t="shared" si="164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60"/>
        <v>40702.905381944445</v>
      </c>
      <c r="L2113" s="11">
        <f t="shared" si="161"/>
        <v>40769.75</v>
      </c>
      <c r="M2113" t="b">
        <v>0</v>
      </c>
      <c r="N2113">
        <v>39</v>
      </c>
      <c r="O2113" t="b">
        <v>1</v>
      </c>
      <c r="P2113" t="s">
        <v>8279</v>
      </c>
      <c r="Q2113" s="6">
        <f>E2113/D2113</f>
        <v>1.0649999999999999</v>
      </c>
      <c r="R2113" s="7">
        <f t="shared" si="162"/>
        <v>54.615384615384613</v>
      </c>
      <c r="S2113" t="str">
        <f t="shared" si="163"/>
        <v>music</v>
      </c>
      <c r="T2113" t="str">
        <f t="shared" si="164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si="160"/>
        <v>41365.636493055557</v>
      </c>
      <c r="L2114" s="11">
        <f t="shared" si="161"/>
        <v>41379.636493055557</v>
      </c>
      <c r="M2114" t="b">
        <v>0</v>
      </c>
      <c r="N2114">
        <v>11</v>
      </c>
      <c r="O2114" t="b">
        <v>1</v>
      </c>
      <c r="P2114" t="s">
        <v>8279</v>
      </c>
      <c r="Q2114" s="6">
        <f>E2114/D2114</f>
        <v>1</v>
      </c>
      <c r="R2114" s="7">
        <f t="shared" si="162"/>
        <v>27.272727272727273</v>
      </c>
      <c r="S2114" t="str">
        <f t="shared" si="163"/>
        <v>music</v>
      </c>
      <c r="T2114" t="str">
        <f t="shared" si="164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ref="K2115:K2178" si="165">(((J2115/60)/60)/24)+DATE(1970,1,1)+(-7/24)</f>
        <v>41870.573796296296</v>
      </c>
      <c r="L2115" s="11">
        <f t="shared" ref="L2115:L2178" si="166">(((I2115/60)/60)/24)+DATE(1970,1,1)+(-7/24)</f>
        <v>41905.573796296296</v>
      </c>
      <c r="M2115" t="b">
        <v>0</v>
      </c>
      <c r="N2115">
        <v>107</v>
      </c>
      <c r="O2115" t="b">
        <v>1</v>
      </c>
      <c r="P2115" t="s">
        <v>8279</v>
      </c>
      <c r="Q2115" s="6">
        <f>E2115/D2115</f>
        <v>1.0485714285714285</v>
      </c>
      <c r="R2115" s="7">
        <f t="shared" ref="R2115:R2178" si="167">E2115/N2115</f>
        <v>68.598130841121488</v>
      </c>
      <c r="S2115" t="str">
        <f t="shared" ref="S2115:S2178" si="168">LEFT(P2115,SEARCH("/",P2115,1)-1)</f>
        <v>music</v>
      </c>
      <c r="T2115" t="str">
        <f t="shared" ref="T2115:T2178" si="169">RIGHT(P2115,LEN(P2115)-SEARCH("/",P2115))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65"/>
        <v>40458.523958333339</v>
      </c>
      <c r="L2116" s="11">
        <f t="shared" si="166"/>
        <v>40520.915972222225</v>
      </c>
      <c r="M2116" t="b">
        <v>0</v>
      </c>
      <c r="N2116">
        <v>147</v>
      </c>
      <c r="O2116" t="b">
        <v>1</v>
      </c>
      <c r="P2116" t="s">
        <v>8279</v>
      </c>
      <c r="Q2116" s="6">
        <f>E2116/D2116</f>
        <v>1.0469999999999999</v>
      </c>
      <c r="R2116" s="7">
        <f t="shared" si="167"/>
        <v>35.612244897959187</v>
      </c>
      <c r="S2116" t="str">
        <f t="shared" si="168"/>
        <v>music</v>
      </c>
      <c r="T2116" t="str">
        <f t="shared" si="169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65"/>
        <v>40563.789363425931</v>
      </c>
      <c r="L2117" s="11">
        <f t="shared" si="166"/>
        <v>40593.789363425931</v>
      </c>
      <c r="M2117" t="b">
        <v>0</v>
      </c>
      <c r="N2117">
        <v>36</v>
      </c>
      <c r="O2117" t="b">
        <v>1</v>
      </c>
      <c r="P2117" t="s">
        <v>8279</v>
      </c>
      <c r="Q2117" s="6">
        <f>E2117/D2117</f>
        <v>2.2566666666666668</v>
      </c>
      <c r="R2117" s="7">
        <f t="shared" si="167"/>
        <v>94.027777777777771</v>
      </c>
      <c r="S2117" t="str">
        <f t="shared" si="168"/>
        <v>music</v>
      </c>
      <c r="T2117" t="str">
        <f t="shared" si="169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65"/>
        <v>41136.48614583334</v>
      </c>
      <c r="L2118" s="11">
        <f t="shared" si="166"/>
        <v>41184.48614583334</v>
      </c>
      <c r="M2118" t="b">
        <v>0</v>
      </c>
      <c r="N2118">
        <v>92</v>
      </c>
      <c r="O2118" t="b">
        <v>1</v>
      </c>
      <c r="P2118" t="s">
        <v>8279</v>
      </c>
      <c r="Q2118" s="6">
        <f>E2118/D2118</f>
        <v>1.0090416666666666</v>
      </c>
      <c r="R2118" s="7">
        <f t="shared" si="167"/>
        <v>526.45652173913038</v>
      </c>
      <c r="S2118" t="str">
        <f t="shared" si="168"/>
        <v>music</v>
      </c>
      <c r="T2118" t="str">
        <f t="shared" si="169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65"/>
        <v>42289.767928240741</v>
      </c>
      <c r="L2119" s="11">
        <f t="shared" si="166"/>
        <v>42303.915972222225</v>
      </c>
      <c r="M2119" t="b">
        <v>0</v>
      </c>
      <c r="N2119">
        <v>35</v>
      </c>
      <c r="O2119" t="b">
        <v>1</v>
      </c>
      <c r="P2119" t="s">
        <v>8279</v>
      </c>
      <c r="Q2119" s="6">
        <f>E2119/D2119</f>
        <v>1.4775</v>
      </c>
      <c r="R2119" s="7">
        <f t="shared" si="167"/>
        <v>50.657142857142858</v>
      </c>
      <c r="S2119" t="str">
        <f t="shared" si="168"/>
        <v>music</v>
      </c>
      <c r="T2119" t="str">
        <f t="shared" si="169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65"/>
        <v>40718.54787037037</v>
      </c>
      <c r="L2120" s="11">
        <f t="shared" si="166"/>
        <v>40748.54787037037</v>
      </c>
      <c r="M2120" t="b">
        <v>0</v>
      </c>
      <c r="N2120">
        <v>17</v>
      </c>
      <c r="O2120" t="b">
        <v>1</v>
      </c>
      <c r="P2120" t="s">
        <v>8279</v>
      </c>
      <c r="Q2120" s="6">
        <f>E2120/D2120</f>
        <v>1.3461099999999999</v>
      </c>
      <c r="R2120" s="7">
        <f t="shared" si="167"/>
        <v>79.182941176470578</v>
      </c>
      <c r="S2120" t="str">
        <f t="shared" si="168"/>
        <v>music</v>
      </c>
      <c r="T2120" t="str">
        <f t="shared" si="169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65"/>
        <v>41106.838483796302</v>
      </c>
      <c r="L2121" s="11">
        <f t="shared" si="166"/>
        <v>41136.838483796302</v>
      </c>
      <c r="M2121" t="b">
        <v>0</v>
      </c>
      <c r="N2121">
        <v>22</v>
      </c>
      <c r="O2121" t="b">
        <v>1</v>
      </c>
      <c r="P2121" t="s">
        <v>8279</v>
      </c>
      <c r="Q2121" s="6">
        <f>E2121/D2121</f>
        <v>1.0075000000000001</v>
      </c>
      <c r="R2121" s="7">
        <f t="shared" si="167"/>
        <v>91.590909090909093</v>
      </c>
      <c r="S2121" t="str">
        <f t="shared" si="168"/>
        <v>music</v>
      </c>
      <c r="T2121" t="str">
        <f t="shared" si="169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65"/>
        <v>41591.67287037037</v>
      </c>
      <c r="L2122" s="11">
        <f t="shared" si="166"/>
        <v>41640.67287037037</v>
      </c>
      <c r="M2122" t="b">
        <v>0</v>
      </c>
      <c r="N2122">
        <v>69</v>
      </c>
      <c r="O2122" t="b">
        <v>1</v>
      </c>
      <c r="P2122" t="s">
        <v>8279</v>
      </c>
      <c r="Q2122" s="6">
        <f>E2122/D2122</f>
        <v>1.00880375</v>
      </c>
      <c r="R2122" s="7">
        <f t="shared" si="167"/>
        <v>116.96275362318841</v>
      </c>
      <c r="S2122" t="str">
        <f t="shared" si="168"/>
        <v>music</v>
      </c>
      <c r="T2122" t="str">
        <f t="shared" si="169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65"/>
        <v>42716.450787037036</v>
      </c>
      <c r="L2123" s="11">
        <f t="shared" si="166"/>
        <v>42746.450787037036</v>
      </c>
      <c r="M2123" t="b">
        <v>0</v>
      </c>
      <c r="N2123">
        <v>10</v>
      </c>
      <c r="O2123" t="b">
        <v>0</v>
      </c>
      <c r="P2123" t="s">
        <v>8282</v>
      </c>
      <c r="Q2123" s="6">
        <f>E2123/D2123</f>
        <v>5.6800000000000002E-3</v>
      </c>
      <c r="R2123" s="7">
        <f t="shared" si="167"/>
        <v>28.4</v>
      </c>
      <c r="S2123" t="str">
        <f t="shared" si="168"/>
        <v>games</v>
      </c>
      <c r="T2123" t="str">
        <f t="shared" si="169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65"/>
        <v>42712.008900462963</v>
      </c>
      <c r="L2124" s="11">
        <f t="shared" si="166"/>
        <v>42742.008900462963</v>
      </c>
      <c r="M2124" t="b">
        <v>0</v>
      </c>
      <c r="N2124">
        <v>3</v>
      </c>
      <c r="O2124" t="b">
        <v>0</v>
      </c>
      <c r="P2124" t="s">
        <v>8282</v>
      </c>
      <c r="Q2124" s="6">
        <f>E2124/D2124</f>
        <v>3.875E-3</v>
      </c>
      <c r="R2124" s="7">
        <f t="shared" si="167"/>
        <v>103.33333333333333</v>
      </c>
      <c r="S2124" t="str">
        <f t="shared" si="168"/>
        <v>games</v>
      </c>
      <c r="T2124" t="str">
        <f t="shared" si="169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65"/>
        <v>40198.133182870377</v>
      </c>
      <c r="L2125" s="11">
        <f t="shared" si="166"/>
        <v>40251.999305555561</v>
      </c>
      <c r="M2125" t="b">
        <v>0</v>
      </c>
      <c r="N2125">
        <v>5</v>
      </c>
      <c r="O2125" t="b">
        <v>0</v>
      </c>
      <c r="P2125" t="s">
        <v>8282</v>
      </c>
      <c r="Q2125" s="6">
        <f>E2125/D2125</f>
        <v>0.1</v>
      </c>
      <c r="R2125" s="7">
        <f t="shared" si="167"/>
        <v>10</v>
      </c>
      <c r="S2125" t="str">
        <f t="shared" si="168"/>
        <v>games</v>
      </c>
      <c r="T2125" t="str">
        <f t="shared" si="169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65"/>
        <v>40463.736516203702</v>
      </c>
      <c r="L2126" s="11">
        <f t="shared" si="166"/>
        <v>40511.916666666672</v>
      </c>
      <c r="M2126" t="b">
        <v>0</v>
      </c>
      <c r="N2126">
        <v>5</v>
      </c>
      <c r="O2126" t="b">
        <v>0</v>
      </c>
      <c r="P2126" t="s">
        <v>8282</v>
      </c>
      <c r="Q2126" s="6">
        <f>E2126/D2126</f>
        <v>0.10454545454545454</v>
      </c>
      <c r="R2126" s="7">
        <f t="shared" si="167"/>
        <v>23</v>
      </c>
      <c r="S2126" t="str">
        <f t="shared" si="168"/>
        <v>games</v>
      </c>
      <c r="T2126" t="str">
        <f t="shared" si="169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65"/>
        <v>42190.731863425928</v>
      </c>
      <c r="L2127" s="11">
        <f t="shared" si="166"/>
        <v>42220.731863425928</v>
      </c>
      <c r="M2127" t="b">
        <v>0</v>
      </c>
      <c r="N2127">
        <v>27</v>
      </c>
      <c r="O2127" t="b">
        <v>0</v>
      </c>
      <c r="P2127" t="s">
        <v>8282</v>
      </c>
      <c r="Q2127" s="6">
        <f>E2127/D2127</f>
        <v>1.4200000000000001E-2</v>
      </c>
      <c r="R2127" s="7">
        <f t="shared" si="167"/>
        <v>31.555555555555557</v>
      </c>
      <c r="S2127" t="str">
        <f t="shared" si="168"/>
        <v>games</v>
      </c>
      <c r="T2127" t="str">
        <f t="shared" si="169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65"/>
        <v>41951.681562500002</v>
      </c>
      <c r="L2128" s="11">
        <f t="shared" si="166"/>
        <v>41981.681562500002</v>
      </c>
      <c r="M2128" t="b">
        <v>0</v>
      </c>
      <c r="N2128">
        <v>2</v>
      </c>
      <c r="O2128" t="b">
        <v>0</v>
      </c>
      <c r="P2128" t="s">
        <v>8282</v>
      </c>
      <c r="Q2128" s="6">
        <f>E2128/D2128</f>
        <v>5.0000000000000001E-4</v>
      </c>
      <c r="R2128" s="7">
        <f t="shared" si="167"/>
        <v>5</v>
      </c>
      <c r="S2128" t="str">
        <f t="shared" si="168"/>
        <v>games</v>
      </c>
      <c r="T2128" t="str">
        <f t="shared" si="169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65"/>
        <v>42045.213692129626</v>
      </c>
      <c r="L2129" s="11">
        <f t="shared" si="166"/>
        <v>42075.172025462969</v>
      </c>
      <c r="M2129" t="b">
        <v>0</v>
      </c>
      <c r="N2129">
        <v>236</v>
      </c>
      <c r="O2129" t="b">
        <v>0</v>
      </c>
      <c r="P2129" t="s">
        <v>8282</v>
      </c>
      <c r="Q2129" s="6">
        <f>E2129/D2129</f>
        <v>0.28842857142857142</v>
      </c>
      <c r="R2129" s="7">
        <f t="shared" si="167"/>
        <v>34.220338983050844</v>
      </c>
      <c r="S2129" t="str">
        <f t="shared" si="168"/>
        <v>games</v>
      </c>
      <c r="T2129" t="str">
        <f t="shared" si="169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65"/>
        <v>41843.481122685189</v>
      </c>
      <c r="L2130" s="11">
        <f t="shared" si="166"/>
        <v>41903.481122685189</v>
      </c>
      <c r="M2130" t="b">
        <v>0</v>
      </c>
      <c r="N2130">
        <v>1</v>
      </c>
      <c r="O2130" t="b">
        <v>0</v>
      </c>
      <c r="P2130" t="s">
        <v>8282</v>
      </c>
      <c r="Q2130" s="6">
        <f>E2130/D2130</f>
        <v>1.6666666666666668E-3</v>
      </c>
      <c r="R2130" s="7">
        <f t="shared" si="167"/>
        <v>25</v>
      </c>
      <c r="S2130" t="str">
        <f t="shared" si="168"/>
        <v>games</v>
      </c>
      <c r="T2130" t="str">
        <f t="shared" si="169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65"/>
        <v>42408.732638888891</v>
      </c>
      <c r="L2131" s="11">
        <f t="shared" si="166"/>
        <v>42438.732638888891</v>
      </c>
      <c r="M2131" t="b">
        <v>0</v>
      </c>
      <c r="N2131">
        <v>12</v>
      </c>
      <c r="O2131" t="b">
        <v>0</v>
      </c>
      <c r="P2131" t="s">
        <v>8282</v>
      </c>
      <c r="Q2131" s="6">
        <f>E2131/D2131</f>
        <v>0.11799999999999999</v>
      </c>
      <c r="R2131" s="7">
        <f t="shared" si="167"/>
        <v>19.666666666666668</v>
      </c>
      <c r="S2131" t="str">
        <f t="shared" si="168"/>
        <v>games</v>
      </c>
      <c r="T2131" t="str">
        <f t="shared" si="169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65"/>
        <v>41831.794710648152</v>
      </c>
      <c r="L2132" s="11">
        <f t="shared" si="166"/>
        <v>41866.794710648152</v>
      </c>
      <c r="M2132" t="b">
        <v>0</v>
      </c>
      <c r="N2132">
        <v>4</v>
      </c>
      <c r="O2132" t="b">
        <v>0</v>
      </c>
      <c r="P2132" t="s">
        <v>8282</v>
      </c>
      <c r="Q2132" s="6">
        <f>E2132/D2132</f>
        <v>2.0238095238095236E-3</v>
      </c>
      <c r="R2132" s="7">
        <f t="shared" si="167"/>
        <v>21.25</v>
      </c>
      <c r="S2132" t="str">
        <f t="shared" si="168"/>
        <v>games</v>
      </c>
      <c r="T2132" t="str">
        <f t="shared" si="169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65"/>
        <v>42166.915405092594</v>
      </c>
      <c r="L2133" s="11">
        <f t="shared" si="166"/>
        <v>42196.915405092594</v>
      </c>
      <c r="M2133" t="b">
        <v>0</v>
      </c>
      <c r="N2133">
        <v>3</v>
      </c>
      <c r="O2133" t="b">
        <v>0</v>
      </c>
      <c r="P2133" t="s">
        <v>8282</v>
      </c>
      <c r="Q2133" s="6">
        <f>E2133/D2133</f>
        <v>0.05</v>
      </c>
      <c r="R2133" s="7">
        <f t="shared" si="167"/>
        <v>8.3333333333333339</v>
      </c>
      <c r="S2133" t="str">
        <f t="shared" si="168"/>
        <v>games</v>
      </c>
      <c r="T2133" t="str">
        <f t="shared" si="169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65"/>
        <v>41643.195509259262</v>
      </c>
      <c r="L2134" s="11">
        <f t="shared" si="166"/>
        <v>41673.195509259262</v>
      </c>
      <c r="M2134" t="b">
        <v>0</v>
      </c>
      <c r="N2134">
        <v>99</v>
      </c>
      <c r="O2134" t="b">
        <v>0</v>
      </c>
      <c r="P2134" t="s">
        <v>8282</v>
      </c>
      <c r="Q2134" s="6">
        <f>E2134/D2134</f>
        <v>2.1129899999999997E-2</v>
      </c>
      <c r="R2134" s="7">
        <f t="shared" si="167"/>
        <v>21.34333333333333</v>
      </c>
      <c r="S2134" t="str">
        <f t="shared" si="168"/>
        <v>games</v>
      </c>
      <c r="T2134" t="str">
        <f t="shared" si="169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65"/>
        <v>40618.805543981485</v>
      </c>
      <c r="L2135" s="11">
        <f t="shared" si="166"/>
        <v>40656.999305555561</v>
      </c>
      <c r="M2135" t="b">
        <v>0</v>
      </c>
      <c r="N2135">
        <v>3</v>
      </c>
      <c r="O2135" t="b">
        <v>0</v>
      </c>
      <c r="P2135" t="s">
        <v>8282</v>
      </c>
      <c r="Q2135" s="6">
        <f>E2135/D2135</f>
        <v>1.6E-2</v>
      </c>
      <c r="R2135" s="7">
        <f t="shared" si="167"/>
        <v>5.333333333333333</v>
      </c>
      <c r="S2135" t="str">
        <f t="shared" si="168"/>
        <v>games</v>
      </c>
      <c r="T2135" t="str">
        <f t="shared" si="169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65"/>
        <v>41361.59480324074</v>
      </c>
      <c r="L2136" s="11">
        <f t="shared" si="166"/>
        <v>41391.59480324074</v>
      </c>
      <c r="M2136" t="b">
        <v>0</v>
      </c>
      <c r="N2136">
        <v>3</v>
      </c>
      <c r="O2136" t="b">
        <v>0</v>
      </c>
      <c r="P2136" t="s">
        <v>8282</v>
      </c>
      <c r="Q2136" s="6">
        <f>E2136/D2136</f>
        <v>1.7333333333333333E-2</v>
      </c>
      <c r="R2136" s="7">
        <f t="shared" si="167"/>
        <v>34.666666666666664</v>
      </c>
      <c r="S2136" t="str">
        <f t="shared" si="168"/>
        <v>games</v>
      </c>
      <c r="T2136" t="str">
        <f t="shared" si="169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65"/>
        <v>41156.671678240738</v>
      </c>
      <c r="L2137" s="11">
        <f t="shared" si="166"/>
        <v>41186.671678240738</v>
      </c>
      <c r="M2137" t="b">
        <v>0</v>
      </c>
      <c r="N2137">
        <v>22</v>
      </c>
      <c r="O2137" t="b">
        <v>0</v>
      </c>
      <c r="P2137" t="s">
        <v>8282</v>
      </c>
      <c r="Q2137" s="6">
        <f>E2137/D2137</f>
        <v>9.5600000000000004E-2</v>
      </c>
      <c r="R2137" s="7">
        <f t="shared" si="167"/>
        <v>21.727272727272727</v>
      </c>
      <c r="S2137" t="str">
        <f t="shared" si="168"/>
        <v>games</v>
      </c>
      <c r="T2137" t="str">
        <f t="shared" si="169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65"/>
        <v>41536.21743055556</v>
      </c>
      <c r="L2138" s="11">
        <f t="shared" si="166"/>
        <v>41566.21743055556</v>
      </c>
      <c r="M2138" t="b">
        <v>0</v>
      </c>
      <c r="N2138">
        <v>4</v>
      </c>
      <c r="O2138" t="b">
        <v>0</v>
      </c>
      <c r="P2138" t="s">
        <v>8282</v>
      </c>
      <c r="Q2138" s="6">
        <f>E2138/D2138</f>
        <v>5.9612499999999998E-4</v>
      </c>
      <c r="R2138" s="7">
        <f t="shared" si="167"/>
        <v>11.922499999999999</v>
      </c>
      <c r="S2138" t="str">
        <f t="shared" si="168"/>
        <v>games</v>
      </c>
      <c r="T2138" t="str">
        <f t="shared" si="169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65"/>
        <v>41948.479502314818</v>
      </c>
      <c r="L2139" s="11">
        <f t="shared" si="166"/>
        <v>41978.479502314818</v>
      </c>
      <c r="M2139" t="b">
        <v>0</v>
      </c>
      <c r="N2139">
        <v>534</v>
      </c>
      <c r="O2139" t="b">
        <v>0</v>
      </c>
      <c r="P2139" t="s">
        <v>8282</v>
      </c>
      <c r="Q2139" s="6">
        <f>E2139/D2139</f>
        <v>0.28405999999999998</v>
      </c>
      <c r="R2139" s="7">
        <f t="shared" si="167"/>
        <v>26.59737827715356</v>
      </c>
      <c r="S2139" t="str">
        <f t="shared" si="168"/>
        <v>games</v>
      </c>
      <c r="T2139" t="str">
        <f t="shared" si="169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65"/>
        <v>41556.72151620371</v>
      </c>
      <c r="L2140" s="11">
        <f t="shared" si="166"/>
        <v>41586.763182870374</v>
      </c>
      <c r="M2140" t="b">
        <v>0</v>
      </c>
      <c r="N2140">
        <v>12</v>
      </c>
      <c r="O2140" t="b">
        <v>0</v>
      </c>
      <c r="P2140" t="s">
        <v>8282</v>
      </c>
      <c r="Q2140" s="6">
        <f>E2140/D2140</f>
        <v>0.128</v>
      </c>
      <c r="R2140" s="7">
        <f t="shared" si="167"/>
        <v>10.666666666666666</v>
      </c>
      <c r="S2140" t="str">
        <f t="shared" si="168"/>
        <v>games</v>
      </c>
      <c r="T2140" t="str">
        <f t="shared" si="169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65"/>
        <v>42647.458425925928</v>
      </c>
      <c r="L2141" s="11">
        <f t="shared" si="166"/>
        <v>42677.458425925928</v>
      </c>
      <c r="M2141" t="b">
        <v>0</v>
      </c>
      <c r="N2141">
        <v>56</v>
      </c>
      <c r="O2141" t="b">
        <v>0</v>
      </c>
      <c r="P2141" t="s">
        <v>8282</v>
      </c>
      <c r="Q2141" s="6">
        <f>E2141/D2141</f>
        <v>5.4199999999999998E-2</v>
      </c>
      <c r="R2141" s="7">
        <f t="shared" si="167"/>
        <v>29.035714285714285</v>
      </c>
      <c r="S2141" t="str">
        <f t="shared" si="168"/>
        <v>games</v>
      </c>
      <c r="T2141" t="str">
        <f t="shared" si="169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65"/>
        <v>41255.541944444449</v>
      </c>
      <c r="L2142" s="11">
        <f t="shared" si="166"/>
        <v>41285.541944444449</v>
      </c>
      <c r="M2142" t="b">
        <v>0</v>
      </c>
      <c r="N2142">
        <v>11</v>
      </c>
      <c r="O2142" t="b">
        <v>0</v>
      </c>
      <c r="P2142" t="s">
        <v>8282</v>
      </c>
      <c r="Q2142" s="6">
        <f>E2142/D2142</f>
        <v>1.1199999999999999E-3</v>
      </c>
      <c r="R2142" s="7">
        <f t="shared" si="167"/>
        <v>50.909090909090907</v>
      </c>
      <c r="S2142" t="str">
        <f t="shared" si="168"/>
        <v>games</v>
      </c>
      <c r="T2142" t="str">
        <f t="shared" si="169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65"/>
        <v>41926.943969907406</v>
      </c>
      <c r="L2143" s="11">
        <f t="shared" si="166"/>
        <v>41956.985636574078</v>
      </c>
      <c r="M2143" t="b">
        <v>0</v>
      </c>
      <c r="N2143">
        <v>0</v>
      </c>
      <c r="O2143" t="b">
        <v>0</v>
      </c>
      <c r="P2143" t="s">
        <v>8282</v>
      </c>
      <c r="Q2143" s="6">
        <f>E2143/D2143</f>
        <v>0</v>
      </c>
      <c r="R2143" s="7" t="e">
        <f t="shared" si="167"/>
        <v>#DIV/0!</v>
      </c>
      <c r="S2143" t="str">
        <f t="shared" si="168"/>
        <v>games</v>
      </c>
      <c r="T2143" t="str">
        <f t="shared" si="169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65"/>
        <v>42340.409837962965</v>
      </c>
      <c r="L2144" s="11">
        <f t="shared" si="166"/>
        <v>42368.409837962965</v>
      </c>
      <c r="M2144" t="b">
        <v>0</v>
      </c>
      <c r="N2144">
        <v>12</v>
      </c>
      <c r="O2144" t="b">
        <v>0</v>
      </c>
      <c r="P2144" t="s">
        <v>8282</v>
      </c>
      <c r="Q2144" s="6">
        <f>E2144/D2144</f>
        <v>5.7238095238095241E-2</v>
      </c>
      <c r="R2144" s="7">
        <f t="shared" si="167"/>
        <v>50.083333333333336</v>
      </c>
      <c r="S2144" t="str">
        <f t="shared" si="168"/>
        <v>games</v>
      </c>
      <c r="T2144" t="str">
        <f t="shared" si="169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65"/>
        <v>40332.595046296301</v>
      </c>
      <c r="L2145" s="11">
        <f t="shared" si="166"/>
        <v>40380.5</v>
      </c>
      <c r="M2145" t="b">
        <v>0</v>
      </c>
      <c r="N2145">
        <v>5</v>
      </c>
      <c r="O2145" t="b">
        <v>0</v>
      </c>
      <c r="P2145" t="s">
        <v>8282</v>
      </c>
      <c r="Q2145" s="6">
        <f>E2145/D2145</f>
        <v>0.1125</v>
      </c>
      <c r="R2145" s="7">
        <f t="shared" si="167"/>
        <v>45</v>
      </c>
      <c r="S2145" t="str">
        <f t="shared" si="168"/>
        <v>games</v>
      </c>
      <c r="T2145" t="str">
        <f t="shared" si="169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65"/>
        <v>41499.255092592597</v>
      </c>
      <c r="L2146" s="11">
        <f t="shared" si="166"/>
        <v>41531.255092592597</v>
      </c>
      <c r="M2146" t="b">
        <v>0</v>
      </c>
      <c r="N2146">
        <v>24</v>
      </c>
      <c r="O2146" t="b">
        <v>0</v>
      </c>
      <c r="P2146" t="s">
        <v>8282</v>
      </c>
      <c r="Q2146" s="6">
        <f>E2146/D2146</f>
        <v>1.7098591549295775E-2</v>
      </c>
      <c r="R2146" s="7">
        <f t="shared" si="167"/>
        <v>25.291666666666668</v>
      </c>
      <c r="S2146" t="str">
        <f t="shared" si="168"/>
        <v>games</v>
      </c>
      <c r="T2146" t="str">
        <f t="shared" si="169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65"/>
        <v>41574.945763888893</v>
      </c>
      <c r="L2147" s="11">
        <f t="shared" si="166"/>
        <v>41604.987430555557</v>
      </c>
      <c r="M2147" t="b">
        <v>0</v>
      </c>
      <c r="N2147">
        <v>89</v>
      </c>
      <c r="O2147" t="b">
        <v>0</v>
      </c>
      <c r="P2147" t="s">
        <v>8282</v>
      </c>
      <c r="Q2147" s="6">
        <f>E2147/D2147</f>
        <v>0.30433333333333334</v>
      </c>
      <c r="R2147" s="7">
        <f t="shared" si="167"/>
        <v>51.292134831460672</v>
      </c>
      <c r="S2147" t="str">
        <f t="shared" si="168"/>
        <v>games</v>
      </c>
      <c r="T2147" t="str">
        <f t="shared" si="169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65"/>
        <v>42397.38784722222</v>
      </c>
      <c r="L2148" s="11">
        <f t="shared" si="166"/>
        <v>42411.38784722222</v>
      </c>
      <c r="M2148" t="b">
        <v>0</v>
      </c>
      <c r="N2148">
        <v>1</v>
      </c>
      <c r="O2148" t="b">
        <v>0</v>
      </c>
      <c r="P2148" t="s">
        <v>8282</v>
      </c>
      <c r="Q2148" s="6">
        <f>E2148/D2148</f>
        <v>2.0000000000000001E-4</v>
      </c>
      <c r="R2148" s="7">
        <f t="shared" si="167"/>
        <v>1</v>
      </c>
      <c r="S2148" t="str">
        <f t="shared" si="168"/>
        <v>games</v>
      </c>
      <c r="T2148" t="str">
        <f t="shared" si="169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65"/>
        <v>41927.004027777781</v>
      </c>
      <c r="L2149" s="11">
        <f t="shared" si="166"/>
        <v>41959.045694444452</v>
      </c>
      <c r="M2149" t="b">
        <v>0</v>
      </c>
      <c r="N2149">
        <v>55</v>
      </c>
      <c r="O2149" t="b">
        <v>0</v>
      </c>
      <c r="P2149" t="s">
        <v>8282</v>
      </c>
      <c r="Q2149" s="6">
        <f>E2149/D2149</f>
        <v>6.9641025641025639E-3</v>
      </c>
      <c r="R2149" s="7">
        <f t="shared" si="167"/>
        <v>49.381818181818183</v>
      </c>
      <c r="S2149" t="str">
        <f t="shared" si="168"/>
        <v>games</v>
      </c>
      <c r="T2149" t="str">
        <f t="shared" si="169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65"/>
        <v>42066.441921296304</v>
      </c>
      <c r="L2150" s="11">
        <f t="shared" si="166"/>
        <v>42096.400254629632</v>
      </c>
      <c r="M2150" t="b">
        <v>0</v>
      </c>
      <c r="N2150">
        <v>2</v>
      </c>
      <c r="O2150" t="b">
        <v>0</v>
      </c>
      <c r="P2150" t="s">
        <v>8282</v>
      </c>
      <c r="Q2150" s="6">
        <f>E2150/D2150</f>
        <v>0.02</v>
      </c>
      <c r="R2150" s="7">
        <f t="shared" si="167"/>
        <v>1</v>
      </c>
      <c r="S2150" t="str">
        <f t="shared" si="168"/>
        <v>games</v>
      </c>
      <c r="T2150" t="str">
        <f t="shared" si="169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65"/>
        <v>40354.733287037037</v>
      </c>
      <c r="L2151" s="11">
        <f t="shared" si="166"/>
        <v>40389.708333333336</v>
      </c>
      <c r="M2151" t="b">
        <v>0</v>
      </c>
      <c r="N2151">
        <v>0</v>
      </c>
      <c r="O2151" t="b">
        <v>0</v>
      </c>
      <c r="P2151" t="s">
        <v>8282</v>
      </c>
      <c r="Q2151" s="6">
        <f>E2151/D2151</f>
        <v>0</v>
      </c>
      <c r="R2151" s="7" t="e">
        <f t="shared" si="167"/>
        <v>#DIV/0!</v>
      </c>
      <c r="S2151" t="str">
        <f t="shared" si="168"/>
        <v>games</v>
      </c>
      <c r="T2151" t="str">
        <f t="shared" si="169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65"/>
        <v>42533.993043981485</v>
      </c>
      <c r="L2152" s="11">
        <f t="shared" si="166"/>
        <v>42563.993043981485</v>
      </c>
      <c r="M2152" t="b">
        <v>0</v>
      </c>
      <c r="N2152">
        <v>4</v>
      </c>
      <c r="O2152" t="b">
        <v>0</v>
      </c>
      <c r="P2152" t="s">
        <v>8282</v>
      </c>
      <c r="Q2152" s="6">
        <f>E2152/D2152</f>
        <v>8.0999999999999996E-3</v>
      </c>
      <c r="R2152" s="7">
        <f t="shared" si="167"/>
        <v>101.25</v>
      </c>
      <c r="S2152" t="str">
        <f t="shared" si="168"/>
        <v>games</v>
      </c>
      <c r="T2152" t="str">
        <f t="shared" si="169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65"/>
        <v>42520.555717592601</v>
      </c>
      <c r="L2153" s="11">
        <f t="shared" si="166"/>
        <v>42550.555717592601</v>
      </c>
      <c r="M2153" t="b">
        <v>0</v>
      </c>
      <c r="N2153">
        <v>6</v>
      </c>
      <c r="O2153" t="b">
        <v>0</v>
      </c>
      <c r="P2153" t="s">
        <v>8282</v>
      </c>
      <c r="Q2153" s="6">
        <f>E2153/D2153</f>
        <v>2.6222222222222224E-3</v>
      </c>
      <c r="R2153" s="7">
        <f t="shared" si="167"/>
        <v>19.666666666666668</v>
      </c>
      <c r="S2153" t="str">
        <f t="shared" si="168"/>
        <v>games</v>
      </c>
      <c r="T2153" t="str">
        <f t="shared" si="169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65"/>
        <v>41683.540613425932</v>
      </c>
      <c r="L2154" s="11">
        <f t="shared" si="166"/>
        <v>41713.49894675926</v>
      </c>
      <c r="M2154" t="b">
        <v>0</v>
      </c>
      <c r="N2154">
        <v>4</v>
      </c>
      <c r="O2154" t="b">
        <v>0</v>
      </c>
      <c r="P2154" t="s">
        <v>8282</v>
      </c>
      <c r="Q2154" s="6">
        <f>E2154/D2154</f>
        <v>1.6666666666666668E-3</v>
      </c>
      <c r="R2154" s="7">
        <f t="shared" si="167"/>
        <v>12.5</v>
      </c>
      <c r="S2154" t="str">
        <f t="shared" si="168"/>
        <v>games</v>
      </c>
      <c r="T2154" t="str">
        <f t="shared" si="169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65"/>
        <v>41974.619421296295</v>
      </c>
      <c r="L2155" s="11">
        <f t="shared" si="166"/>
        <v>42014.040972222225</v>
      </c>
      <c r="M2155" t="b">
        <v>0</v>
      </c>
      <c r="N2155">
        <v>4</v>
      </c>
      <c r="O2155" t="b">
        <v>0</v>
      </c>
      <c r="P2155" t="s">
        <v>8282</v>
      </c>
      <c r="Q2155" s="6">
        <f>E2155/D2155</f>
        <v>9.1244548809124457E-5</v>
      </c>
      <c r="R2155" s="7">
        <f t="shared" si="167"/>
        <v>8.5</v>
      </c>
      <c r="S2155" t="str">
        <f t="shared" si="168"/>
        <v>games</v>
      </c>
      <c r="T2155" t="str">
        <f t="shared" si="169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65"/>
        <v>41647.340590277781</v>
      </c>
      <c r="L2156" s="11">
        <f t="shared" si="166"/>
        <v>41667.340590277781</v>
      </c>
      <c r="M2156" t="b">
        <v>0</v>
      </c>
      <c r="N2156">
        <v>2</v>
      </c>
      <c r="O2156" t="b">
        <v>0</v>
      </c>
      <c r="P2156" t="s">
        <v>8282</v>
      </c>
      <c r="Q2156" s="6">
        <f>E2156/D2156</f>
        <v>8.0000000000000002E-3</v>
      </c>
      <c r="R2156" s="7">
        <f t="shared" si="167"/>
        <v>1</v>
      </c>
      <c r="S2156" t="str">
        <f t="shared" si="168"/>
        <v>games</v>
      </c>
      <c r="T2156" t="str">
        <f t="shared" si="169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65"/>
        <v>42430.45584490741</v>
      </c>
      <c r="L2157" s="11">
        <f t="shared" si="166"/>
        <v>42460.414178240746</v>
      </c>
      <c r="M2157" t="b">
        <v>0</v>
      </c>
      <c r="N2157">
        <v>5</v>
      </c>
      <c r="O2157" t="b">
        <v>0</v>
      </c>
      <c r="P2157" t="s">
        <v>8282</v>
      </c>
      <c r="Q2157" s="6">
        <f>E2157/D2157</f>
        <v>2.3E-2</v>
      </c>
      <c r="R2157" s="7">
        <f t="shared" si="167"/>
        <v>23</v>
      </c>
      <c r="S2157" t="str">
        <f t="shared" si="168"/>
        <v>games</v>
      </c>
      <c r="T2157" t="str">
        <f t="shared" si="169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65"/>
        <v>41488.562569444446</v>
      </c>
      <c r="L2158" s="11">
        <f t="shared" si="166"/>
        <v>41533.562569444446</v>
      </c>
      <c r="M2158" t="b">
        <v>0</v>
      </c>
      <c r="N2158">
        <v>83</v>
      </c>
      <c r="O2158" t="b">
        <v>0</v>
      </c>
      <c r="P2158" t="s">
        <v>8282</v>
      </c>
      <c r="Q2158" s="6">
        <f>E2158/D2158</f>
        <v>2.6660714285714284E-2</v>
      </c>
      <c r="R2158" s="7">
        <f t="shared" si="167"/>
        <v>17.987951807228917</v>
      </c>
      <c r="S2158" t="str">
        <f t="shared" si="168"/>
        <v>games</v>
      </c>
      <c r="T2158" t="str">
        <f t="shared" si="169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65"/>
        <v>42694.689618055556</v>
      </c>
      <c r="L2159" s="11">
        <f t="shared" si="166"/>
        <v>42727.040972222225</v>
      </c>
      <c r="M2159" t="b">
        <v>0</v>
      </c>
      <c r="N2159">
        <v>57</v>
      </c>
      <c r="O2159" t="b">
        <v>0</v>
      </c>
      <c r="P2159" t="s">
        <v>8282</v>
      </c>
      <c r="Q2159" s="6">
        <f>E2159/D2159</f>
        <v>0.28192</v>
      </c>
      <c r="R2159" s="7">
        <f t="shared" si="167"/>
        <v>370.94736842105266</v>
      </c>
      <c r="S2159" t="str">
        <f t="shared" si="168"/>
        <v>games</v>
      </c>
      <c r="T2159" t="str">
        <f t="shared" si="169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65"/>
        <v>41264.562199074076</v>
      </c>
      <c r="L2160" s="11">
        <f t="shared" si="166"/>
        <v>41309.562199074076</v>
      </c>
      <c r="M2160" t="b">
        <v>0</v>
      </c>
      <c r="N2160">
        <v>311</v>
      </c>
      <c r="O2160" t="b">
        <v>0</v>
      </c>
      <c r="P2160" t="s">
        <v>8282</v>
      </c>
      <c r="Q2160" s="6">
        <f>E2160/D2160</f>
        <v>6.5900366666666668E-2</v>
      </c>
      <c r="R2160" s="7">
        <f t="shared" si="167"/>
        <v>63.569485530546629</v>
      </c>
      <c r="S2160" t="str">
        <f t="shared" si="168"/>
        <v>games</v>
      </c>
      <c r="T2160" t="str">
        <f t="shared" si="169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65"/>
        <v>40710.439513888887</v>
      </c>
      <c r="L2161" s="11">
        <f t="shared" si="166"/>
        <v>40740.439513888887</v>
      </c>
      <c r="M2161" t="b">
        <v>0</v>
      </c>
      <c r="N2161">
        <v>2</v>
      </c>
      <c r="O2161" t="b">
        <v>0</v>
      </c>
      <c r="P2161" t="s">
        <v>8282</v>
      </c>
      <c r="Q2161" s="6">
        <f>E2161/D2161</f>
        <v>7.2222222222222219E-3</v>
      </c>
      <c r="R2161" s="7">
        <f t="shared" si="167"/>
        <v>13</v>
      </c>
      <c r="S2161" t="str">
        <f t="shared" si="168"/>
        <v>games</v>
      </c>
      <c r="T2161" t="str">
        <f t="shared" si="169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65"/>
        <v>41018.42019675926</v>
      </c>
      <c r="L2162" s="11">
        <f t="shared" si="166"/>
        <v>41048.42019675926</v>
      </c>
      <c r="M2162" t="b">
        <v>0</v>
      </c>
      <c r="N2162">
        <v>16</v>
      </c>
      <c r="O2162" t="b">
        <v>0</v>
      </c>
      <c r="P2162" t="s">
        <v>8282</v>
      </c>
      <c r="Q2162" s="6">
        <f>E2162/D2162</f>
        <v>8.5000000000000006E-3</v>
      </c>
      <c r="R2162" s="7">
        <f t="shared" si="167"/>
        <v>5.3125</v>
      </c>
      <c r="S2162" t="str">
        <f t="shared" si="168"/>
        <v>games</v>
      </c>
      <c r="T2162" t="str">
        <f t="shared" si="169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65"/>
        <v>42240.560868055552</v>
      </c>
      <c r="L2163" s="11">
        <f t="shared" si="166"/>
        <v>42270.560868055552</v>
      </c>
      <c r="M2163" t="b">
        <v>0</v>
      </c>
      <c r="N2163">
        <v>13</v>
      </c>
      <c r="O2163" t="b">
        <v>1</v>
      </c>
      <c r="P2163" t="s">
        <v>8276</v>
      </c>
      <c r="Q2163" s="6">
        <f>E2163/D2163</f>
        <v>1.1575</v>
      </c>
      <c r="R2163" s="7">
        <f t="shared" si="167"/>
        <v>35.615384615384613</v>
      </c>
      <c r="S2163" t="str">
        <f t="shared" si="168"/>
        <v>music</v>
      </c>
      <c r="T2163" t="str">
        <f t="shared" si="169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65"/>
        <v>41813.474432870375</v>
      </c>
      <c r="L2164" s="11">
        <f t="shared" si="166"/>
        <v>41844.474432870375</v>
      </c>
      <c r="M2164" t="b">
        <v>0</v>
      </c>
      <c r="N2164">
        <v>58</v>
      </c>
      <c r="O2164" t="b">
        <v>1</v>
      </c>
      <c r="P2164" t="s">
        <v>8276</v>
      </c>
      <c r="Q2164" s="6">
        <f>E2164/D2164</f>
        <v>1.1226666666666667</v>
      </c>
      <c r="R2164" s="7">
        <f t="shared" si="167"/>
        <v>87.103448275862064</v>
      </c>
      <c r="S2164" t="str">
        <f t="shared" si="168"/>
        <v>music</v>
      </c>
      <c r="T2164" t="str">
        <f t="shared" si="169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65"/>
        <v>42111.607870370375</v>
      </c>
      <c r="L2165" s="11">
        <f t="shared" si="166"/>
        <v>42162.868055555555</v>
      </c>
      <c r="M2165" t="b">
        <v>0</v>
      </c>
      <c r="N2165">
        <v>44</v>
      </c>
      <c r="O2165" t="b">
        <v>1</v>
      </c>
      <c r="P2165" t="s">
        <v>8276</v>
      </c>
      <c r="Q2165" s="6">
        <f>E2165/D2165</f>
        <v>1.3220000000000001</v>
      </c>
      <c r="R2165" s="7">
        <f t="shared" si="167"/>
        <v>75.11363636363636</v>
      </c>
      <c r="S2165" t="str">
        <f t="shared" si="168"/>
        <v>music</v>
      </c>
      <c r="T2165" t="str">
        <f t="shared" si="169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65"/>
        <v>42515.426087962966</v>
      </c>
      <c r="L2166" s="11">
        <f t="shared" si="166"/>
        <v>42545.874305555561</v>
      </c>
      <c r="M2166" t="b">
        <v>0</v>
      </c>
      <c r="N2166">
        <v>83</v>
      </c>
      <c r="O2166" t="b">
        <v>1</v>
      </c>
      <c r="P2166" t="s">
        <v>8276</v>
      </c>
      <c r="Q2166" s="6">
        <f>E2166/D2166</f>
        <v>1.0263636363636364</v>
      </c>
      <c r="R2166" s="7">
        <f t="shared" si="167"/>
        <v>68.01204819277109</v>
      </c>
      <c r="S2166" t="str">
        <f t="shared" si="168"/>
        <v>music</v>
      </c>
      <c r="T2166" t="str">
        <f t="shared" si="169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65"/>
        <v>42438.3754050926</v>
      </c>
      <c r="L2167" s="11">
        <f t="shared" si="166"/>
        <v>42468.333738425928</v>
      </c>
      <c r="M2167" t="b">
        <v>0</v>
      </c>
      <c r="N2167">
        <v>117</v>
      </c>
      <c r="O2167" t="b">
        <v>1</v>
      </c>
      <c r="P2167" t="s">
        <v>8276</v>
      </c>
      <c r="Q2167" s="6">
        <f>E2167/D2167</f>
        <v>1.3864000000000001</v>
      </c>
      <c r="R2167" s="7">
        <f t="shared" si="167"/>
        <v>29.623931623931625</v>
      </c>
      <c r="S2167" t="str">
        <f t="shared" si="168"/>
        <v>music</v>
      </c>
      <c r="T2167" t="str">
        <f t="shared" si="169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65"/>
        <v>41933.54650462963</v>
      </c>
      <c r="L2168" s="11">
        <f t="shared" si="166"/>
        <v>41978.588171296295</v>
      </c>
      <c r="M2168" t="b">
        <v>0</v>
      </c>
      <c r="N2168">
        <v>32</v>
      </c>
      <c r="O2168" t="b">
        <v>1</v>
      </c>
      <c r="P2168" t="s">
        <v>8276</v>
      </c>
      <c r="Q2168" s="6">
        <f>E2168/D2168</f>
        <v>1.466</v>
      </c>
      <c r="R2168" s="7">
        <f t="shared" si="167"/>
        <v>91.625</v>
      </c>
      <c r="S2168" t="str">
        <f t="shared" si="168"/>
        <v>music</v>
      </c>
      <c r="T2168" t="str">
        <f t="shared" si="169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65"/>
        <v>41152.774733796301</v>
      </c>
      <c r="L2169" s="11">
        <f t="shared" si="166"/>
        <v>41166.774733796301</v>
      </c>
      <c r="M2169" t="b">
        <v>0</v>
      </c>
      <c r="N2169">
        <v>8</v>
      </c>
      <c r="O2169" t="b">
        <v>1</v>
      </c>
      <c r="P2169" t="s">
        <v>8276</v>
      </c>
      <c r="Q2169" s="6">
        <f>E2169/D2169</f>
        <v>1.2</v>
      </c>
      <c r="R2169" s="7">
        <f t="shared" si="167"/>
        <v>22.5</v>
      </c>
      <c r="S2169" t="str">
        <f t="shared" si="168"/>
        <v>music</v>
      </c>
      <c r="T2169" t="str">
        <f t="shared" si="169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65"/>
        <v>42745.308576388888</v>
      </c>
      <c r="L2170" s="11">
        <f t="shared" si="166"/>
        <v>42775.916666666664</v>
      </c>
      <c r="M2170" t="b">
        <v>0</v>
      </c>
      <c r="N2170">
        <v>340</v>
      </c>
      <c r="O2170" t="b">
        <v>1</v>
      </c>
      <c r="P2170" t="s">
        <v>8276</v>
      </c>
      <c r="Q2170" s="6">
        <f>E2170/D2170</f>
        <v>1.215816111111111</v>
      </c>
      <c r="R2170" s="7">
        <f t="shared" si="167"/>
        <v>64.366735294117646</v>
      </c>
      <c r="S2170" t="str">
        <f t="shared" si="168"/>
        <v>music</v>
      </c>
      <c r="T2170" t="str">
        <f t="shared" si="169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65"/>
        <v>42793.409155092595</v>
      </c>
      <c r="L2171" s="11">
        <f t="shared" si="166"/>
        <v>42796.409155092595</v>
      </c>
      <c r="M2171" t="b">
        <v>0</v>
      </c>
      <c r="N2171">
        <v>7</v>
      </c>
      <c r="O2171" t="b">
        <v>1</v>
      </c>
      <c r="P2171" t="s">
        <v>8276</v>
      </c>
      <c r="Q2171" s="6">
        <f>E2171/D2171</f>
        <v>1</v>
      </c>
      <c r="R2171" s="7">
        <f t="shared" si="167"/>
        <v>21.857142857142858</v>
      </c>
      <c r="S2171" t="str">
        <f t="shared" si="168"/>
        <v>music</v>
      </c>
      <c r="T2171" t="str">
        <f t="shared" si="169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65"/>
        <v>42198.458587962967</v>
      </c>
      <c r="L2172" s="11">
        <f t="shared" si="166"/>
        <v>42238.458587962967</v>
      </c>
      <c r="M2172" t="b">
        <v>0</v>
      </c>
      <c r="N2172">
        <v>19</v>
      </c>
      <c r="O2172" t="b">
        <v>1</v>
      </c>
      <c r="P2172" t="s">
        <v>8276</v>
      </c>
      <c r="Q2172" s="6">
        <f>E2172/D2172</f>
        <v>1.8085714285714285</v>
      </c>
      <c r="R2172" s="7">
        <f t="shared" si="167"/>
        <v>33.315789473684212</v>
      </c>
      <c r="S2172" t="str">
        <f t="shared" si="168"/>
        <v>music</v>
      </c>
      <c r="T2172" t="str">
        <f t="shared" si="169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65"/>
        <v>42141.665451388886</v>
      </c>
      <c r="L2173" s="11">
        <f t="shared" si="166"/>
        <v>42176.916666666664</v>
      </c>
      <c r="M2173" t="b">
        <v>0</v>
      </c>
      <c r="N2173">
        <v>47</v>
      </c>
      <c r="O2173" t="b">
        <v>1</v>
      </c>
      <c r="P2173" t="s">
        <v>8276</v>
      </c>
      <c r="Q2173" s="6">
        <f>E2173/D2173</f>
        <v>1.0607500000000001</v>
      </c>
      <c r="R2173" s="7">
        <f t="shared" si="167"/>
        <v>90.276595744680847</v>
      </c>
      <c r="S2173" t="str">
        <f t="shared" si="168"/>
        <v>music</v>
      </c>
      <c r="T2173" t="str">
        <f t="shared" si="169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65"/>
        <v>42082.288425925923</v>
      </c>
      <c r="L2174" s="11">
        <f t="shared" si="166"/>
        <v>42112.288425925923</v>
      </c>
      <c r="M2174" t="b">
        <v>0</v>
      </c>
      <c r="N2174">
        <v>13</v>
      </c>
      <c r="O2174" t="b">
        <v>1</v>
      </c>
      <c r="P2174" t="s">
        <v>8276</v>
      </c>
      <c r="Q2174" s="6">
        <f>E2174/D2174</f>
        <v>1</v>
      </c>
      <c r="R2174" s="7">
        <f t="shared" si="167"/>
        <v>76.92307692307692</v>
      </c>
      <c r="S2174" t="str">
        <f t="shared" si="168"/>
        <v>music</v>
      </c>
      <c r="T2174" t="str">
        <f t="shared" si="169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65"/>
        <v>41495.400960648149</v>
      </c>
      <c r="L2175" s="11">
        <f t="shared" si="166"/>
        <v>41526.874305555561</v>
      </c>
      <c r="M2175" t="b">
        <v>0</v>
      </c>
      <c r="N2175">
        <v>90</v>
      </c>
      <c r="O2175" t="b">
        <v>1</v>
      </c>
      <c r="P2175" t="s">
        <v>8276</v>
      </c>
      <c r="Q2175" s="6">
        <f>E2175/D2175</f>
        <v>1.2692857142857144</v>
      </c>
      <c r="R2175" s="7">
        <f t="shared" si="167"/>
        <v>59.233333333333334</v>
      </c>
      <c r="S2175" t="str">
        <f t="shared" si="168"/>
        <v>music</v>
      </c>
      <c r="T2175" t="str">
        <f t="shared" si="169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65"/>
        <v>42465.251238425924</v>
      </c>
      <c r="L2176" s="11">
        <f t="shared" si="166"/>
        <v>42495.251238425924</v>
      </c>
      <c r="M2176" t="b">
        <v>0</v>
      </c>
      <c r="N2176">
        <v>63</v>
      </c>
      <c r="O2176" t="b">
        <v>1</v>
      </c>
      <c r="P2176" t="s">
        <v>8276</v>
      </c>
      <c r="Q2176" s="6">
        <f>E2176/D2176</f>
        <v>1.0297499999999999</v>
      </c>
      <c r="R2176" s="7">
        <f t="shared" si="167"/>
        <v>65.38095238095238</v>
      </c>
      <c r="S2176" t="str">
        <f t="shared" si="168"/>
        <v>music</v>
      </c>
      <c r="T2176" t="str">
        <f t="shared" si="169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65"/>
        <v>42564.71743055556</v>
      </c>
      <c r="L2177" s="11">
        <f t="shared" si="166"/>
        <v>42571.71743055556</v>
      </c>
      <c r="M2177" t="b">
        <v>0</v>
      </c>
      <c r="N2177">
        <v>26</v>
      </c>
      <c r="O2177" t="b">
        <v>1</v>
      </c>
      <c r="P2177" t="s">
        <v>8276</v>
      </c>
      <c r="Q2177" s="6">
        <f>E2177/D2177</f>
        <v>2.5</v>
      </c>
      <c r="R2177" s="7">
        <f t="shared" si="167"/>
        <v>67.307692307692307</v>
      </c>
      <c r="S2177" t="str">
        <f t="shared" si="168"/>
        <v>music</v>
      </c>
      <c r="T2177" t="str">
        <f t="shared" si="169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si="165"/>
        <v>42096.341539351859</v>
      </c>
      <c r="L2178" s="11">
        <f t="shared" si="166"/>
        <v>42126.341539351859</v>
      </c>
      <c r="M2178" t="b">
        <v>0</v>
      </c>
      <c r="N2178">
        <v>71</v>
      </c>
      <c r="O2178" t="b">
        <v>1</v>
      </c>
      <c r="P2178" t="s">
        <v>8276</v>
      </c>
      <c r="Q2178" s="6">
        <f>E2178/D2178</f>
        <v>1.2602</v>
      </c>
      <c r="R2178" s="7">
        <f t="shared" si="167"/>
        <v>88.74647887323944</v>
      </c>
      <c r="S2178" t="str">
        <f t="shared" si="168"/>
        <v>music</v>
      </c>
      <c r="T2178" t="str">
        <f t="shared" si="169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ref="K2179:K2242" si="170">(((J2179/60)/60)/24)+DATE(1970,1,1)+(-7/24)</f>
        <v>42501.959108796298</v>
      </c>
      <c r="L2179" s="11">
        <f t="shared" ref="L2179:L2242" si="171">(((I2179/60)/60)/24)+DATE(1970,1,1)+(-7/24)</f>
        <v>42526.959108796298</v>
      </c>
      <c r="M2179" t="b">
        <v>0</v>
      </c>
      <c r="N2179">
        <v>38</v>
      </c>
      <c r="O2179" t="b">
        <v>1</v>
      </c>
      <c r="P2179" t="s">
        <v>8276</v>
      </c>
      <c r="Q2179" s="6">
        <f>E2179/D2179</f>
        <v>1.0012000000000001</v>
      </c>
      <c r="R2179" s="7">
        <f t="shared" ref="R2179:R2242" si="172">E2179/N2179</f>
        <v>65.868421052631575</v>
      </c>
      <c r="S2179" t="str">
        <f t="shared" ref="S2179:S2242" si="173">LEFT(P2179,SEARCH("/",P2179,1)-1)</f>
        <v>music</v>
      </c>
      <c r="T2179" t="str">
        <f t="shared" ref="T2179:T2242" si="174">RIGHT(P2179,LEN(P2179)-SEARCH("/",P2179))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170"/>
        <v>42723.344872685186</v>
      </c>
      <c r="L2180" s="11">
        <f t="shared" si="171"/>
        <v>42753.344872685186</v>
      </c>
      <c r="M2180" t="b">
        <v>0</v>
      </c>
      <c r="N2180">
        <v>859</v>
      </c>
      <c r="O2180" t="b">
        <v>1</v>
      </c>
      <c r="P2180" t="s">
        <v>8276</v>
      </c>
      <c r="Q2180" s="6">
        <f>E2180/D2180</f>
        <v>1.3864000000000001</v>
      </c>
      <c r="R2180" s="7">
        <f t="shared" si="172"/>
        <v>40.349243306169967</v>
      </c>
      <c r="S2180" t="str">
        <f t="shared" si="173"/>
        <v>music</v>
      </c>
      <c r="T2180" t="str">
        <f t="shared" si="174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170"/>
        <v>42074.879537037043</v>
      </c>
      <c r="L2181" s="11">
        <f t="shared" si="171"/>
        <v>42104.879537037043</v>
      </c>
      <c r="M2181" t="b">
        <v>0</v>
      </c>
      <c r="N2181">
        <v>21</v>
      </c>
      <c r="O2181" t="b">
        <v>1</v>
      </c>
      <c r="P2181" t="s">
        <v>8276</v>
      </c>
      <c r="Q2181" s="6">
        <f>E2181/D2181</f>
        <v>1.6140000000000001</v>
      </c>
      <c r="R2181" s="7">
        <f t="shared" si="172"/>
        <v>76.857142857142861</v>
      </c>
      <c r="S2181" t="str">
        <f t="shared" si="173"/>
        <v>music</v>
      </c>
      <c r="T2181" t="str">
        <f t="shared" si="174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170"/>
        <v>42279.378101851857</v>
      </c>
      <c r="L2182" s="11">
        <f t="shared" si="171"/>
        <v>42321.419768518521</v>
      </c>
      <c r="M2182" t="b">
        <v>0</v>
      </c>
      <c r="N2182">
        <v>78</v>
      </c>
      <c r="O2182" t="b">
        <v>1</v>
      </c>
      <c r="P2182" t="s">
        <v>8276</v>
      </c>
      <c r="Q2182" s="6">
        <f>E2182/D2182</f>
        <v>1.071842</v>
      </c>
      <c r="R2182" s="7">
        <f t="shared" si="172"/>
        <v>68.707820512820518</v>
      </c>
      <c r="S2182" t="str">
        <f t="shared" si="173"/>
        <v>music</v>
      </c>
      <c r="T2182" t="str">
        <f t="shared" si="174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170"/>
        <v>42772.713576388887</v>
      </c>
      <c r="L2183" s="11">
        <f t="shared" si="171"/>
        <v>42786.713576388887</v>
      </c>
      <c r="M2183" t="b">
        <v>0</v>
      </c>
      <c r="N2183">
        <v>53</v>
      </c>
      <c r="O2183" t="b">
        <v>1</v>
      </c>
      <c r="P2183" t="s">
        <v>8297</v>
      </c>
      <c r="Q2183" s="6">
        <f>E2183/D2183</f>
        <v>1.5309999999999999</v>
      </c>
      <c r="R2183" s="7">
        <f t="shared" si="172"/>
        <v>57.773584905660378</v>
      </c>
      <c r="S2183" t="str">
        <f t="shared" si="173"/>
        <v>games</v>
      </c>
      <c r="T2183" t="str">
        <f t="shared" si="174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170"/>
        <v>41879.609085648153</v>
      </c>
      <c r="L2184" s="11">
        <f t="shared" si="171"/>
        <v>41914.609085648153</v>
      </c>
      <c r="M2184" t="b">
        <v>0</v>
      </c>
      <c r="N2184">
        <v>356</v>
      </c>
      <c r="O2184" t="b">
        <v>1</v>
      </c>
      <c r="P2184" t="s">
        <v>8297</v>
      </c>
      <c r="Q2184" s="6">
        <f>E2184/D2184</f>
        <v>5.2416666666666663</v>
      </c>
      <c r="R2184" s="7">
        <f t="shared" si="172"/>
        <v>44.171348314606739</v>
      </c>
      <c r="S2184" t="str">
        <f t="shared" si="173"/>
        <v>games</v>
      </c>
      <c r="T2184" t="str">
        <f t="shared" si="174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170"/>
        <v>42745.07380787038</v>
      </c>
      <c r="L2185" s="11">
        <f t="shared" si="171"/>
        <v>42774.916666666664</v>
      </c>
      <c r="M2185" t="b">
        <v>0</v>
      </c>
      <c r="N2185">
        <v>279</v>
      </c>
      <c r="O2185" t="b">
        <v>1</v>
      </c>
      <c r="P2185" t="s">
        <v>8297</v>
      </c>
      <c r="Q2185" s="6">
        <f>E2185/D2185</f>
        <v>4.8927777777777779</v>
      </c>
      <c r="R2185" s="7">
        <f t="shared" si="172"/>
        <v>31.566308243727597</v>
      </c>
      <c r="S2185" t="str">
        <f t="shared" si="173"/>
        <v>games</v>
      </c>
      <c r="T2185" t="str">
        <f t="shared" si="174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170"/>
        <v>42380.398622685192</v>
      </c>
      <c r="L2186" s="11">
        <f t="shared" si="171"/>
        <v>42394.375000000007</v>
      </c>
      <c r="M2186" t="b">
        <v>1</v>
      </c>
      <c r="N2186">
        <v>266</v>
      </c>
      <c r="O2186" t="b">
        <v>1</v>
      </c>
      <c r="P2186" t="s">
        <v>8297</v>
      </c>
      <c r="Q2186" s="6">
        <f>E2186/D2186</f>
        <v>2.8473999999999999</v>
      </c>
      <c r="R2186" s="7">
        <f t="shared" si="172"/>
        <v>107.04511278195488</v>
      </c>
      <c r="S2186" t="str">
        <f t="shared" si="173"/>
        <v>games</v>
      </c>
      <c r="T2186" t="str">
        <f t="shared" si="174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170"/>
        <v>41319.058321759265</v>
      </c>
      <c r="L2187" s="11">
        <f t="shared" si="171"/>
        <v>41359.058321759265</v>
      </c>
      <c r="M2187" t="b">
        <v>0</v>
      </c>
      <c r="N2187">
        <v>623</v>
      </c>
      <c r="O2187" t="b">
        <v>1</v>
      </c>
      <c r="P2187" t="s">
        <v>8297</v>
      </c>
      <c r="Q2187" s="6">
        <f>E2187/D2187</f>
        <v>18.569700000000001</v>
      </c>
      <c r="R2187" s="7">
        <f t="shared" si="172"/>
        <v>149.03451043338683</v>
      </c>
      <c r="S2187" t="str">
        <f t="shared" si="173"/>
        <v>games</v>
      </c>
      <c r="T2187" t="str">
        <f t="shared" si="174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170"/>
        <v>42583.323414351857</v>
      </c>
      <c r="L2188" s="11">
        <f t="shared" si="171"/>
        <v>42619.791666666664</v>
      </c>
      <c r="M2188" t="b">
        <v>0</v>
      </c>
      <c r="N2188">
        <v>392</v>
      </c>
      <c r="O2188" t="b">
        <v>1</v>
      </c>
      <c r="P2188" t="s">
        <v>8297</v>
      </c>
      <c r="Q2188" s="6">
        <f>E2188/D2188</f>
        <v>1.0967499999999999</v>
      </c>
      <c r="R2188" s="7">
        <f t="shared" si="172"/>
        <v>55.956632653061227</v>
      </c>
      <c r="S2188" t="str">
        <f t="shared" si="173"/>
        <v>games</v>
      </c>
      <c r="T2188" t="str">
        <f t="shared" si="174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170"/>
        <v>42067.917430555557</v>
      </c>
      <c r="L2189" s="11">
        <f t="shared" si="171"/>
        <v>42096.874305555561</v>
      </c>
      <c r="M2189" t="b">
        <v>1</v>
      </c>
      <c r="N2189">
        <v>3562</v>
      </c>
      <c r="O2189" t="b">
        <v>1</v>
      </c>
      <c r="P2189" t="s">
        <v>8297</v>
      </c>
      <c r="Q2189" s="6">
        <f>E2189/D2189</f>
        <v>10.146425000000001</v>
      </c>
      <c r="R2189" s="7">
        <f t="shared" si="172"/>
        <v>56.970381807973048</v>
      </c>
      <c r="S2189" t="str">
        <f t="shared" si="173"/>
        <v>games</v>
      </c>
      <c r="T2189" t="str">
        <f t="shared" si="174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170"/>
        <v>42633.294456018521</v>
      </c>
      <c r="L2190" s="11">
        <f t="shared" si="171"/>
        <v>42668.416666666664</v>
      </c>
      <c r="M2190" t="b">
        <v>0</v>
      </c>
      <c r="N2190">
        <v>514</v>
      </c>
      <c r="O2190" t="b">
        <v>1</v>
      </c>
      <c r="P2190" t="s">
        <v>8297</v>
      </c>
      <c r="Q2190" s="6">
        <f>E2190/D2190</f>
        <v>4.1217692027666546</v>
      </c>
      <c r="R2190" s="7">
        <f t="shared" si="172"/>
        <v>44.056420233463037</v>
      </c>
      <c r="S2190" t="str">
        <f t="shared" si="173"/>
        <v>games</v>
      </c>
      <c r="T2190" t="str">
        <f t="shared" si="174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170"/>
        <v>42467.496527777781</v>
      </c>
      <c r="L2191" s="11">
        <f t="shared" si="171"/>
        <v>42481.625000000007</v>
      </c>
      <c r="M2191" t="b">
        <v>0</v>
      </c>
      <c r="N2191">
        <v>88</v>
      </c>
      <c r="O2191" t="b">
        <v>1</v>
      </c>
      <c r="P2191" t="s">
        <v>8297</v>
      </c>
      <c r="Q2191" s="6">
        <f>E2191/D2191</f>
        <v>5.0324999999999998</v>
      </c>
      <c r="R2191" s="7">
        <f t="shared" si="172"/>
        <v>68.625</v>
      </c>
      <c r="S2191" t="str">
        <f t="shared" si="173"/>
        <v>games</v>
      </c>
      <c r="T2191" t="str">
        <f t="shared" si="174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170"/>
        <v>42417.333379629628</v>
      </c>
      <c r="L2192" s="11">
        <f t="shared" si="171"/>
        <v>42451.999305555561</v>
      </c>
      <c r="M2192" t="b">
        <v>0</v>
      </c>
      <c r="N2192">
        <v>537</v>
      </c>
      <c r="O2192" t="b">
        <v>1</v>
      </c>
      <c r="P2192" t="s">
        <v>8297</v>
      </c>
      <c r="Q2192" s="6">
        <f>E2192/D2192</f>
        <v>1.8461052631578947</v>
      </c>
      <c r="R2192" s="7">
        <f t="shared" si="172"/>
        <v>65.318435754189949</v>
      </c>
      <c r="S2192" t="str">
        <f t="shared" si="173"/>
        <v>games</v>
      </c>
      <c r="T2192" t="str">
        <f t="shared" si="174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170"/>
        <v>42768.541979166672</v>
      </c>
      <c r="L2193" s="11">
        <f t="shared" si="171"/>
        <v>42780.541979166672</v>
      </c>
      <c r="M2193" t="b">
        <v>0</v>
      </c>
      <c r="N2193">
        <v>25</v>
      </c>
      <c r="O2193" t="b">
        <v>1</v>
      </c>
      <c r="P2193" t="s">
        <v>8297</v>
      </c>
      <c r="Q2193" s="6">
        <f>E2193/D2193</f>
        <v>1.1973333333333334</v>
      </c>
      <c r="R2193" s="7">
        <f t="shared" si="172"/>
        <v>35.92</v>
      </c>
      <c r="S2193" t="str">
        <f t="shared" si="173"/>
        <v>games</v>
      </c>
      <c r="T2193" t="str">
        <f t="shared" si="174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170"/>
        <v>42691.559537037036</v>
      </c>
      <c r="L2194" s="11">
        <f t="shared" si="171"/>
        <v>42719.666666666664</v>
      </c>
      <c r="M2194" t="b">
        <v>0</v>
      </c>
      <c r="N2194">
        <v>3238</v>
      </c>
      <c r="O2194" t="b">
        <v>1</v>
      </c>
      <c r="P2194" t="s">
        <v>8297</v>
      </c>
      <c r="Q2194" s="6">
        <f>E2194/D2194</f>
        <v>10.812401666666668</v>
      </c>
      <c r="R2194" s="7">
        <f t="shared" si="172"/>
        <v>40.070667078443485</v>
      </c>
      <c r="S2194" t="str">
        <f t="shared" si="173"/>
        <v>games</v>
      </c>
      <c r="T2194" t="str">
        <f t="shared" si="174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170"/>
        <v>42664.114259259259</v>
      </c>
      <c r="L2195" s="11">
        <f t="shared" si="171"/>
        <v>42694.915972222225</v>
      </c>
      <c r="M2195" t="b">
        <v>0</v>
      </c>
      <c r="N2195">
        <v>897</v>
      </c>
      <c r="O2195" t="b">
        <v>1</v>
      </c>
      <c r="P2195" t="s">
        <v>8297</v>
      </c>
      <c r="Q2195" s="6">
        <f>E2195/D2195</f>
        <v>4.5237333333333334</v>
      </c>
      <c r="R2195" s="7">
        <f t="shared" si="172"/>
        <v>75.647714604236342</v>
      </c>
      <c r="S2195" t="str">
        <f t="shared" si="173"/>
        <v>games</v>
      </c>
      <c r="T2195" t="str">
        <f t="shared" si="174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170"/>
        <v>42425.466319444451</v>
      </c>
      <c r="L2196" s="11">
        <f t="shared" si="171"/>
        <v>42455.42465277778</v>
      </c>
      <c r="M2196" t="b">
        <v>0</v>
      </c>
      <c r="N2196">
        <v>878</v>
      </c>
      <c r="O2196" t="b">
        <v>1</v>
      </c>
      <c r="P2196" t="s">
        <v>8297</v>
      </c>
      <c r="Q2196" s="6">
        <f>E2196/D2196</f>
        <v>5.3737000000000004</v>
      </c>
      <c r="R2196" s="7">
        <f t="shared" si="172"/>
        <v>61.203872437357631</v>
      </c>
      <c r="S2196" t="str">
        <f t="shared" si="173"/>
        <v>games</v>
      </c>
      <c r="T2196" t="str">
        <f t="shared" si="174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170"/>
        <v>42197.48032407408</v>
      </c>
      <c r="L2197" s="11">
        <f t="shared" si="171"/>
        <v>42227.48032407408</v>
      </c>
      <c r="M2197" t="b">
        <v>0</v>
      </c>
      <c r="N2197">
        <v>115</v>
      </c>
      <c r="O2197" t="b">
        <v>1</v>
      </c>
      <c r="P2197" t="s">
        <v>8297</v>
      </c>
      <c r="Q2197" s="6">
        <f>E2197/D2197</f>
        <v>1.2032608695652174</v>
      </c>
      <c r="R2197" s="7">
        <f t="shared" si="172"/>
        <v>48.130434782608695</v>
      </c>
      <c r="S2197" t="str">
        <f t="shared" si="173"/>
        <v>games</v>
      </c>
      <c r="T2197" t="str">
        <f t="shared" si="174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170"/>
        <v>42675.195625</v>
      </c>
      <c r="L2198" s="11">
        <f t="shared" si="171"/>
        <v>42706.000000000007</v>
      </c>
      <c r="M2198" t="b">
        <v>0</v>
      </c>
      <c r="N2198">
        <v>234</v>
      </c>
      <c r="O2198" t="b">
        <v>1</v>
      </c>
      <c r="P2198" t="s">
        <v>8297</v>
      </c>
      <c r="Q2198" s="6">
        <f>E2198/D2198</f>
        <v>1.1383571428571428</v>
      </c>
      <c r="R2198" s="7">
        <f t="shared" si="172"/>
        <v>68.106837606837601</v>
      </c>
      <c r="S2198" t="str">
        <f t="shared" si="173"/>
        <v>games</v>
      </c>
      <c r="T2198" t="str">
        <f t="shared" si="174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170"/>
        <v>42033.292349537041</v>
      </c>
      <c r="L2199" s="11">
        <f t="shared" si="171"/>
        <v>42063.292349537041</v>
      </c>
      <c r="M2199" t="b">
        <v>0</v>
      </c>
      <c r="N2199">
        <v>4330</v>
      </c>
      <c r="O2199" t="b">
        <v>1</v>
      </c>
      <c r="P2199" t="s">
        <v>8297</v>
      </c>
      <c r="Q2199" s="6">
        <f>E2199/D2199</f>
        <v>9.5103109999999997</v>
      </c>
      <c r="R2199" s="7">
        <f t="shared" si="172"/>
        <v>65.891300230946882</v>
      </c>
      <c r="S2199" t="str">
        <f t="shared" si="173"/>
        <v>games</v>
      </c>
      <c r="T2199" t="str">
        <f t="shared" si="174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170"/>
        <v>42292.222222222226</v>
      </c>
      <c r="L2200" s="11">
        <f t="shared" si="171"/>
        <v>42322.263888888891</v>
      </c>
      <c r="M2200" t="b">
        <v>0</v>
      </c>
      <c r="N2200">
        <v>651</v>
      </c>
      <c r="O2200" t="b">
        <v>1</v>
      </c>
      <c r="P2200" t="s">
        <v>8297</v>
      </c>
      <c r="Q2200" s="6">
        <f>E2200/D2200</f>
        <v>1.3289249999999999</v>
      </c>
      <c r="R2200" s="7">
        <f t="shared" si="172"/>
        <v>81.654377880184327</v>
      </c>
      <c r="S2200" t="str">
        <f t="shared" si="173"/>
        <v>games</v>
      </c>
      <c r="T2200" t="str">
        <f t="shared" si="174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170"/>
        <v>42262.124976851854</v>
      </c>
      <c r="L2201" s="11">
        <f t="shared" si="171"/>
        <v>42292.124976851854</v>
      </c>
      <c r="M2201" t="b">
        <v>1</v>
      </c>
      <c r="N2201">
        <v>251</v>
      </c>
      <c r="O2201" t="b">
        <v>1</v>
      </c>
      <c r="P2201" t="s">
        <v>8297</v>
      </c>
      <c r="Q2201" s="6">
        <f>E2201/D2201</f>
        <v>1.4697777777777778</v>
      </c>
      <c r="R2201" s="7">
        <f t="shared" si="172"/>
        <v>52.701195219123505</v>
      </c>
      <c r="S2201" t="str">
        <f t="shared" si="173"/>
        <v>games</v>
      </c>
      <c r="T2201" t="str">
        <f t="shared" si="174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170"/>
        <v>42163.334120370368</v>
      </c>
      <c r="L2202" s="11">
        <f t="shared" si="171"/>
        <v>42190.833333333336</v>
      </c>
      <c r="M2202" t="b">
        <v>0</v>
      </c>
      <c r="N2202">
        <v>263</v>
      </c>
      <c r="O2202" t="b">
        <v>1</v>
      </c>
      <c r="P2202" t="s">
        <v>8297</v>
      </c>
      <c r="Q2202" s="6">
        <f>E2202/D2202</f>
        <v>5.4215</v>
      </c>
      <c r="R2202" s="7">
        <f t="shared" si="172"/>
        <v>41.228136882129277</v>
      </c>
      <c r="S2202" t="str">
        <f t="shared" si="173"/>
        <v>games</v>
      </c>
      <c r="T2202" t="str">
        <f t="shared" si="174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170"/>
        <v>41276.555150462969</v>
      </c>
      <c r="L2203" s="11">
        <f t="shared" si="171"/>
        <v>41290.555150462969</v>
      </c>
      <c r="M2203" t="b">
        <v>0</v>
      </c>
      <c r="N2203">
        <v>28</v>
      </c>
      <c r="O2203" t="b">
        <v>1</v>
      </c>
      <c r="P2203" t="s">
        <v>8280</v>
      </c>
      <c r="Q2203" s="6">
        <f>E2203/D2203</f>
        <v>3.8271818181818182</v>
      </c>
      <c r="R2203" s="7">
        <f t="shared" si="172"/>
        <v>15.035357142857142</v>
      </c>
      <c r="S2203" t="str">
        <f t="shared" si="173"/>
        <v>music</v>
      </c>
      <c r="T2203" t="str">
        <f t="shared" si="174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170"/>
        <v>41184.557500000003</v>
      </c>
      <c r="L2204" s="11">
        <f t="shared" si="171"/>
        <v>41214.557500000003</v>
      </c>
      <c r="M2204" t="b">
        <v>0</v>
      </c>
      <c r="N2204">
        <v>721</v>
      </c>
      <c r="O2204" t="b">
        <v>1</v>
      </c>
      <c r="P2204" t="s">
        <v>8280</v>
      </c>
      <c r="Q2204" s="6">
        <f>E2204/D2204</f>
        <v>7.0418124999999998</v>
      </c>
      <c r="R2204" s="7">
        <f t="shared" si="172"/>
        <v>39.066920943134534</v>
      </c>
      <c r="S2204" t="str">
        <f t="shared" si="173"/>
        <v>music</v>
      </c>
      <c r="T2204" t="str">
        <f t="shared" si="174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170"/>
        <v>42241.568078703705</v>
      </c>
      <c r="L2205" s="11">
        <f t="shared" si="171"/>
        <v>42271.568078703705</v>
      </c>
      <c r="M2205" t="b">
        <v>0</v>
      </c>
      <c r="N2205">
        <v>50</v>
      </c>
      <c r="O2205" t="b">
        <v>1</v>
      </c>
      <c r="P2205" t="s">
        <v>8280</v>
      </c>
      <c r="Q2205" s="6">
        <f>E2205/D2205</f>
        <v>1.0954999999999999</v>
      </c>
      <c r="R2205" s="7">
        <f t="shared" si="172"/>
        <v>43.82</v>
      </c>
      <c r="S2205" t="str">
        <f t="shared" si="173"/>
        <v>music</v>
      </c>
      <c r="T2205" t="str">
        <f t="shared" si="174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170"/>
        <v>41312.019895833335</v>
      </c>
      <c r="L2206" s="11">
        <f t="shared" si="171"/>
        <v>41342.019895833335</v>
      </c>
      <c r="M2206" t="b">
        <v>0</v>
      </c>
      <c r="N2206">
        <v>73</v>
      </c>
      <c r="O2206" t="b">
        <v>1</v>
      </c>
      <c r="P2206" t="s">
        <v>8280</v>
      </c>
      <c r="Q2206" s="6">
        <f>E2206/D2206</f>
        <v>1.3286666666666667</v>
      </c>
      <c r="R2206" s="7">
        <f t="shared" si="172"/>
        <v>27.301369863013697</v>
      </c>
      <c r="S2206" t="str">
        <f t="shared" si="173"/>
        <v>music</v>
      </c>
      <c r="T2206" t="str">
        <f t="shared" si="174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170"/>
        <v>41031.529965277776</v>
      </c>
      <c r="L2207" s="11">
        <f t="shared" si="171"/>
        <v>41061.529965277776</v>
      </c>
      <c r="M2207" t="b">
        <v>0</v>
      </c>
      <c r="N2207">
        <v>27</v>
      </c>
      <c r="O2207" t="b">
        <v>1</v>
      </c>
      <c r="P2207" t="s">
        <v>8280</v>
      </c>
      <c r="Q2207" s="6">
        <f>E2207/D2207</f>
        <v>1.52</v>
      </c>
      <c r="R2207" s="7">
        <f t="shared" si="172"/>
        <v>42.222222222222221</v>
      </c>
      <c r="S2207" t="str">
        <f t="shared" si="173"/>
        <v>music</v>
      </c>
      <c r="T2207" t="str">
        <f t="shared" si="174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170"/>
        <v>40996.965555555558</v>
      </c>
      <c r="L2208" s="11">
        <f t="shared" si="171"/>
        <v>41014.965555555558</v>
      </c>
      <c r="M2208" t="b">
        <v>0</v>
      </c>
      <c r="N2208">
        <v>34</v>
      </c>
      <c r="O2208" t="b">
        <v>1</v>
      </c>
      <c r="P2208" t="s">
        <v>8280</v>
      </c>
      <c r="Q2208" s="6">
        <f>E2208/D2208</f>
        <v>1.0272727272727273</v>
      </c>
      <c r="R2208" s="7">
        <f t="shared" si="172"/>
        <v>33.235294117647058</v>
      </c>
      <c r="S2208" t="str">
        <f t="shared" si="173"/>
        <v>music</v>
      </c>
      <c r="T2208" t="str">
        <f t="shared" si="174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170"/>
        <v>41563.902465277781</v>
      </c>
      <c r="L2209" s="11">
        <f t="shared" si="171"/>
        <v>41593.944131944445</v>
      </c>
      <c r="M2209" t="b">
        <v>0</v>
      </c>
      <c r="N2209">
        <v>7</v>
      </c>
      <c r="O2209" t="b">
        <v>1</v>
      </c>
      <c r="P2209" t="s">
        <v>8280</v>
      </c>
      <c r="Q2209" s="6">
        <f>E2209/D2209</f>
        <v>1</v>
      </c>
      <c r="R2209" s="7">
        <f t="shared" si="172"/>
        <v>285.71428571428572</v>
      </c>
      <c r="S2209" t="str">
        <f t="shared" si="173"/>
        <v>music</v>
      </c>
      <c r="T2209" t="str">
        <f t="shared" si="174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170"/>
        <v>40946.590578703705</v>
      </c>
      <c r="L2210" s="11">
        <f t="shared" si="171"/>
        <v>41005.875</v>
      </c>
      <c r="M2210" t="b">
        <v>0</v>
      </c>
      <c r="N2210">
        <v>24</v>
      </c>
      <c r="O2210" t="b">
        <v>1</v>
      </c>
      <c r="P2210" t="s">
        <v>8280</v>
      </c>
      <c r="Q2210" s="6">
        <f>E2210/D2210</f>
        <v>1.016</v>
      </c>
      <c r="R2210" s="7">
        <f t="shared" si="172"/>
        <v>42.333333333333336</v>
      </c>
      <c r="S2210" t="str">
        <f t="shared" si="173"/>
        <v>music</v>
      </c>
      <c r="T2210" t="str">
        <f t="shared" si="174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170"/>
        <v>41732.188009259262</v>
      </c>
      <c r="L2211" s="11">
        <f t="shared" si="171"/>
        <v>41743.666666666672</v>
      </c>
      <c r="M2211" t="b">
        <v>0</v>
      </c>
      <c r="N2211">
        <v>15</v>
      </c>
      <c r="O2211" t="b">
        <v>1</v>
      </c>
      <c r="P2211" t="s">
        <v>8280</v>
      </c>
      <c r="Q2211" s="6">
        <f>E2211/D2211</f>
        <v>1.508</v>
      </c>
      <c r="R2211" s="7">
        <f t="shared" si="172"/>
        <v>50.266666666666666</v>
      </c>
      <c r="S2211" t="str">
        <f t="shared" si="173"/>
        <v>music</v>
      </c>
      <c r="T2211" t="str">
        <f t="shared" si="174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170"/>
        <v>40955.774421296301</v>
      </c>
      <c r="L2212" s="11">
        <f t="shared" si="171"/>
        <v>41013.441666666666</v>
      </c>
      <c r="M2212" t="b">
        <v>0</v>
      </c>
      <c r="N2212">
        <v>72</v>
      </c>
      <c r="O2212" t="b">
        <v>1</v>
      </c>
      <c r="P2212" t="s">
        <v>8280</v>
      </c>
      <c r="Q2212" s="6">
        <f>E2212/D2212</f>
        <v>1.11425</v>
      </c>
      <c r="R2212" s="7">
        <f t="shared" si="172"/>
        <v>61.902777777777779</v>
      </c>
      <c r="S2212" t="str">
        <f t="shared" si="173"/>
        <v>music</v>
      </c>
      <c r="T2212" t="str">
        <f t="shared" si="174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170"/>
        <v>41716.493344907409</v>
      </c>
      <c r="L2213" s="11">
        <f t="shared" si="171"/>
        <v>41738.999305555561</v>
      </c>
      <c r="M2213" t="b">
        <v>0</v>
      </c>
      <c r="N2213">
        <v>120</v>
      </c>
      <c r="O2213" t="b">
        <v>1</v>
      </c>
      <c r="P2213" t="s">
        <v>8280</v>
      </c>
      <c r="Q2213" s="6">
        <f>E2213/D2213</f>
        <v>1.956</v>
      </c>
      <c r="R2213" s="7">
        <f t="shared" si="172"/>
        <v>40.75</v>
      </c>
      <c r="S2213" t="str">
        <f t="shared" si="173"/>
        <v>music</v>
      </c>
      <c r="T2213" t="str">
        <f t="shared" si="174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170"/>
        <v>41548.455752314818</v>
      </c>
      <c r="L2214" s="11">
        <f t="shared" si="171"/>
        <v>41581.75</v>
      </c>
      <c r="M2214" t="b">
        <v>0</v>
      </c>
      <c r="N2214">
        <v>123</v>
      </c>
      <c r="O2214" t="b">
        <v>1</v>
      </c>
      <c r="P2214" t="s">
        <v>8280</v>
      </c>
      <c r="Q2214" s="6">
        <f>E2214/D2214</f>
        <v>1.1438333333333333</v>
      </c>
      <c r="R2214" s="7">
        <f t="shared" si="172"/>
        <v>55.796747967479675</v>
      </c>
      <c r="S2214" t="str">
        <f t="shared" si="173"/>
        <v>music</v>
      </c>
      <c r="T2214" t="str">
        <f t="shared" si="174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170"/>
        <v>42109.534479166665</v>
      </c>
      <c r="L2215" s="11">
        <f t="shared" si="171"/>
        <v>42139.534479166665</v>
      </c>
      <c r="M2215" t="b">
        <v>0</v>
      </c>
      <c r="N2215">
        <v>1</v>
      </c>
      <c r="O2215" t="b">
        <v>1</v>
      </c>
      <c r="P2215" t="s">
        <v>8280</v>
      </c>
      <c r="Q2215" s="6">
        <f>E2215/D2215</f>
        <v>2</v>
      </c>
      <c r="R2215" s="7">
        <f t="shared" si="172"/>
        <v>10</v>
      </c>
      <c r="S2215" t="str">
        <f t="shared" si="173"/>
        <v>music</v>
      </c>
      <c r="T2215" t="str">
        <f t="shared" si="174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170"/>
        <v>41646.500555555562</v>
      </c>
      <c r="L2216" s="11">
        <f t="shared" si="171"/>
        <v>41676.500555555562</v>
      </c>
      <c r="M2216" t="b">
        <v>0</v>
      </c>
      <c r="N2216">
        <v>24</v>
      </c>
      <c r="O2216" t="b">
        <v>1</v>
      </c>
      <c r="P2216" t="s">
        <v>8280</v>
      </c>
      <c r="Q2216" s="6">
        <f>E2216/D2216</f>
        <v>2.9250166666666666</v>
      </c>
      <c r="R2216" s="7">
        <f t="shared" si="172"/>
        <v>73.125416666666666</v>
      </c>
      <c r="S2216" t="str">
        <f t="shared" si="173"/>
        <v>music</v>
      </c>
      <c r="T2216" t="str">
        <f t="shared" si="174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170"/>
        <v>40958.425601851857</v>
      </c>
      <c r="L2217" s="11">
        <f t="shared" si="171"/>
        <v>40980.999305555561</v>
      </c>
      <c r="M2217" t="b">
        <v>0</v>
      </c>
      <c r="N2217">
        <v>33</v>
      </c>
      <c r="O2217" t="b">
        <v>1</v>
      </c>
      <c r="P2217" t="s">
        <v>8280</v>
      </c>
      <c r="Q2217" s="6">
        <f>E2217/D2217</f>
        <v>1.5636363636363637</v>
      </c>
      <c r="R2217" s="7">
        <f t="shared" si="172"/>
        <v>26.060606060606062</v>
      </c>
      <c r="S2217" t="str">
        <f t="shared" si="173"/>
        <v>music</v>
      </c>
      <c r="T2217" t="str">
        <f t="shared" si="174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170"/>
        <v>42194.460011574083</v>
      </c>
      <c r="L2218" s="11">
        <f t="shared" si="171"/>
        <v>42208.460011574083</v>
      </c>
      <c r="M2218" t="b">
        <v>0</v>
      </c>
      <c r="N2218">
        <v>14</v>
      </c>
      <c r="O2218" t="b">
        <v>1</v>
      </c>
      <c r="P2218" t="s">
        <v>8280</v>
      </c>
      <c r="Q2218" s="6">
        <f>E2218/D2218</f>
        <v>1.0566666666666666</v>
      </c>
      <c r="R2218" s="7">
        <f t="shared" si="172"/>
        <v>22.642857142857142</v>
      </c>
      <c r="S2218" t="str">
        <f t="shared" si="173"/>
        <v>music</v>
      </c>
      <c r="T2218" t="str">
        <f t="shared" si="174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170"/>
        <v>42299.48510416667</v>
      </c>
      <c r="L2219" s="11">
        <f t="shared" si="171"/>
        <v>42310.041666666664</v>
      </c>
      <c r="M2219" t="b">
        <v>0</v>
      </c>
      <c r="N2219">
        <v>9</v>
      </c>
      <c r="O2219" t="b">
        <v>1</v>
      </c>
      <c r="P2219" t="s">
        <v>8280</v>
      </c>
      <c r="Q2219" s="6">
        <f>E2219/D2219</f>
        <v>1.0119047619047619</v>
      </c>
      <c r="R2219" s="7">
        <f t="shared" si="172"/>
        <v>47.222222222222221</v>
      </c>
      <c r="S2219" t="str">
        <f t="shared" si="173"/>
        <v>music</v>
      </c>
      <c r="T2219" t="str">
        <f t="shared" si="174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170"/>
        <v>41127.520636574074</v>
      </c>
      <c r="L2220" s="11">
        <f t="shared" si="171"/>
        <v>41149.708333333336</v>
      </c>
      <c r="M2220" t="b">
        <v>0</v>
      </c>
      <c r="N2220">
        <v>76</v>
      </c>
      <c r="O2220" t="b">
        <v>1</v>
      </c>
      <c r="P2220" t="s">
        <v>8280</v>
      </c>
      <c r="Q2220" s="6">
        <f>E2220/D2220</f>
        <v>1.2283299999999999</v>
      </c>
      <c r="R2220" s="7">
        <f t="shared" si="172"/>
        <v>32.324473684210524</v>
      </c>
      <c r="S2220" t="str">
        <f t="shared" si="173"/>
        <v>music</v>
      </c>
      <c r="T2220" t="str">
        <f t="shared" si="174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170"/>
        <v>42205.427222222228</v>
      </c>
      <c r="L2221" s="11">
        <f t="shared" si="171"/>
        <v>42235.427222222228</v>
      </c>
      <c r="M2221" t="b">
        <v>0</v>
      </c>
      <c r="N2221">
        <v>19</v>
      </c>
      <c r="O2221" t="b">
        <v>1</v>
      </c>
      <c r="P2221" t="s">
        <v>8280</v>
      </c>
      <c r="Q2221" s="6">
        <f>E2221/D2221</f>
        <v>1.0149999999999999</v>
      </c>
      <c r="R2221" s="7">
        <f t="shared" si="172"/>
        <v>53.421052631578945</v>
      </c>
      <c r="S2221" t="str">
        <f t="shared" si="173"/>
        <v>music</v>
      </c>
      <c r="T2221" t="str">
        <f t="shared" si="174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170"/>
        <v>41451.768935185188</v>
      </c>
      <c r="L2222" s="11">
        <f t="shared" si="171"/>
        <v>41481.768935185188</v>
      </c>
      <c r="M2222" t="b">
        <v>0</v>
      </c>
      <c r="N2222">
        <v>69</v>
      </c>
      <c r="O2222" t="b">
        <v>1</v>
      </c>
      <c r="P2222" t="s">
        <v>8280</v>
      </c>
      <c r="Q2222" s="6">
        <f>E2222/D2222</f>
        <v>1.0114285714285713</v>
      </c>
      <c r="R2222" s="7">
        <f t="shared" si="172"/>
        <v>51.304347826086953</v>
      </c>
      <c r="S2222" t="str">
        <f t="shared" si="173"/>
        <v>music</v>
      </c>
      <c r="T2222" t="str">
        <f t="shared" si="174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170"/>
        <v>42452.375104166669</v>
      </c>
      <c r="L2223" s="11">
        <f t="shared" si="171"/>
        <v>42482.708333333336</v>
      </c>
      <c r="M2223" t="b">
        <v>0</v>
      </c>
      <c r="N2223">
        <v>218</v>
      </c>
      <c r="O2223" t="b">
        <v>1</v>
      </c>
      <c r="P2223" t="s">
        <v>8297</v>
      </c>
      <c r="Q2223" s="6">
        <f>E2223/D2223</f>
        <v>1.0811999999999999</v>
      </c>
      <c r="R2223" s="7">
        <f t="shared" si="172"/>
        <v>37.197247706422019</v>
      </c>
      <c r="S2223" t="str">
        <f t="shared" si="173"/>
        <v>games</v>
      </c>
      <c r="T2223" t="str">
        <f t="shared" si="174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170"/>
        <v>40906.495914351857</v>
      </c>
      <c r="L2224" s="11">
        <f t="shared" si="171"/>
        <v>40936.495914351857</v>
      </c>
      <c r="M2224" t="b">
        <v>0</v>
      </c>
      <c r="N2224">
        <v>30</v>
      </c>
      <c r="O2224" t="b">
        <v>1</v>
      </c>
      <c r="P2224" t="s">
        <v>8297</v>
      </c>
      <c r="Q2224" s="6">
        <f>E2224/D2224</f>
        <v>1.6259999999999999</v>
      </c>
      <c r="R2224" s="7">
        <f t="shared" si="172"/>
        <v>27.1</v>
      </c>
      <c r="S2224" t="str">
        <f t="shared" si="173"/>
        <v>games</v>
      </c>
      <c r="T2224" t="str">
        <f t="shared" si="174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170"/>
        <v>42152.349166666674</v>
      </c>
      <c r="L2225" s="11">
        <f t="shared" si="171"/>
        <v>42182.349166666674</v>
      </c>
      <c r="M2225" t="b">
        <v>0</v>
      </c>
      <c r="N2225">
        <v>100</v>
      </c>
      <c r="O2225" t="b">
        <v>1</v>
      </c>
      <c r="P2225" t="s">
        <v>8297</v>
      </c>
      <c r="Q2225" s="6">
        <f>E2225/D2225</f>
        <v>1.0580000000000001</v>
      </c>
      <c r="R2225" s="7">
        <f t="shared" si="172"/>
        <v>206.31</v>
      </c>
      <c r="S2225" t="str">
        <f t="shared" si="173"/>
        <v>games</v>
      </c>
      <c r="T2225" t="str">
        <f t="shared" si="174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170"/>
        <v>42644.375868055555</v>
      </c>
      <c r="L2226" s="11">
        <f t="shared" si="171"/>
        <v>42672.500000000007</v>
      </c>
      <c r="M2226" t="b">
        <v>0</v>
      </c>
      <c r="N2226">
        <v>296</v>
      </c>
      <c r="O2226" t="b">
        <v>1</v>
      </c>
      <c r="P2226" t="s">
        <v>8297</v>
      </c>
      <c r="Q2226" s="6">
        <f>E2226/D2226</f>
        <v>2.4315000000000002</v>
      </c>
      <c r="R2226" s="7">
        <f t="shared" si="172"/>
        <v>82.145270270270274</v>
      </c>
      <c r="S2226" t="str">
        <f t="shared" si="173"/>
        <v>games</v>
      </c>
      <c r="T2226" t="str">
        <f t="shared" si="174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170"/>
        <v>41873.500173611115</v>
      </c>
      <c r="L2227" s="11">
        <f t="shared" si="171"/>
        <v>41903.500173611115</v>
      </c>
      <c r="M2227" t="b">
        <v>0</v>
      </c>
      <c r="N2227">
        <v>1204</v>
      </c>
      <c r="O2227" t="b">
        <v>1</v>
      </c>
      <c r="P2227" t="s">
        <v>8297</v>
      </c>
      <c r="Q2227" s="6">
        <f>E2227/D2227</f>
        <v>9.4483338095238096</v>
      </c>
      <c r="R2227" s="7">
        <f t="shared" si="172"/>
        <v>164.79651993355483</v>
      </c>
      <c r="S2227" t="str">
        <f t="shared" si="173"/>
        <v>games</v>
      </c>
      <c r="T2227" t="str">
        <f t="shared" si="174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170"/>
        <v>42381.507199074076</v>
      </c>
      <c r="L2228" s="11">
        <f t="shared" si="171"/>
        <v>42411.915972222225</v>
      </c>
      <c r="M2228" t="b">
        <v>0</v>
      </c>
      <c r="N2228">
        <v>321</v>
      </c>
      <c r="O2228" t="b">
        <v>1</v>
      </c>
      <c r="P2228" t="s">
        <v>8297</v>
      </c>
      <c r="Q2228" s="6">
        <f>E2228/D2228</f>
        <v>1.0846283333333333</v>
      </c>
      <c r="R2228" s="7">
        <f t="shared" si="172"/>
        <v>60.820280373831778</v>
      </c>
      <c r="S2228" t="str">
        <f t="shared" si="173"/>
        <v>games</v>
      </c>
      <c r="T2228" t="str">
        <f t="shared" si="174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170"/>
        <v>41561.515682870369</v>
      </c>
      <c r="L2229" s="11">
        <f t="shared" si="171"/>
        <v>41591.557349537041</v>
      </c>
      <c r="M2229" t="b">
        <v>0</v>
      </c>
      <c r="N2229">
        <v>301</v>
      </c>
      <c r="O2229" t="b">
        <v>1</v>
      </c>
      <c r="P2229" t="s">
        <v>8297</v>
      </c>
      <c r="Q2229" s="6">
        <f>E2229/D2229</f>
        <v>1.5737692307692308</v>
      </c>
      <c r="R2229" s="7">
        <f t="shared" si="172"/>
        <v>67.970099667774093</v>
      </c>
      <c r="S2229" t="str">
        <f t="shared" si="173"/>
        <v>games</v>
      </c>
      <c r="T2229" t="str">
        <f t="shared" si="174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170"/>
        <v>42201.986527777779</v>
      </c>
      <c r="L2230" s="11">
        <f t="shared" si="171"/>
        <v>42231.986527777779</v>
      </c>
      <c r="M2230" t="b">
        <v>0</v>
      </c>
      <c r="N2230">
        <v>144</v>
      </c>
      <c r="O2230" t="b">
        <v>1</v>
      </c>
      <c r="P2230" t="s">
        <v>8297</v>
      </c>
      <c r="Q2230" s="6">
        <f>E2230/D2230</f>
        <v>11.744899999999999</v>
      </c>
      <c r="R2230" s="7">
        <f t="shared" si="172"/>
        <v>81.561805555555551</v>
      </c>
      <c r="S2230" t="str">
        <f t="shared" si="173"/>
        <v>games</v>
      </c>
      <c r="T2230" t="str">
        <f t="shared" si="174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170"/>
        <v>41484.372581018521</v>
      </c>
      <c r="L2231" s="11">
        <f t="shared" si="171"/>
        <v>41519.875</v>
      </c>
      <c r="M2231" t="b">
        <v>0</v>
      </c>
      <c r="N2231">
        <v>539</v>
      </c>
      <c r="O2231" t="b">
        <v>1</v>
      </c>
      <c r="P2231" t="s">
        <v>8297</v>
      </c>
      <c r="Q2231" s="6">
        <f>E2231/D2231</f>
        <v>1.7104755366949576</v>
      </c>
      <c r="R2231" s="7">
        <f t="shared" si="172"/>
        <v>25.42547309833024</v>
      </c>
      <c r="S2231" t="str">
        <f t="shared" si="173"/>
        <v>games</v>
      </c>
      <c r="T2231" t="str">
        <f t="shared" si="174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170"/>
        <v>41724.589432870373</v>
      </c>
      <c r="L2232" s="11">
        <f t="shared" si="171"/>
        <v>41754.589432870373</v>
      </c>
      <c r="M2232" t="b">
        <v>0</v>
      </c>
      <c r="N2232">
        <v>498</v>
      </c>
      <c r="O2232" t="b">
        <v>1</v>
      </c>
      <c r="P2232" t="s">
        <v>8297</v>
      </c>
      <c r="Q2232" s="6">
        <f>E2232/D2232</f>
        <v>1.2595294117647058</v>
      </c>
      <c r="R2232" s="7">
        <f t="shared" si="172"/>
        <v>21.497991967871485</v>
      </c>
      <c r="S2232" t="str">
        <f t="shared" si="173"/>
        <v>games</v>
      </c>
      <c r="T2232" t="str">
        <f t="shared" si="174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170"/>
        <v>41423.61922453704</v>
      </c>
      <c r="L2233" s="11">
        <f t="shared" si="171"/>
        <v>41449.916666666672</v>
      </c>
      <c r="M2233" t="b">
        <v>0</v>
      </c>
      <c r="N2233">
        <v>1113</v>
      </c>
      <c r="O2233" t="b">
        <v>1</v>
      </c>
      <c r="P2233" t="s">
        <v>8297</v>
      </c>
      <c r="Q2233" s="6">
        <f>E2233/D2233</f>
        <v>12.121296000000001</v>
      </c>
      <c r="R2233" s="7">
        <f t="shared" si="172"/>
        <v>27.226630727762803</v>
      </c>
      <c r="S2233" t="str">
        <f t="shared" si="173"/>
        <v>games</v>
      </c>
      <c r="T2233" t="str">
        <f t="shared" si="174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170"/>
        <v>41806.50240740741</v>
      </c>
      <c r="L2234" s="11">
        <f t="shared" si="171"/>
        <v>41838.833333333336</v>
      </c>
      <c r="M2234" t="b">
        <v>0</v>
      </c>
      <c r="N2234">
        <v>988</v>
      </c>
      <c r="O2234" t="b">
        <v>1</v>
      </c>
      <c r="P2234" t="s">
        <v>8297</v>
      </c>
      <c r="Q2234" s="6">
        <f>E2234/D2234</f>
        <v>4.9580000000000002</v>
      </c>
      <c r="R2234" s="7">
        <f t="shared" si="172"/>
        <v>25.091093117408906</v>
      </c>
      <c r="S2234" t="str">
        <f t="shared" si="173"/>
        <v>games</v>
      </c>
      <c r="T2234" t="str">
        <f t="shared" si="174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170"/>
        <v>42331.08725694444</v>
      </c>
      <c r="L2235" s="11">
        <f t="shared" si="171"/>
        <v>42351.708333333336</v>
      </c>
      <c r="M2235" t="b">
        <v>0</v>
      </c>
      <c r="N2235">
        <v>391</v>
      </c>
      <c r="O2235" t="b">
        <v>1</v>
      </c>
      <c r="P2235" t="s">
        <v>8297</v>
      </c>
      <c r="Q2235" s="6">
        <f>E2235/D2235</f>
        <v>3.3203999999999998</v>
      </c>
      <c r="R2235" s="7">
        <f t="shared" si="172"/>
        <v>21.230179028132991</v>
      </c>
      <c r="S2235" t="str">
        <f t="shared" si="173"/>
        <v>games</v>
      </c>
      <c r="T2235" t="str">
        <f t="shared" si="174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170"/>
        <v>42710.532951388894</v>
      </c>
      <c r="L2236" s="11">
        <f t="shared" si="171"/>
        <v>42740.532951388894</v>
      </c>
      <c r="M2236" t="b">
        <v>0</v>
      </c>
      <c r="N2236">
        <v>28</v>
      </c>
      <c r="O2236" t="b">
        <v>1</v>
      </c>
      <c r="P2236" t="s">
        <v>8297</v>
      </c>
      <c r="Q2236" s="6">
        <f>E2236/D2236</f>
        <v>11.65</v>
      </c>
      <c r="R2236" s="7">
        <f t="shared" si="172"/>
        <v>41.607142857142854</v>
      </c>
      <c r="S2236" t="str">
        <f t="shared" si="173"/>
        <v>games</v>
      </c>
      <c r="T2236" t="str">
        <f t="shared" si="174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170"/>
        <v>42061.730451388888</v>
      </c>
      <c r="L2237" s="11">
        <f t="shared" si="171"/>
        <v>42091.688784722232</v>
      </c>
      <c r="M2237" t="b">
        <v>0</v>
      </c>
      <c r="N2237">
        <v>147</v>
      </c>
      <c r="O2237" t="b">
        <v>1</v>
      </c>
      <c r="P2237" t="s">
        <v>8297</v>
      </c>
      <c r="Q2237" s="6">
        <f>E2237/D2237</f>
        <v>1.5331538461538461</v>
      </c>
      <c r="R2237" s="7">
        <f t="shared" si="172"/>
        <v>135.58503401360545</v>
      </c>
      <c r="S2237" t="str">
        <f t="shared" si="173"/>
        <v>games</v>
      </c>
      <c r="T2237" t="str">
        <f t="shared" si="174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170"/>
        <v>42371.325497685182</v>
      </c>
      <c r="L2238" s="11">
        <f t="shared" si="171"/>
        <v>42401.325497685182</v>
      </c>
      <c r="M2238" t="b">
        <v>0</v>
      </c>
      <c r="N2238">
        <v>680</v>
      </c>
      <c r="O2238" t="b">
        <v>1</v>
      </c>
      <c r="P2238" t="s">
        <v>8297</v>
      </c>
      <c r="Q2238" s="6">
        <f>E2238/D2238</f>
        <v>5.3710714285714287</v>
      </c>
      <c r="R2238" s="7">
        <f t="shared" si="172"/>
        <v>22.116176470588236</v>
      </c>
      <c r="S2238" t="str">
        <f t="shared" si="173"/>
        <v>games</v>
      </c>
      <c r="T2238" t="str">
        <f t="shared" si="174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170"/>
        <v>41914.7116087963</v>
      </c>
      <c r="L2239" s="11">
        <f t="shared" si="171"/>
        <v>41955.040972222225</v>
      </c>
      <c r="M2239" t="b">
        <v>0</v>
      </c>
      <c r="N2239">
        <v>983</v>
      </c>
      <c r="O2239" t="b">
        <v>1</v>
      </c>
      <c r="P2239" t="s">
        <v>8297</v>
      </c>
      <c r="Q2239" s="6">
        <f>E2239/D2239</f>
        <v>3.5292777777777777</v>
      </c>
      <c r="R2239" s="7">
        <f t="shared" si="172"/>
        <v>64.625635808748726</v>
      </c>
      <c r="S2239" t="str">
        <f t="shared" si="173"/>
        <v>games</v>
      </c>
      <c r="T2239" t="str">
        <f t="shared" si="174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170"/>
        <v>42774.330046296302</v>
      </c>
      <c r="L2240" s="11">
        <f t="shared" si="171"/>
        <v>42804.330046296302</v>
      </c>
      <c r="M2240" t="b">
        <v>0</v>
      </c>
      <c r="N2240">
        <v>79</v>
      </c>
      <c r="O2240" t="b">
        <v>1</v>
      </c>
      <c r="P2240" t="s">
        <v>8297</v>
      </c>
      <c r="Q2240" s="6">
        <f>E2240/D2240</f>
        <v>1.3740000000000001</v>
      </c>
      <c r="R2240" s="7">
        <f t="shared" si="172"/>
        <v>69.569620253164558</v>
      </c>
      <c r="S2240" t="str">
        <f t="shared" si="173"/>
        <v>games</v>
      </c>
      <c r="T2240" t="str">
        <f t="shared" si="174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170"/>
        <v>41572.66682870371</v>
      </c>
      <c r="L2241" s="11">
        <f t="shared" si="171"/>
        <v>41608.876388888893</v>
      </c>
      <c r="M2241" t="b">
        <v>0</v>
      </c>
      <c r="N2241">
        <v>426</v>
      </c>
      <c r="O2241" t="b">
        <v>1</v>
      </c>
      <c r="P2241" t="s">
        <v>8297</v>
      </c>
      <c r="Q2241" s="6">
        <f>E2241/D2241</f>
        <v>1.2802667999999999</v>
      </c>
      <c r="R2241" s="7">
        <f t="shared" si="172"/>
        <v>75.133028169014082</v>
      </c>
      <c r="S2241" t="str">
        <f t="shared" si="173"/>
        <v>games</v>
      </c>
      <c r="T2241" t="str">
        <f t="shared" si="174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si="170"/>
        <v>42452.534074074072</v>
      </c>
      <c r="L2242" s="11">
        <f t="shared" si="171"/>
        <v>42482.534074074072</v>
      </c>
      <c r="M2242" t="b">
        <v>0</v>
      </c>
      <c r="N2242">
        <v>96</v>
      </c>
      <c r="O2242" t="b">
        <v>1</v>
      </c>
      <c r="P2242" t="s">
        <v>8297</v>
      </c>
      <c r="Q2242" s="6">
        <f>E2242/D2242</f>
        <v>2.7067999999999999</v>
      </c>
      <c r="R2242" s="7">
        <f t="shared" si="172"/>
        <v>140.97916666666666</v>
      </c>
      <c r="S2242" t="str">
        <f t="shared" si="173"/>
        <v>games</v>
      </c>
      <c r="T2242" t="str">
        <f t="shared" si="174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ref="K2243:K2306" si="175">(((J2243/60)/60)/24)+DATE(1970,1,1)+(-7/24)</f>
        <v>42766.535879629628</v>
      </c>
      <c r="L2243" s="11">
        <f t="shared" ref="L2243:L2306" si="176">(((I2243/60)/60)/24)+DATE(1970,1,1)+(-7/24)</f>
        <v>42796.535879629628</v>
      </c>
      <c r="M2243" t="b">
        <v>0</v>
      </c>
      <c r="N2243">
        <v>163</v>
      </c>
      <c r="O2243" t="b">
        <v>1</v>
      </c>
      <c r="P2243" t="s">
        <v>8297</v>
      </c>
      <c r="Q2243" s="6">
        <f>E2243/D2243</f>
        <v>8.0640000000000001</v>
      </c>
      <c r="R2243" s="7">
        <f t="shared" ref="R2243:R2306" si="177">E2243/N2243</f>
        <v>49.472392638036808</v>
      </c>
      <c r="S2243" t="str">
        <f t="shared" ref="S2243:S2306" si="178">LEFT(P2243,SEARCH("/",P2243,1)-1)</f>
        <v>games</v>
      </c>
      <c r="T2243" t="str">
        <f t="shared" ref="T2243:T2306" si="179">RIGHT(P2243,LEN(P2243)-SEARCH("/",P2243))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175"/>
        <v>41569.283946759264</v>
      </c>
      <c r="L2244" s="11">
        <f t="shared" si="176"/>
        <v>41604.834722222222</v>
      </c>
      <c r="M2244" t="b">
        <v>0</v>
      </c>
      <c r="N2244">
        <v>2525</v>
      </c>
      <c r="O2244" t="b">
        <v>1</v>
      </c>
      <c r="P2244" t="s">
        <v>8297</v>
      </c>
      <c r="Q2244" s="6">
        <f>E2244/D2244</f>
        <v>13.600976000000001</v>
      </c>
      <c r="R2244" s="7">
        <f t="shared" si="177"/>
        <v>53.865251485148519</v>
      </c>
      <c r="S2244" t="str">
        <f t="shared" si="178"/>
        <v>games</v>
      </c>
      <c r="T2244" t="str">
        <f t="shared" si="179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175"/>
        <v>42800.459374999999</v>
      </c>
      <c r="L2245" s="11">
        <f t="shared" si="176"/>
        <v>42806.833333333336</v>
      </c>
      <c r="M2245" t="b">
        <v>0</v>
      </c>
      <c r="N2245">
        <v>2035</v>
      </c>
      <c r="O2245" t="b">
        <v>1</v>
      </c>
      <c r="P2245" t="s">
        <v>8297</v>
      </c>
      <c r="Q2245" s="6">
        <f>E2245/D2245</f>
        <v>9302.5</v>
      </c>
      <c r="R2245" s="7">
        <f t="shared" si="177"/>
        <v>4.5712530712530715</v>
      </c>
      <c r="S2245" t="str">
        <f t="shared" si="178"/>
        <v>games</v>
      </c>
      <c r="T2245" t="str">
        <f t="shared" si="179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175"/>
        <v>42647.52715277778</v>
      </c>
      <c r="L2246" s="11">
        <f t="shared" si="176"/>
        <v>42659.562500000007</v>
      </c>
      <c r="M2246" t="b">
        <v>0</v>
      </c>
      <c r="N2246">
        <v>290</v>
      </c>
      <c r="O2246" t="b">
        <v>1</v>
      </c>
      <c r="P2246" t="s">
        <v>8297</v>
      </c>
      <c r="Q2246" s="6">
        <f>E2246/D2246</f>
        <v>3.7702</v>
      </c>
      <c r="R2246" s="7">
        <f t="shared" si="177"/>
        <v>65.00344827586207</v>
      </c>
      <c r="S2246" t="str">
        <f t="shared" si="178"/>
        <v>games</v>
      </c>
      <c r="T2246" t="str">
        <f t="shared" si="179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175"/>
        <v>41660.416863425933</v>
      </c>
      <c r="L2247" s="11">
        <f t="shared" si="176"/>
        <v>41691.458333333336</v>
      </c>
      <c r="M2247" t="b">
        <v>0</v>
      </c>
      <c r="N2247">
        <v>1980</v>
      </c>
      <c r="O2247" t="b">
        <v>1</v>
      </c>
      <c r="P2247" t="s">
        <v>8297</v>
      </c>
      <c r="Q2247" s="6">
        <f>E2247/D2247</f>
        <v>26.47025</v>
      </c>
      <c r="R2247" s="7">
        <f t="shared" si="177"/>
        <v>53.475252525252522</v>
      </c>
      <c r="S2247" t="str">
        <f t="shared" si="178"/>
        <v>games</v>
      </c>
      <c r="T2247" t="str">
        <f t="shared" si="179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175"/>
        <v>42221.500115740746</v>
      </c>
      <c r="L2248" s="11">
        <f t="shared" si="176"/>
        <v>42251.500115740746</v>
      </c>
      <c r="M2248" t="b">
        <v>0</v>
      </c>
      <c r="N2248">
        <v>57</v>
      </c>
      <c r="O2248" t="b">
        <v>1</v>
      </c>
      <c r="P2248" t="s">
        <v>8297</v>
      </c>
      <c r="Q2248" s="6">
        <f>E2248/D2248</f>
        <v>1.0012000000000001</v>
      </c>
      <c r="R2248" s="7">
        <f t="shared" si="177"/>
        <v>43.912280701754383</v>
      </c>
      <c r="S2248" t="str">
        <f t="shared" si="178"/>
        <v>games</v>
      </c>
      <c r="T2248" t="str">
        <f t="shared" si="179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175"/>
        <v>42200.374594907415</v>
      </c>
      <c r="L2249" s="11">
        <f t="shared" si="176"/>
        <v>42214.374594907415</v>
      </c>
      <c r="M2249" t="b">
        <v>0</v>
      </c>
      <c r="N2249">
        <v>380</v>
      </c>
      <c r="O2249" t="b">
        <v>1</v>
      </c>
      <c r="P2249" t="s">
        <v>8297</v>
      </c>
      <c r="Q2249" s="6">
        <f>E2249/D2249</f>
        <v>1.0445405405405406</v>
      </c>
      <c r="R2249" s="7">
        <f t="shared" si="177"/>
        <v>50.852631578947367</v>
      </c>
      <c r="S2249" t="str">
        <f t="shared" si="178"/>
        <v>games</v>
      </c>
      <c r="T2249" t="str">
        <f t="shared" si="179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175"/>
        <v>42688.584236111114</v>
      </c>
      <c r="L2250" s="11">
        <f t="shared" si="176"/>
        <v>42718.584236111114</v>
      </c>
      <c r="M2250" t="b">
        <v>0</v>
      </c>
      <c r="N2250">
        <v>128</v>
      </c>
      <c r="O2250" t="b">
        <v>1</v>
      </c>
      <c r="P2250" t="s">
        <v>8297</v>
      </c>
      <c r="Q2250" s="6">
        <f>E2250/D2250</f>
        <v>1.0721428571428571</v>
      </c>
      <c r="R2250" s="7">
        <f t="shared" si="177"/>
        <v>58.6328125</v>
      </c>
      <c r="S2250" t="str">
        <f t="shared" si="178"/>
        <v>games</v>
      </c>
      <c r="T2250" t="str">
        <f t="shared" si="179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175"/>
        <v>41336.411631944444</v>
      </c>
      <c r="L2251" s="11">
        <f t="shared" si="176"/>
        <v>41366.36996527778</v>
      </c>
      <c r="M2251" t="b">
        <v>0</v>
      </c>
      <c r="N2251">
        <v>180</v>
      </c>
      <c r="O2251" t="b">
        <v>1</v>
      </c>
      <c r="P2251" t="s">
        <v>8297</v>
      </c>
      <c r="Q2251" s="6">
        <f>E2251/D2251</f>
        <v>1.6877142857142857</v>
      </c>
      <c r="R2251" s="7">
        <f t="shared" si="177"/>
        <v>32.81666666666667</v>
      </c>
      <c r="S2251" t="str">
        <f t="shared" si="178"/>
        <v>games</v>
      </c>
      <c r="T2251" t="str">
        <f t="shared" si="179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175"/>
        <v>42676.713807870372</v>
      </c>
      <c r="L2252" s="11">
        <f t="shared" si="176"/>
        <v>42706.755474537036</v>
      </c>
      <c r="M2252" t="b">
        <v>0</v>
      </c>
      <c r="N2252">
        <v>571</v>
      </c>
      <c r="O2252" t="b">
        <v>1</v>
      </c>
      <c r="P2252" t="s">
        <v>8297</v>
      </c>
      <c r="Q2252" s="6">
        <f>E2252/D2252</f>
        <v>9.7511200000000002</v>
      </c>
      <c r="R2252" s="7">
        <f t="shared" si="177"/>
        <v>426.93169877408059</v>
      </c>
      <c r="S2252" t="str">
        <f t="shared" si="178"/>
        <v>games</v>
      </c>
      <c r="T2252" t="str">
        <f t="shared" si="179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175"/>
        <v>41846.054131944446</v>
      </c>
      <c r="L2253" s="11">
        <f t="shared" si="176"/>
        <v>41867.054131944446</v>
      </c>
      <c r="M2253" t="b">
        <v>0</v>
      </c>
      <c r="N2253">
        <v>480</v>
      </c>
      <c r="O2253" t="b">
        <v>1</v>
      </c>
      <c r="P2253" t="s">
        <v>8297</v>
      </c>
      <c r="Q2253" s="6">
        <f>E2253/D2253</f>
        <v>1.3444929411764706</v>
      </c>
      <c r="R2253" s="7">
        <f t="shared" si="177"/>
        <v>23.808729166666669</v>
      </c>
      <c r="S2253" t="str">
        <f t="shared" si="178"/>
        <v>games</v>
      </c>
      <c r="T2253" t="str">
        <f t="shared" si="179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175"/>
        <v>42573.036319444444</v>
      </c>
      <c r="L2254" s="11">
        <f t="shared" si="176"/>
        <v>42588.036319444444</v>
      </c>
      <c r="M2254" t="b">
        <v>0</v>
      </c>
      <c r="N2254">
        <v>249</v>
      </c>
      <c r="O2254" t="b">
        <v>1</v>
      </c>
      <c r="P2254" t="s">
        <v>8297</v>
      </c>
      <c r="Q2254" s="6">
        <f>E2254/D2254</f>
        <v>2.722777777777778</v>
      </c>
      <c r="R2254" s="7">
        <f t="shared" si="177"/>
        <v>98.413654618473899</v>
      </c>
      <c r="S2254" t="str">
        <f t="shared" si="178"/>
        <v>games</v>
      </c>
      <c r="T2254" t="str">
        <f t="shared" si="179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175"/>
        <v>42296.339664351857</v>
      </c>
      <c r="L2255" s="11">
        <f t="shared" si="176"/>
        <v>42326.381331018521</v>
      </c>
      <c r="M2255" t="b">
        <v>0</v>
      </c>
      <c r="N2255">
        <v>84</v>
      </c>
      <c r="O2255" t="b">
        <v>1</v>
      </c>
      <c r="P2255" t="s">
        <v>8297</v>
      </c>
      <c r="Q2255" s="6">
        <f>E2255/D2255</f>
        <v>1.1268750000000001</v>
      </c>
      <c r="R2255" s="7">
        <f t="shared" si="177"/>
        <v>107.32142857142857</v>
      </c>
      <c r="S2255" t="str">
        <f t="shared" si="178"/>
        <v>games</v>
      </c>
      <c r="T2255" t="str">
        <f t="shared" si="179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175"/>
        <v>42752.356111111112</v>
      </c>
      <c r="L2256" s="11">
        <f t="shared" si="176"/>
        <v>42759.356111111112</v>
      </c>
      <c r="M2256" t="b">
        <v>0</v>
      </c>
      <c r="N2256">
        <v>197</v>
      </c>
      <c r="O2256" t="b">
        <v>1</v>
      </c>
      <c r="P2256" t="s">
        <v>8297</v>
      </c>
      <c r="Q2256" s="6">
        <f>E2256/D2256</f>
        <v>4.5979999999999999</v>
      </c>
      <c r="R2256" s="7">
        <f t="shared" si="177"/>
        <v>11.67005076142132</v>
      </c>
      <c r="S2256" t="str">
        <f t="shared" si="178"/>
        <v>games</v>
      </c>
      <c r="T2256" t="str">
        <f t="shared" si="179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175"/>
        <v>42467.660312500004</v>
      </c>
      <c r="L2257" s="11">
        <f t="shared" si="176"/>
        <v>42497.660312500004</v>
      </c>
      <c r="M2257" t="b">
        <v>0</v>
      </c>
      <c r="N2257">
        <v>271</v>
      </c>
      <c r="O2257" t="b">
        <v>1</v>
      </c>
      <c r="P2257" t="s">
        <v>8297</v>
      </c>
      <c r="Q2257" s="6">
        <f>E2257/D2257</f>
        <v>2.8665822784810127</v>
      </c>
      <c r="R2257" s="7">
        <f t="shared" si="177"/>
        <v>41.782287822878232</v>
      </c>
      <c r="S2257" t="str">
        <f t="shared" si="178"/>
        <v>games</v>
      </c>
      <c r="T2257" t="str">
        <f t="shared" si="179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175"/>
        <v>42682.160254629627</v>
      </c>
      <c r="L2258" s="11">
        <f t="shared" si="176"/>
        <v>42696.160254629627</v>
      </c>
      <c r="M2258" t="b">
        <v>0</v>
      </c>
      <c r="N2258">
        <v>50</v>
      </c>
      <c r="O2258" t="b">
        <v>1</v>
      </c>
      <c r="P2258" t="s">
        <v>8297</v>
      </c>
      <c r="Q2258" s="6">
        <f>E2258/D2258</f>
        <v>2.2270833333333333</v>
      </c>
      <c r="R2258" s="7">
        <f t="shared" si="177"/>
        <v>21.38</v>
      </c>
      <c r="S2258" t="str">
        <f t="shared" si="178"/>
        <v>games</v>
      </c>
      <c r="T2258" t="str">
        <f t="shared" si="179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175"/>
        <v>42505.645011574081</v>
      </c>
      <c r="L2259" s="11">
        <f t="shared" si="176"/>
        <v>42540.666666666664</v>
      </c>
      <c r="M2259" t="b">
        <v>0</v>
      </c>
      <c r="N2259">
        <v>169</v>
      </c>
      <c r="O2259" t="b">
        <v>1</v>
      </c>
      <c r="P2259" t="s">
        <v>8297</v>
      </c>
      <c r="Q2259" s="6">
        <f>E2259/D2259</f>
        <v>6.3613999999999997</v>
      </c>
      <c r="R2259" s="7">
        <f t="shared" si="177"/>
        <v>94.103550295857985</v>
      </c>
      <c r="S2259" t="str">
        <f t="shared" si="178"/>
        <v>games</v>
      </c>
      <c r="T2259" t="str">
        <f t="shared" si="179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175"/>
        <v>42136.459340277775</v>
      </c>
      <c r="L2260" s="11">
        <f t="shared" si="176"/>
        <v>42166.459340277775</v>
      </c>
      <c r="M2260" t="b">
        <v>0</v>
      </c>
      <c r="N2260">
        <v>205</v>
      </c>
      <c r="O2260" t="b">
        <v>1</v>
      </c>
      <c r="P2260" t="s">
        <v>8297</v>
      </c>
      <c r="Q2260" s="6">
        <f>E2260/D2260</f>
        <v>1.4650000000000001</v>
      </c>
      <c r="R2260" s="7">
        <f t="shared" si="177"/>
        <v>15.721951219512196</v>
      </c>
      <c r="S2260" t="str">
        <f t="shared" si="178"/>
        <v>games</v>
      </c>
      <c r="T2260" t="str">
        <f t="shared" si="179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175"/>
        <v>42702.513148148151</v>
      </c>
      <c r="L2261" s="11">
        <f t="shared" si="176"/>
        <v>42712.513148148151</v>
      </c>
      <c r="M2261" t="b">
        <v>0</v>
      </c>
      <c r="N2261">
        <v>206</v>
      </c>
      <c r="O2261" t="b">
        <v>1</v>
      </c>
      <c r="P2261" t="s">
        <v>8297</v>
      </c>
      <c r="Q2261" s="6">
        <f>E2261/D2261</f>
        <v>18.670999999999999</v>
      </c>
      <c r="R2261" s="7">
        <f t="shared" si="177"/>
        <v>90.635922330097088</v>
      </c>
      <c r="S2261" t="str">
        <f t="shared" si="178"/>
        <v>games</v>
      </c>
      <c r="T2261" t="str">
        <f t="shared" si="179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175"/>
        <v>41694.725115740745</v>
      </c>
      <c r="L2262" s="11">
        <f t="shared" si="176"/>
        <v>41724.68344907408</v>
      </c>
      <c r="M2262" t="b">
        <v>0</v>
      </c>
      <c r="N2262">
        <v>84</v>
      </c>
      <c r="O2262" t="b">
        <v>1</v>
      </c>
      <c r="P2262" t="s">
        <v>8297</v>
      </c>
      <c r="Q2262" s="6">
        <f>E2262/D2262</f>
        <v>3.2692000000000001</v>
      </c>
      <c r="R2262" s="7">
        <f t="shared" si="177"/>
        <v>97.297619047619051</v>
      </c>
      <c r="S2262" t="str">
        <f t="shared" si="178"/>
        <v>games</v>
      </c>
      <c r="T2262" t="str">
        <f t="shared" si="179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175"/>
        <v>42759.43310185185</v>
      </c>
      <c r="L2263" s="11">
        <f t="shared" si="176"/>
        <v>42780.43310185185</v>
      </c>
      <c r="M2263" t="b">
        <v>0</v>
      </c>
      <c r="N2263">
        <v>210</v>
      </c>
      <c r="O2263" t="b">
        <v>1</v>
      </c>
      <c r="P2263" t="s">
        <v>8297</v>
      </c>
      <c r="Q2263" s="6">
        <f>E2263/D2263</f>
        <v>7.7949999999999999</v>
      </c>
      <c r="R2263" s="7">
        <f t="shared" si="177"/>
        <v>37.11904761904762</v>
      </c>
      <c r="S2263" t="str">
        <f t="shared" si="178"/>
        <v>games</v>
      </c>
      <c r="T2263" t="str">
        <f t="shared" si="179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175"/>
        <v>41926.293495370373</v>
      </c>
      <c r="L2264" s="11">
        <f t="shared" si="176"/>
        <v>41960.708333333336</v>
      </c>
      <c r="M2264" t="b">
        <v>0</v>
      </c>
      <c r="N2264">
        <v>181</v>
      </c>
      <c r="O2264" t="b">
        <v>1</v>
      </c>
      <c r="P2264" t="s">
        <v>8297</v>
      </c>
      <c r="Q2264" s="6">
        <f>E2264/D2264</f>
        <v>1.5415151515151515</v>
      </c>
      <c r="R2264" s="7">
        <f t="shared" si="177"/>
        <v>28.104972375690608</v>
      </c>
      <c r="S2264" t="str">
        <f t="shared" si="178"/>
        <v>games</v>
      </c>
      <c r="T2264" t="str">
        <f t="shared" si="179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175"/>
        <v>42014.540659722225</v>
      </c>
      <c r="L2265" s="11">
        <f t="shared" si="176"/>
        <v>42035.540659722225</v>
      </c>
      <c r="M2265" t="b">
        <v>0</v>
      </c>
      <c r="N2265">
        <v>60</v>
      </c>
      <c r="O2265" t="b">
        <v>1</v>
      </c>
      <c r="P2265" t="s">
        <v>8297</v>
      </c>
      <c r="Q2265" s="6">
        <f>E2265/D2265</f>
        <v>1.1554666666666666</v>
      </c>
      <c r="R2265" s="7">
        <f t="shared" si="177"/>
        <v>144.43333333333334</v>
      </c>
      <c r="S2265" t="str">
        <f t="shared" si="178"/>
        <v>games</v>
      </c>
      <c r="T2265" t="str">
        <f t="shared" si="179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175"/>
        <v>42496.290671296294</v>
      </c>
      <c r="L2266" s="11">
        <f t="shared" si="176"/>
        <v>42512.833333333336</v>
      </c>
      <c r="M2266" t="b">
        <v>0</v>
      </c>
      <c r="N2266">
        <v>445</v>
      </c>
      <c r="O2266" t="b">
        <v>1</v>
      </c>
      <c r="P2266" t="s">
        <v>8297</v>
      </c>
      <c r="Q2266" s="6">
        <f>E2266/D2266</f>
        <v>1.8003333333333333</v>
      </c>
      <c r="R2266" s="7">
        <f t="shared" si="177"/>
        <v>24.274157303370785</v>
      </c>
      <c r="S2266" t="str">
        <f t="shared" si="178"/>
        <v>games</v>
      </c>
      <c r="T2266" t="str">
        <f t="shared" si="179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175"/>
        <v>42689.561423611114</v>
      </c>
      <c r="L2267" s="11">
        <f t="shared" si="176"/>
        <v>42696.561423611114</v>
      </c>
      <c r="M2267" t="b">
        <v>0</v>
      </c>
      <c r="N2267">
        <v>17</v>
      </c>
      <c r="O2267" t="b">
        <v>1</v>
      </c>
      <c r="P2267" t="s">
        <v>8297</v>
      </c>
      <c r="Q2267" s="6">
        <f>E2267/D2267</f>
        <v>2.9849999999999999</v>
      </c>
      <c r="R2267" s="7">
        <f t="shared" si="177"/>
        <v>35.117647058823529</v>
      </c>
      <c r="S2267" t="str">
        <f t="shared" si="178"/>
        <v>games</v>
      </c>
      <c r="T2267" t="str">
        <f t="shared" si="179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175"/>
        <v>42469.583240740743</v>
      </c>
      <c r="L2268" s="11">
        <f t="shared" si="176"/>
        <v>42486.791666666664</v>
      </c>
      <c r="M2268" t="b">
        <v>0</v>
      </c>
      <c r="N2268">
        <v>194</v>
      </c>
      <c r="O2268" t="b">
        <v>1</v>
      </c>
      <c r="P2268" t="s">
        <v>8297</v>
      </c>
      <c r="Q2268" s="6">
        <f>E2268/D2268</f>
        <v>3.2026666666666666</v>
      </c>
      <c r="R2268" s="7">
        <f t="shared" si="177"/>
        <v>24.762886597938145</v>
      </c>
      <c r="S2268" t="str">
        <f t="shared" si="178"/>
        <v>games</v>
      </c>
      <c r="T2268" t="str">
        <f t="shared" si="179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175"/>
        <v>41968.538159722222</v>
      </c>
      <c r="L2269" s="11">
        <f t="shared" si="176"/>
        <v>41993.750000000007</v>
      </c>
      <c r="M2269" t="b">
        <v>0</v>
      </c>
      <c r="N2269">
        <v>404</v>
      </c>
      <c r="O2269" t="b">
        <v>1</v>
      </c>
      <c r="P2269" t="s">
        <v>8297</v>
      </c>
      <c r="Q2269" s="6">
        <f>E2269/D2269</f>
        <v>3.80525</v>
      </c>
      <c r="R2269" s="7">
        <f t="shared" si="177"/>
        <v>188.37871287128712</v>
      </c>
      <c r="S2269" t="str">
        <f t="shared" si="178"/>
        <v>games</v>
      </c>
      <c r="T2269" t="str">
        <f t="shared" si="179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175"/>
        <v>42775.790682870371</v>
      </c>
      <c r="L2270" s="11">
        <f t="shared" si="176"/>
        <v>42805.790682870371</v>
      </c>
      <c r="M2270" t="b">
        <v>0</v>
      </c>
      <c r="N2270">
        <v>194</v>
      </c>
      <c r="O2270" t="b">
        <v>1</v>
      </c>
      <c r="P2270" t="s">
        <v>8297</v>
      </c>
      <c r="Q2270" s="6">
        <f>E2270/D2270</f>
        <v>1.026</v>
      </c>
      <c r="R2270" s="7">
        <f t="shared" si="177"/>
        <v>148.08247422680412</v>
      </c>
      <c r="S2270" t="str">
        <f t="shared" si="178"/>
        <v>games</v>
      </c>
      <c r="T2270" t="str">
        <f t="shared" si="179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175"/>
        <v>42776.412766203706</v>
      </c>
      <c r="L2271" s="11">
        <f t="shared" si="176"/>
        <v>42800.916666666664</v>
      </c>
      <c r="M2271" t="b">
        <v>0</v>
      </c>
      <c r="N2271">
        <v>902</v>
      </c>
      <c r="O2271" t="b">
        <v>1</v>
      </c>
      <c r="P2271" t="s">
        <v>8297</v>
      </c>
      <c r="Q2271" s="6">
        <f>E2271/D2271</f>
        <v>18.016400000000001</v>
      </c>
      <c r="R2271" s="7">
        <f t="shared" si="177"/>
        <v>49.934589800443462</v>
      </c>
      <c r="S2271" t="str">
        <f t="shared" si="178"/>
        <v>games</v>
      </c>
      <c r="T2271" t="str">
        <f t="shared" si="179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175"/>
        <v>42725.577696759261</v>
      </c>
      <c r="L2272" s="11">
        <f t="shared" si="176"/>
        <v>42745.624305555561</v>
      </c>
      <c r="M2272" t="b">
        <v>0</v>
      </c>
      <c r="N2272">
        <v>1670</v>
      </c>
      <c r="O2272" t="b">
        <v>1</v>
      </c>
      <c r="P2272" t="s">
        <v>8297</v>
      </c>
      <c r="Q2272" s="6">
        <f>E2272/D2272</f>
        <v>7.2024800000000004</v>
      </c>
      <c r="R2272" s="7">
        <f t="shared" si="177"/>
        <v>107.82155688622754</v>
      </c>
      <c r="S2272" t="str">
        <f t="shared" si="178"/>
        <v>games</v>
      </c>
      <c r="T2272" t="str">
        <f t="shared" si="179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175"/>
        <v>42683.708379629628</v>
      </c>
      <c r="L2273" s="11">
        <f t="shared" si="176"/>
        <v>42713.708379629628</v>
      </c>
      <c r="M2273" t="b">
        <v>0</v>
      </c>
      <c r="N2273">
        <v>1328</v>
      </c>
      <c r="O2273" t="b">
        <v>1</v>
      </c>
      <c r="P2273" t="s">
        <v>8297</v>
      </c>
      <c r="Q2273" s="6">
        <f>E2273/D2273</f>
        <v>2.8309000000000002</v>
      </c>
      <c r="R2273" s="7">
        <f t="shared" si="177"/>
        <v>42.63403614457831</v>
      </c>
      <c r="S2273" t="str">
        <f t="shared" si="178"/>
        <v>games</v>
      </c>
      <c r="T2273" t="str">
        <f t="shared" si="179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175"/>
        <v>42315.407824074071</v>
      </c>
      <c r="L2274" s="11">
        <f t="shared" si="176"/>
        <v>42345.407824074071</v>
      </c>
      <c r="M2274" t="b">
        <v>0</v>
      </c>
      <c r="N2274">
        <v>944</v>
      </c>
      <c r="O2274" t="b">
        <v>1</v>
      </c>
      <c r="P2274" t="s">
        <v>8297</v>
      </c>
      <c r="Q2274" s="6">
        <f>E2274/D2274</f>
        <v>13.566000000000001</v>
      </c>
      <c r="R2274" s="7">
        <f t="shared" si="177"/>
        <v>14.370762711864407</v>
      </c>
      <c r="S2274" t="str">
        <f t="shared" si="178"/>
        <v>games</v>
      </c>
      <c r="T2274" t="str">
        <f t="shared" si="179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175"/>
        <v>42781.257430555554</v>
      </c>
      <c r="L2275" s="11">
        <f t="shared" si="176"/>
        <v>42806.215763888897</v>
      </c>
      <c r="M2275" t="b">
        <v>0</v>
      </c>
      <c r="N2275">
        <v>147</v>
      </c>
      <c r="O2275" t="b">
        <v>1</v>
      </c>
      <c r="P2275" t="s">
        <v>8297</v>
      </c>
      <c r="Q2275" s="6">
        <f>E2275/D2275</f>
        <v>2.2035999999999998</v>
      </c>
      <c r="R2275" s="7">
        <f t="shared" si="177"/>
        <v>37.476190476190474</v>
      </c>
      <c r="S2275" t="str">
        <f t="shared" si="178"/>
        <v>games</v>
      </c>
      <c r="T2275" t="str">
        <f t="shared" si="179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175"/>
        <v>41663.208993055559</v>
      </c>
      <c r="L2276" s="11">
        <f t="shared" si="176"/>
        <v>41693.208993055559</v>
      </c>
      <c r="M2276" t="b">
        <v>0</v>
      </c>
      <c r="N2276">
        <v>99</v>
      </c>
      <c r="O2276" t="b">
        <v>1</v>
      </c>
      <c r="P2276" t="s">
        <v>8297</v>
      </c>
      <c r="Q2276" s="6">
        <f>E2276/D2276</f>
        <v>1.196</v>
      </c>
      <c r="R2276" s="7">
        <f t="shared" si="177"/>
        <v>30.202020202020201</v>
      </c>
      <c r="S2276" t="str">
        <f t="shared" si="178"/>
        <v>games</v>
      </c>
      <c r="T2276" t="str">
        <f t="shared" si="179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175"/>
        <v>41965.324988425935</v>
      </c>
      <c r="L2277" s="11">
        <f t="shared" si="176"/>
        <v>41995.324988425935</v>
      </c>
      <c r="M2277" t="b">
        <v>0</v>
      </c>
      <c r="N2277">
        <v>79</v>
      </c>
      <c r="O2277" t="b">
        <v>1</v>
      </c>
      <c r="P2277" t="s">
        <v>8297</v>
      </c>
      <c r="Q2277" s="6">
        <f>E2277/D2277</f>
        <v>4.0776923076923079</v>
      </c>
      <c r="R2277" s="7">
        <f t="shared" si="177"/>
        <v>33.550632911392405</v>
      </c>
      <c r="S2277" t="str">
        <f t="shared" si="178"/>
        <v>games</v>
      </c>
      <c r="T2277" t="str">
        <f t="shared" si="179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175"/>
        <v>41614.359826388893</v>
      </c>
      <c r="L2278" s="11">
        <f t="shared" si="176"/>
        <v>41644.359826388893</v>
      </c>
      <c r="M2278" t="b">
        <v>0</v>
      </c>
      <c r="N2278">
        <v>75</v>
      </c>
      <c r="O2278" t="b">
        <v>1</v>
      </c>
      <c r="P2278" t="s">
        <v>8297</v>
      </c>
      <c r="Q2278" s="6">
        <f>E2278/D2278</f>
        <v>1.0581826105905425</v>
      </c>
      <c r="R2278" s="7">
        <f t="shared" si="177"/>
        <v>64.74666666666667</v>
      </c>
      <c r="S2278" t="str">
        <f t="shared" si="178"/>
        <v>games</v>
      </c>
      <c r="T2278" t="str">
        <f t="shared" si="179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175"/>
        <v>40936.386840277781</v>
      </c>
      <c r="L2279" s="11">
        <f t="shared" si="176"/>
        <v>40966.386840277781</v>
      </c>
      <c r="M2279" t="b">
        <v>0</v>
      </c>
      <c r="N2279">
        <v>207</v>
      </c>
      <c r="O2279" t="b">
        <v>1</v>
      </c>
      <c r="P2279" t="s">
        <v>8297</v>
      </c>
      <c r="Q2279" s="6">
        <f>E2279/D2279</f>
        <v>1.4108235294117648</v>
      </c>
      <c r="R2279" s="7">
        <f t="shared" si="177"/>
        <v>57.932367149758456</v>
      </c>
      <c r="S2279" t="str">
        <f t="shared" si="178"/>
        <v>games</v>
      </c>
      <c r="T2279" t="str">
        <f t="shared" si="179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175"/>
        <v>42338.417442129627</v>
      </c>
      <c r="L2280" s="11">
        <f t="shared" si="176"/>
        <v>42372.665972222225</v>
      </c>
      <c r="M2280" t="b">
        <v>0</v>
      </c>
      <c r="N2280">
        <v>102</v>
      </c>
      <c r="O2280" t="b">
        <v>1</v>
      </c>
      <c r="P2280" t="s">
        <v>8297</v>
      </c>
      <c r="Q2280" s="6">
        <f>E2280/D2280</f>
        <v>2.7069999999999999</v>
      </c>
      <c r="R2280" s="7">
        <f t="shared" si="177"/>
        <v>53.078431372549019</v>
      </c>
      <c r="S2280" t="str">
        <f t="shared" si="178"/>
        <v>games</v>
      </c>
      <c r="T2280" t="str">
        <f t="shared" si="179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175"/>
        <v>42020.515034722222</v>
      </c>
      <c r="L2281" s="11">
        <f t="shared" si="176"/>
        <v>42038.875000000007</v>
      </c>
      <c r="M2281" t="b">
        <v>0</v>
      </c>
      <c r="N2281">
        <v>32</v>
      </c>
      <c r="O2281" t="b">
        <v>1</v>
      </c>
      <c r="P2281" t="s">
        <v>8297</v>
      </c>
      <c r="Q2281" s="6">
        <f>E2281/D2281</f>
        <v>1.538</v>
      </c>
      <c r="R2281" s="7">
        <f t="shared" si="177"/>
        <v>48.0625</v>
      </c>
      <c r="S2281" t="str">
        <f t="shared" si="178"/>
        <v>games</v>
      </c>
      <c r="T2281" t="str">
        <f t="shared" si="179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175"/>
        <v>42234.333229166667</v>
      </c>
      <c r="L2282" s="11">
        <f t="shared" si="176"/>
        <v>42264.333229166667</v>
      </c>
      <c r="M2282" t="b">
        <v>0</v>
      </c>
      <c r="N2282">
        <v>480</v>
      </c>
      <c r="O2282" t="b">
        <v>1</v>
      </c>
      <c r="P2282" t="s">
        <v>8297</v>
      </c>
      <c r="Q2282" s="6">
        <f>E2282/D2282</f>
        <v>4.0357653061224488</v>
      </c>
      <c r="R2282" s="7">
        <f t="shared" si="177"/>
        <v>82.396874999999994</v>
      </c>
      <c r="S2282" t="str">
        <f t="shared" si="178"/>
        <v>games</v>
      </c>
      <c r="T2282" t="str">
        <f t="shared" si="179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175"/>
        <v>40686.99417824074</v>
      </c>
      <c r="L2283" s="11">
        <f t="shared" si="176"/>
        <v>40748.993055555555</v>
      </c>
      <c r="M2283" t="b">
        <v>0</v>
      </c>
      <c r="N2283">
        <v>11</v>
      </c>
      <c r="O2283" t="b">
        <v>1</v>
      </c>
      <c r="P2283" t="s">
        <v>8276</v>
      </c>
      <c r="Q2283" s="6">
        <f>E2283/D2283</f>
        <v>1.85</v>
      </c>
      <c r="R2283" s="7">
        <f t="shared" si="177"/>
        <v>50.454545454545453</v>
      </c>
      <c r="S2283" t="str">
        <f t="shared" si="178"/>
        <v>music</v>
      </c>
      <c r="T2283" t="str">
        <f t="shared" si="179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175"/>
        <v>42322.882939814815</v>
      </c>
      <c r="L2284" s="11">
        <f t="shared" si="176"/>
        <v>42382.882939814815</v>
      </c>
      <c r="M2284" t="b">
        <v>0</v>
      </c>
      <c r="N2284">
        <v>12</v>
      </c>
      <c r="O2284" t="b">
        <v>1</v>
      </c>
      <c r="P2284" t="s">
        <v>8276</v>
      </c>
      <c r="Q2284" s="6">
        <f>E2284/D2284</f>
        <v>1.8533333333333333</v>
      </c>
      <c r="R2284" s="7">
        <f t="shared" si="177"/>
        <v>115.83333333333333</v>
      </c>
      <c r="S2284" t="str">
        <f t="shared" si="178"/>
        <v>music</v>
      </c>
      <c r="T2284" t="str">
        <f t="shared" si="179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175"/>
        <v>40977.833379629628</v>
      </c>
      <c r="L2285" s="11">
        <f t="shared" si="176"/>
        <v>41037.791712962964</v>
      </c>
      <c r="M2285" t="b">
        <v>0</v>
      </c>
      <c r="N2285">
        <v>48</v>
      </c>
      <c r="O2285" t="b">
        <v>1</v>
      </c>
      <c r="P2285" t="s">
        <v>8276</v>
      </c>
      <c r="Q2285" s="6">
        <f>E2285/D2285</f>
        <v>1.0085533333333332</v>
      </c>
      <c r="R2285" s="7">
        <f t="shared" si="177"/>
        <v>63.03458333333333</v>
      </c>
      <c r="S2285" t="str">
        <f t="shared" si="178"/>
        <v>music</v>
      </c>
      <c r="T2285" t="str">
        <f t="shared" si="179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175"/>
        <v>40585.505150462966</v>
      </c>
      <c r="L2286" s="11">
        <f t="shared" si="176"/>
        <v>40613.875</v>
      </c>
      <c r="M2286" t="b">
        <v>0</v>
      </c>
      <c r="N2286">
        <v>59</v>
      </c>
      <c r="O2286" t="b">
        <v>1</v>
      </c>
      <c r="P2286" t="s">
        <v>8276</v>
      </c>
      <c r="Q2286" s="6">
        <f>E2286/D2286</f>
        <v>1.0622116666666668</v>
      </c>
      <c r="R2286" s="7">
        <f t="shared" si="177"/>
        <v>108.02152542372882</v>
      </c>
      <c r="S2286" t="str">
        <f t="shared" si="178"/>
        <v>music</v>
      </c>
      <c r="T2286" t="str">
        <f t="shared" si="179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175"/>
        <v>41058.894016203703</v>
      </c>
      <c r="L2287" s="11">
        <f t="shared" si="176"/>
        <v>41088.894016203703</v>
      </c>
      <c r="M2287" t="b">
        <v>0</v>
      </c>
      <c r="N2287">
        <v>79</v>
      </c>
      <c r="O2287" t="b">
        <v>1</v>
      </c>
      <c r="P2287" t="s">
        <v>8276</v>
      </c>
      <c r="Q2287" s="6">
        <f>E2287/D2287</f>
        <v>1.2136666666666667</v>
      </c>
      <c r="R2287" s="7">
        <f t="shared" si="177"/>
        <v>46.088607594936711</v>
      </c>
      <c r="S2287" t="str">
        <f t="shared" si="178"/>
        <v>music</v>
      </c>
      <c r="T2287" t="str">
        <f t="shared" si="179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175"/>
        <v>41494.6719212963</v>
      </c>
      <c r="L2288" s="11">
        <f t="shared" si="176"/>
        <v>41522.874305555561</v>
      </c>
      <c r="M2288" t="b">
        <v>0</v>
      </c>
      <c r="N2288">
        <v>14</v>
      </c>
      <c r="O2288" t="b">
        <v>1</v>
      </c>
      <c r="P2288" t="s">
        <v>8276</v>
      </c>
      <c r="Q2288" s="6">
        <f>E2288/D2288</f>
        <v>1.0006666666666666</v>
      </c>
      <c r="R2288" s="7">
        <f t="shared" si="177"/>
        <v>107.21428571428571</v>
      </c>
      <c r="S2288" t="str">
        <f t="shared" si="178"/>
        <v>music</v>
      </c>
      <c r="T2288" t="str">
        <f t="shared" si="179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175"/>
        <v>41792.375694444447</v>
      </c>
      <c r="L2289" s="11">
        <f t="shared" si="176"/>
        <v>41813.375694444447</v>
      </c>
      <c r="M2289" t="b">
        <v>0</v>
      </c>
      <c r="N2289">
        <v>106</v>
      </c>
      <c r="O2289" t="b">
        <v>1</v>
      </c>
      <c r="P2289" t="s">
        <v>8276</v>
      </c>
      <c r="Q2289" s="6">
        <f>E2289/D2289</f>
        <v>1.1997755555555556</v>
      </c>
      <c r="R2289" s="7">
        <f t="shared" si="177"/>
        <v>50.9338679245283</v>
      </c>
      <c r="S2289" t="str">
        <f t="shared" si="178"/>
        <v>music</v>
      </c>
      <c r="T2289" t="str">
        <f t="shared" si="179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175"/>
        <v>41067.53575231482</v>
      </c>
      <c r="L2290" s="11">
        <f t="shared" si="176"/>
        <v>41086.458333333336</v>
      </c>
      <c r="M2290" t="b">
        <v>0</v>
      </c>
      <c r="N2290">
        <v>25</v>
      </c>
      <c r="O2290" t="b">
        <v>1</v>
      </c>
      <c r="P2290" t="s">
        <v>8276</v>
      </c>
      <c r="Q2290" s="6">
        <f>E2290/D2290</f>
        <v>1.0009999999999999</v>
      </c>
      <c r="R2290" s="7">
        <f t="shared" si="177"/>
        <v>40.04</v>
      </c>
      <c r="S2290" t="str">
        <f t="shared" si="178"/>
        <v>music</v>
      </c>
      <c r="T2290" t="str">
        <f t="shared" si="179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175"/>
        <v>41571.706712962965</v>
      </c>
      <c r="L2291" s="11">
        <f t="shared" si="176"/>
        <v>41614.681944444448</v>
      </c>
      <c r="M2291" t="b">
        <v>0</v>
      </c>
      <c r="N2291">
        <v>25</v>
      </c>
      <c r="O2291" t="b">
        <v>1</v>
      </c>
      <c r="P2291" t="s">
        <v>8276</v>
      </c>
      <c r="Q2291" s="6">
        <f>E2291/D2291</f>
        <v>1.0740000000000001</v>
      </c>
      <c r="R2291" s="7">
        <f t="shared" si="177"/>
        <v>64.44</v>
      </c>
      <c r="S2291" t="str">
        <f t="shared" si="178"/>
        <v>music</v>
      </c>
      <c r="T2291" t="str">
        <f t="shared" si="179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175"/>
        <v>40069.962152777778</v>
      </c>
      <c r="L2292" s="11">
        <f t="shared" si="176"/>
        <v>40148.416666666672</v>
      </c>
      <c r="M2292" t="b">
        <v>0</v>
      </c>
      <c r="N2292">
        <v>29</v>
      </c>
      <c r="O2292" t="b">
        <v>1</v>
      </c>
      <c r="P2292" t="s">
        <v>8276</v>
      </c>
      <c r="Q2292" s="6">
        <f>E2292/D2292</f>
        <v>1.0406666666666666</v>
      </c>
      <c r="R2292" s="7">
        <f t="shared" si="177"/>
        <v>53.827586206896555</v>
      </c>
      <c r="S2292" t="str">
        <f t="shared" si="178"/>
        <v>music</v>
      </c>
      <c r="T2292" t="str">
        <f t="shared" si="179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175"/>
        <v>40987.685393518521</v>
      </c>
      <c r="L2293" s="11">
        <f t="shared" si="176"/>
        <v>41021.875</v>
      </c>
      <c r="M2293" t="b">
        <v>0</v>
      </c>
      <c r="N2293">
        <v>43</v>
      </c>
      <c r="O2293" t="b">
        <v>1</v>
      </c>
      <c r="P2293" t="s">
        <v>8276</v>
      </c>
      <c r="Q2293" s="6">
        <f>E2293/D2293</f>
        <v>1.728</v>
      </c>
      <c r="R2293" s="7">
        <f t="shared" si="177"/>
        <v>100.46511627906976</v>
      </c>
      <c r="S2293" t="str">
        <f t="shared" si="178"/>
        <v>music</v>
      </c>
      <c r="T2293" t="str">
        <f t="shared" si="179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175"/>
        <v>40987.405972222223</v>
      </c>
      <c r="L2294" s="11">
        <f t="shared" si="176"/>
        <v>41017.405972222223</v>
      </c>
      <c r="M2294" t="b">
        <v>0</v>
      </c>
      <c r="N2294">
        <v>46</v>
      </c>
      <c r="O2294" t="b">
        <v>1</v>
      </c>
      <c r="P2294" t="s">
        <v>8276</v>
      </c>
      <c r="Q2294" s="6">
        <f>E2294/D2294</f>
        <v>1.072505</v>
      </c>
      <c r="R2294" s="7">
        <f t="shared" si="177"/>
        <v>46.630652173913049</v>
      </c>
      <c r="S2294" t="str">
        <f t="shared" si="178"/>
        <v>music</v>
      </c>
      <c r="T2294" t="str">
        <f t="shared" si="179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175"/>
        <v>41151.416655092595</v>
      </c>
      <c r="L2295" s="11">
        <f t="shared" si="176"/>
        <v>41176.874305555561</v>
      </c>
      <c r="M2295" t="b">
        <v>0</v>
      </c>
      <c r="N2295">
        <v>27</v>
      </c>
      <c r="O2295" t="b">
        <v>1</v>
      </c>
      <c r="P2295" t="s">
        <v>8276</v>
      </c>
      <c r="Q2295" s="6">
        <f>E2295/D2295</f>
        <v>1.0823529411764705</v>
      </c>
      <c r="R2295" s="7">
        <f t="shared" si="177"/>
        <v>34.074074074074076</v>
      </c>
      <c r="S2295" t="str">
        <f t="shared" si="178"/>
        <v>music</v>
      </c>
      <c r="T2295" t="str">
        <f t="shared" si="179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175"/>
        <v>41264.431481481486</v>
      </c>
      <c r="L2296" s="11">
        <f t="shared" si="176"/>
        <v>41294.431481481486</v>
      </c>
      <c r="M2296" t="b">
        <v>0</v>
      </c>
      <c r="N2296">
        <v>112</v>
      </c>
      <c r="O2296" t="b">
        <v>1</v>
      </c>
      <c r="P2296" t="s">
        <v>8276</v>
      </c>
      <c r="Q2296" s="6">
        <f>E2296/D2296</f>
        <v>1.4608079999999999</v>
      </c>
      <c r="R2296" s="7">
        <f t="shared" si="177"/>
        <v>65.214642857142863</v>
      </c>
      <c r="S2296" t="str">
        <f t="shared" si="178"/>
        <v>music</v>
      </c>
      <c r="T2296" t="str">
        <f t="shared" si="179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175"/>
        <v>41270.662685185183</v>
      </c>
      <c r="L2297" s="11">
        <f t="shared" si="176"/>
        <v>41300.662685185183</v>
      </c>
      <c r="M2297" t="b">
        <v>0</v>
      </c>
      <c r="N2297">
        <v>34</v>
      </c>
      <c r="O2297" t="b">
        <v>1</v>
      </c>
      <c r="P2297" t="s">
        <v>8276</v>
      </c>
      <c r="Q2297" s="6">
        <f>E2297/D2297</f>
        <v>1.2524999999999999</v>
      </c>
      <c r="R2297" s="7">
        <f t="shared" si="177"/>
        <v>44.205882352941174</v>
      </c>
      <c r="S2297" t="str">
        <f t="shared" si="178"/>
        <v>music</v>
      </c>
      <c r="T2297" t="str">
        <f t="shared" si="179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175"/>
        <v>40927.440115740741</v>
      </c>
      <c r="L2298" s="11">
        <f t="shared" si="176"/>
        <v>40962.440115740741</v>
      </c>
      <c r="M2298" t="b">
        <v>0</v>
      </c>
      <c r="N2298">
        <v>145</v>
      </c>
      <c r="O2298" t="b">
        <v>1</v>
      </c>
      <c r="P2298" t="s">
        <v>8276</v>
      </c>
      <c r="Q2298" s="6">
        <f>E2298/D2298</f>
        <v>1.4907142857142857</v>
      </c>
      <c r="R2298" s="7">
        <f t="shared" si="177"/>
        <v>71.965517241379317</v>
      </c>
      <c r="S2298" t="str">
        <f t="shared" si="178"/>
        <v>music</v>
      </c>
      <c r="T2298" t="str">
        <f t="shared" si="179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175"/>
        <v>40947.750567129631</v>
      </c>
      <c r="L2299" s="11">
        <f t="shared" si="176"/>
        <v>40981.874305555561</v>
      </c>
      <c r="M2299" t="b">
        <v>0</v>
      </c>
      <c r="N2299">
        <v>19</v>
      </c>
      <c r="O2299" t="b">
        <v>1</v>
      </c>
      <c r="P2299" t="s">
        <v>8276</v>
      </c>
      <c r="Q2299" s="6">
        <f>E2299/D2299</f>
        <v>1.006</v>
      </c>
      <c r="R2299" s="7">
        <f t="shared" si="177"/>
        <v>52.94736842105263</v>
      </c>
      <c r="S2299" t="str">
        <f t="shared" si="178"/>
        <v>music</v>
      </c>
      <c r="T2299" t="str">
        <f t="shared" si="179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175"/>
        <v>41694.548993055556</v>
      </c>
      <c r="L2300" s="11">
        <f t="shared" si="176"/>
        <v>41724.507326388892</v>
      </c>
      <c r="M2300" t="b">
        <v>0</v>
      </c>
      <c r="N2300">
        <v>288</v>
      </c>
      <c r="O2300" t="b">
        <v>1</v>
      </c>
      <c r="P2300" t="s">
        <v>8276</v>
      </c>
      <c r="Q2300" s="6">
        <f>E2300/D2300</f>
        <v>1.0507333333333333</v>
      </c>
      <c r="R2300" s="7">
        <f t="shared" si="177"/>
        <v>109.45138888888889</v>
      </c>
      <c r="S2300" t="str">
        <f t="shared" si="178"/>
        <v>music</v>
      </c>
      <c r="T2300" t="str">
        <f t="shared" si="179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175"/>
        <v>40564.740844907406</v>
      </c>
      <c r="L2301" s="11">
        <f t="shared" si="176"/>
        <v>40579.740844907406</v>
      </c>
      <c r="M2301" t="b">
        <v>0</v>
      </c>
      <c r="N2301">
        <v>14</v>
      </c>
      <c r="O2301" t="b">
        <v>1</v>
      </c>
      <c r="P2301" t="s">
        <v>8276</v>
      </c>
      <c r="Q2301" s="6">
        <f>E2301/D2301</f>
        <v>3.5016666666666665</v>
      </c>
      <c r="R2301" s="7">
        <f t="shared" si="177"/>
        <v>75.035714285714292</v>
      </c>
      <c r="S2301" t="str">
        <f t="shared" si="178"/>
        <v>music</v>
      </c>
      <c r="T2301" t="str">
        <f t="shared" si="179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175"/>
        <v>41074.435370370375</v>
      </c>
      <c r="L2302" s="11">
        <f t="shared" si="176"/>
        <v>41088.435370370375</v>
      </c>
      <c r="M2302" t="b">
        <v>0</v>
      </c>
      <c r="N2302">
        <v>7</v>
      </c>
      <c r="O2302" t="b">
        <v>1</v>
      </c>
      <c r="P2302" t="s">
        <v>8276</v>
      </c>
      <c r="Q2302" s="6">
        <f>E2302/D2302</f>
        <v>1.0125</v>
      </c>
      <c r="R2302" s="7">
        <f t="shared" si="177"/>
        <v>115.71428571428571</v>
      </c>
      <c r="S2302" t="str">
        <f t="shared" si="178"/>
        <v>music</v>
      </c>
      <c r="T2302" t="str">
        <f t="shared" si="179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175"/>
        <v>41415.85527777778</v>
      </c>
      <c r="L2303" s="11">
        <f t="shared" si="176"/>
        <v>41445.85527777778</v>
      </c>
      <c r="M2303" t="b">
        <v>1</v>
      </c>
      <c r="N2303">
        <v>211</v>
      </c>
      <c r="O2303" t="b">
        <v>1</v>
      </c>
      <c r="P2303" t="s">
        <v>8279</v>
      </c>
      <c r="Q2303" s="6">
        <f>E2303/D2303</f>
        <v>1.336044</v>
      </c>
      <c r="R2303" s="7">
        <f t="shared" si="177"/>
        <v>31.659810426540286</v>
      </c>
      <c r="S2303" t="str">
        <f t="shared" si="178"/>
        <v>music</v>
      </c>
      <c r="T2303" t="str">
        <f t="shared" si="179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175"/>
        <v>41605.576782407406</v>
      </c>
      <c r="L2304" s="11">
        <f t="shared" si="176"/>
        <v>41639</v>
      </c>
      <c r="M2304" t="b">
        <v>1</v>
      </c>
      <c r="N2304">
        <v>85</v>
      </c>
      <c r="O2304" t="b">
        <v>1</v>
      </c>
      <c r="P2304" t="s">
        <v>8279</v>
      </c>
      <c r="Q2304" s="6">
        <f>E2304/D2304</f>
        <v>1.7065217391304348</v>
      </c>
      <c r="R2304" s="7">
        <f t="shared" si="177"/>
        <v>46.176470588235297</v>
      </c>
      <c r="S2304" t="str">
        <f t="shared" si="178"/>
        <v>music</v>
      </c>
      <c r="T2304" t="str">
        <f t="shared" si="179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175"/>
        <v>40849.819398148153</v>
      </c>
      <c r="L2305" s="11">
        <f t="shared" si="176"/>
        <v>40889.861064814817</v>
      </c>
      <c r="M2305" t="b">
        <v>1</v>
      </c>
      <c r="N2305">
        <v>103</v>
      </c>
      <c r="O2305" t="b">
        <v>1</v>
      </c>
      <c r="P2305" t="s">
        <v>8279</v>
      </c>
      <c r="Q2305" s="6">
        <f>E2305/D2305</f>
        <v>1.0935829457364341</v>
      </c>
      <c r="R2305" s="7">
        <f t="shared" si="177"/>
        <v>68.481650485436887</v>
      </c>
      <c r="S2305" t="str">
        <f t="shared" si="178"/>
        <v>music</v>
      </c>
      <c r="T2305" t="str">
        <f t="shared" si="179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si="175"/>
        <v>40502.524201388893</v>
      </c>
      <c r="L2306" s="11">
        <f t="shared" si="176"/>
        <v>40543.915972222225</v>
      </c>
      <c r="M2306" t="b">
        <v>1</v>
      </c>
      <c r="N2306">
        <v>113</v>
      </c>
      <c r="O2306" t="b">
        <v>1</v>
      </c>
      <c r="P2306" t="s">
        <v>8279</v>
      </c>
      <c r="Q2306" s="6">
        <f>E2306/D2306</f>
        <v>1.0070033333333335</v>
      </c>
      <c r="R2306" s="7">
        <f t="shared" si="177"/>
        <v>53.469203539823013</v>
      </c>
      <c r="S2306" t="str">
        <f t="shared" si="178"/>
        <v>music</v>
      </c>
      <c r="T2306" t="str">
        <f t="shared" si="179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ref="K2307:K2370" si="180">(((J2307/60)/60)/24)+DATE(1970,1,1)+(-7/24)</f>
        <v>41834.403611111113</v>
      </c>
      <c r="L2307" s="11">
        <f t="shared" ref="L2307:L2370" si="181">(((I2307/60)/60)/24)+DATE(1970,1,1)+(-7/24)</f>
        <v>41859.458333333336</v>
      </c>
      <c r="M2307" t="b">
        <v>1</v>
      </c>
      <c r="N2307">
        <v>167</v>
      </c>
      <c r="O2307" t="b">
        <v>1</v>
      </c>
      <c r="P2307" t="s">
        <v>8279</v>
      </c>
      <c r="Q2307" s="6">
        <f>E2307/D2307</f>
        <v>1.0122777777777778</v>
      </c>
      <c r="R2307" s="7">
        <f t="shared" ref="R2307:R2370" si="182">E2307/N2307</f>
        <v>109.10778443113773</v>
      </c>
      <c r="S2307" t="str">
        <f t="shared" ref="S2307:S2370" si="183">LEFT(P2307,SEARCH("/",P2307,1)-1)</f>
        <v>music</v>
      </c>
      <c r="T2307" t="str">
        <f t="shared" ref="T2307:T2370" si="184">RIGHT(P2307,LEN(P2307)-SEARCH("/",P2307))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180"/>
        <v>40947.876493055555</v>
      </c>
      <c r="L2308" s="11">
        <f t="shared" si="181"/>
        <v>40977.876493055555</v>
      </c>
      <c r="M2308" t="b">
        <v>1</v>
      </c>
      <c r="N2308">
        <v>73</v>
      </c>
      <c r="O2308" t="b">
        <v>1</v>
      </c>
      <c r="P2308" t="s">
        <v>8279</v>
      </c>
      <c r="Q2308" s="6">
        <f>E2308/D2308</f>
        <v>1.0675857142857144</v>
      </c>
      <c r="R2308" s="7">
        <f t="shared" si="182"/>
        <v>51.185616438356163</v>
      </c>
      <c r="S2308" t="str">
        <f t="shared" si="183"/>
        <v>music</v>
      </c>
      <c r="T2308" t="str">
        <f t="shared" si="184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180"/>
        <v>41004.510798611111</v>
      </c>
      <c r="L2309" s="11">
        <f t="shared" si="181"/>
        <v>41034.510740740741</v>
      </c>
      <c r="M2309" t="b">
        <v>1</v>
      </c>
      <c r="N2309">
        <v>75</v>
      </c>
      <c r="O2309" t="b">
        <v>1</v>
      </c>
      <c r="P2309" t="s">
        <v>8279</v>
      </c>
      <c r="Q2309" s="6">
        <f>E2309/D2309</f>
        <v>1.0665777537961894</v>
      </c>
      <c r="R2309" s="7">
        <f t="shared" si="182"/>
        <v>27.936800000000002</v>
      </c>
      <c r="S2309" t="str">
        <f t="shared" si="183"/>
        <v>music</v>
      </c>
      <c r="T2309" t="str">
        <f t="shared" si="184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180"/>
        <v>41851.671250000007</v>
      </c>
      <c r="L2310" s="11">
        <f t="shared" si="181"/>
        <v>41879.75</v>
      </c>
      <c r="M2310" t="b">
        <v>1</v>
      </c>
      <c r="N2310">
        <v>614</v>
      </c>
      <c r="O2310" t="b">
        <v>1</v>
      </c>
      <c r="P2310" t="s">
        <v>8279</v>
      </c>
      <c r="Q2310" s="6">
        <f>E2310/D2310</f>
        <v>1.0130622</v>
      </c>
      <c r="R2310" s="7">
        <f t="shared" si="182"/>
        <v>82.496921824104234</v>
      </c>
      <c r="S2310" t="str">
        <f t="shared" si="183"/>
        <v>music</v>
      </c>
      <c r="T2310" t="str">
        <f t="shared" si="184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180"/>
        <v>41307.696030092593</v>
      </c>
      <c r="L2311" s="11">
        <f t="shared" si="181"/>
        <v>41342.696030092593</v>
      </c>
      <c r="M2311" t="b">
        <v>1</v>
      </c>
      <c r="N2311">
        <v>107</v>
      </c>
      <c r="O2311" t="b">
        <v>1</v>
      </c>
      <c r="P2311" t="s">
        <v>8279</v>
      </c>
      <c r="Q2311" s="6">
        <f>E2311/D2311</f>
        <v>1.0667450000000001</v>
      </c>
      <c r="R2311" s="7">
        <f t="shared" si="182"/>
        <v>59.817476635514019</v>
      </c>
      <c r="S2311" t="str">
        <f t="shared" si="183"/>
        <v>music</v>
      </c>
      <c r="T2311" t="str">
        <f t="shared" si="184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180"/>
        <v>41324.502488425926</v>
      </c>
      <c r="L2312" s="11">
        <f t="shared" si="181"/>
        <v>41354.460821759261</v>
      </c>
      <c r="M2312" t="b">
        <v>1</v>
      </c>
      <c r="N2312">
        <v>1224</v>
      </c>
      <c r="O2312" t="b">
        <v>1</v>
      </c>
      <c r="P2312" t="s">
        <v>8279</v>
      </c>
      <c r="Q2312" s="6">
        <f>E2312/D2312</f>
        <v>4.288397837837838</v>
      </c>
      <c r="R2312" s="7">
        <f t="shared" si="182"/>
        <v>64.816470588235291</v>
      </c>
      <c r="S2312" t="str">
        <f t="shared" si="183"/>
        <v>music</v>
      </c>
      <c r="T2312" t="str">
        <f t="shared" si="184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180"/>
        <v>41735.712835648148</v>
      </c>
      <c r="L2313" s="11">
        <f t="shared" si="181"/>
        <v>41765.712835648148</v>
      </c>
      <c r="M2313" t="b">
        <v>1</v>
      </c>
      <c r="N2313">
        <v>104</v>
      </c>
      <c r="O2313" t="b">
        <v>1</v>
      </c>
      <c r="P2313" t="s">
        <v>8279</v>
      </c>
      <c r="Q2313" s="6">
        <f>E2313/D2313</f>
        <v>1.0411111111111111</v>
      </c>
      <c r="R2313" s="7">
        <f t="shared" si="182"/>
        <v>90.09615384615384</v>
      </c>
      <c r="S2313" t="str">
        <f t="shared" si="183"/>
        <v>music</v>
      </c>
      <c r="T2313" t="str">
        <f t="shared" si="184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180"/>
        <v>41716.341180555559</v>
      </c>
      <c r="L2314" s="11">
        <f t="shared" si="181"/>
        <v>41747.666666666672</v>
      </c>
      <c r="M2314" t="b">
        <v>1</v>
      </c>
      <c r="N2314">
        <v>79</v>
      </c>
      <c r="O2314" t="b">
        <v>1</v>
      </c>
      <c r="P2314" t="s">
        <v>8279</v>
      </c>
      <c r="Q2314" s="6">
        <f>E2314/D2314</f>
        <v>1.0786666666666667</v>
      </c>
      <c r="R2314" s="7">
        <f t="shared" si="182"/>
        <v>40.962025316455694</v>
      </c>
      <c r="S2314" t="str">
        <f t="shared" si="183"/>
        <v>music</v>
      </c>
      <c r="T2314" t="str">
        <f t="shared" si="184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180"/>
        <v>41002.666967592595</v>
      </c>
      <c r="L2315" s="11">
        <f t="shared" si="181"/>
        <v>41032.666967592595</v>
      </c>
      <c r="M2315" t="b">
        <v>1</v>
      </c>
      <c r="N2315">
        <v>157</v>
      </c>
      <c r="O2315" t="b">
        <v>1</v>
      </c>
      <c r="P2315" t="s">
        <v>8279</v>
      </c>
      <c r="Q2315" s="6">
        <f>E2315/D2315</f>
        <v>1.7584040000000001</v>
      </c>
      <c r="R2315" s="7">
        <f t="shared" si="182"/>
        <v>56.000127388535034</v>
      </c>
      <c r="S2315" t="str">
        <f t="shared" si="183"/>
        <v>music</v>
      </c>
      <c r="T2315" t="str">
        <f t="shared" si="184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180"/>
        <v>41037.259918981486</v>
      </c>
      <c r="L2316" s="11">
        <f t="shared" si="181"/>
        <v>41067.259918981486</v>
      </c>
      <c r="M2316" t="b">
        <v>1</v>
      </c>
      <c r="N2316">
        <v>50</v>
      </c>
      <c r="O2316" t="b">
        <v>1</v>
      </c>
      <c r="P2316" t="s">
        <v>8279</v>
      </c>
      <c r="Q2316" s="6">
        <f>E2316/D2316</f>
        <v>1.5697000000000001</v>
      </c>
      <c r="R2316" s="7">
        <f t="shared" si="182"/>
        <v>37.672800000000002</v>
      </c>
      <c r="S2316" t="str">
        <f t="shared" si="183"/>
        <v>music</v>
      </c>
      <c r="T2316" t="str">
        <f t="shared" si="184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180"/>
        <v>41004.434525462966</v>
      </c>
      <c r="L2317" s="11">
        <f t="shared" si="181"/>
        <v>41034.434525462966</v>
      </c>
      <c r="M2317" t="b">
        <v>1</v>
      </c>
      <c r="N2317">
        <v>64</v>
      </c>
      <c r="O2317" t="b">
        <v>1</v>
      </c>
      <c r="P2317" t="s">
        <v>8279</v>
      </c>
      <c r="Q2317" s="6">
        <f>E2317/D2317</f>
        <v>1.026</v>
      </c>
      <c r="R2317" s="7">
        <f t="shared" si="182"/>
        <v>40.078125</v>
      </c>
      <c r="S2317" t="str">
        <f t="shared" si="183"/>
        <v>music</v>
      </c>
      <c r="T2317" t="str">
        <f t="shared" si="184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180"/>
        <v>40079.43344907408</v>
      </c>
      <c r="L2318" s="11">
        <f t="shared" si="181"/>
        <v>40156.475000000006</v>
      </c>
      <c r="M2318" t="b">
        <v>1</v>
      </c>
      <c r="N2318">
        <v>200</v>
      </c>
      <c r="O2318" t="b">
        <v>1</v>
      </c>
      <c r="P2318" t="s">
        <v>8279</v>
      </c>
      <c r="Q2318" s="6">
        <f>E2318/D2318</f>
        <v>1.0404266666666666</v>
      </c>
      <c r="R2318" s="7">
        <f t="shared" si="182"/>
        <v>78.031999999999996</v>
      </c>
      <c r="S2318" t="str">
        <f t="shared" si="183"/>
        <v>music</v>
      </c>
      <c r="T2318" t="str">
        <f t="shared" si="184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180"/>
        <v>40192.250567129631</v>
      </c>
      <c r="L2319" s="11">
        <f t="shared" si="181"/>
        <v>40223.916666666672</v>
      </c>
      <c r="M2319" t="b">
        <v>1</v>
      </c>
      <c r="N2319">
        <v>22</v>
      </c>
      <c r="O2319" t="b">
        <v>1</v>
      </c>
      <c r="P2319" t="s">
        <v>8279</v>
      </c>
      <c r="Q2319" s="6">
        <f>E2319/D2319</f>
        <v>1.04</v>
      </c>
      <c r="R2319" s="7">
        <f t="shared" si="182"/>
        <v>18.90909090909091</v>
      </c>
      <c r="S2319" t="str">
        <f t="shared" si="183"/>
        <v>music</v>
      </c>
      <c r="T2319" t="str">
        <f t="shared" si="184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180"/>
        <v>40050.352013888893</v>
      </c>
      <c r="L2320" s="11">
        <f t="shared" si="181"/>
        <v>40081.874305555561</v>
      </c>
      <c r="M2320" t="b">
        <v>1</v>
      </c>
      <c r="N2320">
        <v>163</v>
      </c>
      <c r="O2320" t="b">
        <v>1</v>
      </c>
      <c r="P2320" t="s">
        <v>8279</v>
      </c>
      <c r="Q2320" s="6">
        <f>E2320/D2320</f>
        <v>1.2105999999999999</v>
      </c>
      <c r="R2320" s="7">
        <f t="shared" si="182"/>
        <v>37.134969325153371</v>
      </c>
      <c r="S2320" t="str">
        <f t="shared" si="183"/>
        <v>music</v>
      </c>
      <c r="T2320" t="str">
        <f t="shared" si="184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180"/>
        <v>41592.790335648147</v>
      </c>
      <c r="L2321" s="11">
        <f t="shared" si="181"/>
        <v>41622.790335648147</v>
      </c>
      <c r="M2321" t="b">
        <v>1</v>
      </c>
      <c r="N2321">
        <v>77</v>
      </c>
      <c r="O2321" t="b">
        <v>1</v>
      </c>
      <c r="P2321" t="s">
        <v>8279</v>
      </c>
      <c r="Q2321" s="6">
        <f>E2321/D2321</f>
        <v>1.077</v>
      </c>
      <c r="R2321" s="7">
        <f t="shared" si="182"/>
        <v>41.961038961038959</v>
      </c>
      <c r="S2321" t="str">
        <f t="shared" si="183"/>
        <v>music</v>
      </c>
      <c r="T2321" t="str">
        <f t="shared" si="184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180"/>
        <v>41696.525462962964</v>
      </c>
      <c r="L2322" s="11">
        <f t="shared" si="181"/>
        <v>41731.483796296299</v>
      </c>
      <c r="M2322" t="b">
        <v>1</v>
      </c>
      <c r="N2322">
        <v>89</v>
      </c>
      <c r="O2322" t="b">
        <v>1</v>
      </c>
      <c r="P2322" t="s">
        <v>8279</v>
      </c>
      <c r="Q2322" s="6">
        <f>E2322/D2322</f>
        <v>1.0866</v>
      </c>
      <c r="R2322" s="7">
        <f t="shared" si="182"/>
        <v>61.044943820224717</v>
      </c>
      <c r="S2322" t="str">
        <f t="shared" si="183"/>
        <v>music</v>
      </c>
      <c r="T2322" t="str">
        <f t="shared" si="184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180"/>
        <v>42798.968761574077</v>
      </c>
      <c r="L2323" s="11">
        <f t="shared" si="181"/>
        <v>42828.927094907405</v>
      </c>
      <c r="M2323" t="b">
        <v>0</v>
      </c>
      <c r="N2323">
        <v>64</v>
      </c>
      <c r="O2323" t="b">
        <v>0</v>
      </c>
      <c r="P2323" t="s">
        <v>8298</v>
      </c>
      <c r="Q2323" s="6">
        <f>E2323/D2323</f>
        <v>0.39120962394619685</v>
      </c>
      <c r="R2323" s="7">
        <f t="shared" si="182"/>
        <v>64.53125</v>
      </c>
      <c r="S2323" t="str">
        <f t="shared" si="183"/>
        <v>food</v>
      </c>
      <c r="T2323" t="str">
        <f t="shared" si="184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180"/>
        <v>42804.603807870379</v>
      </c>
      <c r="L2324" s="11">
        <f t="shared" si="181"/>
        <v>42834.562141203707</v>
      </c>
      <c r="M2324" t="b">
        <v>0</v>
      </c>
      <c r="N2324">
        <v>4</v>
      </c>
      <c r="O2324" t="b">
        <v>0</v>
      </c>
      <c r="P2324" t="s">
        <v>8298</v>
      </c>
      <c r="Q2324" s="6">
        <f>E2324/D2324</f>
        <v>3.1481481481481478E-2</v>
      </c>
      <c r="R2324" s="7">
        <f t="shared" si="182"/>
        <v>21.25</v>
      </c>
      <c r="S2324" t="str">
        <f t="shared" si="183"/>
        <v>food</v>
      </c>
      <c r="T2324" t="str">
        <f t="shared" si="184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180"/>
        <v>42807.463506944441</v>
      </c>
      <c r="L2325" s="11">
        <f t="shared" si="181"/>
        <v>42814.463506944441</v>
      </c>
      <c r="M2325" t="b">
        <v>0</v>
      </c>
      <c r="N2325">
        <v>4</v>
      </c>
      <c r="O2325" t="b">
        <v>0</v>
      </c>
      <c r="P2325" t="s">
        <v>8298</v>
      </c>
      <c r="Q2325" s="6">
        <f>E2325/D2325</f>
        <v>0.48</v>
      </c>
      <c r="R2325" s="7">
        <f t="shared" si="182"/>
        <v>30</v>
      </c>
      <c r="S2325" t="str">
        <f t="shared" si="183"/>
        <v>food</v>
      </c>
      <c r="T2325" t="str">
        <f t="shared" si="184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180"/>
        <v>42790.593576388892</v>
      </c>
      <c r="L2326" s="11">
        <f t="shared" si="181"/>
        <v>42820.55190972222</v>
      </c>
      <c r="M2326" t="b">
        <v>0</v>
      </c>
      <c r="N2326">
        <v>61</v>
      </c>
      <c r="O2326" t="b">
        <v>0</v>
      </c>
      <c r="P2326" t="s">
        <v>8298</v>
      </c>
      <c r="Q2326" s="6">
        <f>E2326/D2326</f>
        <v>0.20733333333333334</v>
      </c>
      <c r="R2326" s="7">
        <f t="shared" si="182"/>
        <v>25.491803278688526</v>
      </c>
      <c r="S2326" t="str">
        <f t="shared" si="183"/>
        <v>food</v>
      </c>
      <c r="T2326" t="str">
        <f t="shared" si="184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180"/>
        <v>42793.730682870373</v>
      </c>
      <c r="L2327" s="11">
        <f t="shared" si="181"/>
        <v>42823.689016203709</v>
      </c>
      <c r="M2327" t="b">
        <v>0</v>
      </c>
      <c r="N2327">
        <v>7</v>
      </c>
      <c r="O2327" t="b">
        <v>0</v>
      </c>
      <c r="P2327" t="s">
        <v>8298</v>
      </c>
      <c r="Q2327" s="6">
        <f>E2327/D2327</f>
        <v>0.08</v>
      </c>
      <c r="R2327" s="7">
        <f t="shared" si="182"/>
        <v>11.428571428571429</v>
      </c>
      <c r="S2327" t="str">
        <f t="shared" si="183"/>
        <v>food</v>
      </c>
      <c r="T2327" t="str">
        <f t="shared" si="184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180"/>
        <v>42803.742453703708</v>
      </c>
      <c r="L2328" s="11">
        <f t="shared" si="181"/>
        <v>42855.416666666664</v>
      </c>
      <c r="M2328" t="b">
        <v>0</v>
      </c>
      <c r="N2328">
        <v>1</v>
      </c>
      <c r="O2328" t="b">
        <v>0</v>
      </c>
      <c r="P2328" t="s">
        <v>8298</v>
      </c>
      <c r="Q2328" s="6">
        <f>E2328/D2328</f>
        <v>7.1999999999999998E-3</v>
      </c>
      <c r="R2328" s="7">
        <f t="shared" si="182"/>
        <v>108</v>
      </c>
      <c r="S2328" t="str">
        <f t="shared" si="183"/>
        <v>food</v>
      </c>
      <c r="T2328" t="str">
        <f t="shared" si="184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180"/>
        <v>41842.625462962969</v>
      </c>
      <c r="L2329" s="11">
        <f t="shared" si="181"/>
        <v>41877.625462962969</v>
      </c>
      <c r="M2329" t="b">
        <v>1</v>
      </c>
      <c r="N2329">
        <v>3355</v>
      </c>
      <c r="O2329" t="b">
        <v>1</v>
      </c>
      <c r="P2329" t="s">
        <v>8298</v>
      </c>
      <c r="Q2329" s="6">
        <f>E2329/D2329</f>
        <v>5.2609431428571432</v>
      </c>
      <c r="R2329" s="7">
        <f t="shared" si="182"/>
        <v>54.883162444113267</v>
      </c>
      <c r="S2329" t="str">
        <f t="shared" si="183"/>
        <v>food</v>
      </c>
      <c r="T2329" t="str">
        <f t="shared" si="184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180"/>
        <v>42139.490011574082</v>
      </c>
      <c r="L2330" s="11">
        <f t="shared" si="181"/>
        <v>42169.490011574082</v>
      </c>
      <c r="M2330" t="b">
        <v>1</v>
      </c>
      <c r="N2330">
        <v>537</v>
      </c>
      <c r="O2330" t="b">
        <v>1</v>
      </c>
      <c r="P2330" t="s">
        <v>8298</v>
      </c>
      <c r="Q2330" s="6">
        <f>E2330/D2330</f>
        <v>2.5445000000000002</v>
      </c>
      <c r="R2330" s="7">
        <f t="shared" si="182"/>
        <v>47.383612662942269</v>
      </c>
      <c r="S2330" t="str">
        <f t="shared" si="183"/>
        <v>food</v>
      </c>
      <c r="T2330" t="str">
        <f t="shared" si="184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180"/>
        <v>41807.332708333335</v>
      </c>
      <c r="L2331" s="11">
        <f t="shared" si="181"/>
        <v>41837.332708333335</v>
      </c>
      <c r="M2331" t="b">
        <v>1</v>
      </c>
      <c r="N2331">
        <v>125</v>
      </c>
      <c r="O2331" t="b">
        <v>1</v>
      </c>
      <c r="P2331" t="s">
        <v>8298</v>
      </c>
      <c r="Q2331" s="6">
        <f>E2331/D2331</f>
        <v>1.0591999999999999</v>
      </c>
      <c r="R2331" s="7">
        <f t="shared" si="182"/>
        <v>211.84</v>
      </c>
      <c r="S2331" t="str">
        <f t="shared" si="183"/>
        <v>food</v>
      </c>
      <c r="T2331" t="str">
        <f t="shared" si="184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180"/>
        <v>42332.608136574076</v>
      </c>
      <c r="L2332" s="11">
        <f t="shared" si="181"/>
        <v>42362.708333333336</v>
      </c>
      <c r="M2332" t="b">
        <v>1</v>
      </c>
      <c r="N2332">
        <v>163</v>
      </c>
      <c r="O2332" t="b">
        <v>1</v>
      </c>
      <c r="P2332" t="s">
        <v>8298</v>
      </c>
      <c r="Q2332" s="6">
        <f>E2332/D2332</f>
        <v>1.0242285714285715</v>
      </c>
      <c r="R2332" s="7">
        <f t="shared" si="182"/>
        <v>219.92638036809817</v>
      </c>
      <c r="S2332" t="str">
        <f t="shared" si="183"/>
        <v>food</v>
      </c>
      <c r="T2332" t="str">
        <f t="shared" si="184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180"/>
        <v>41838.714004629634</v>
      </c>
      <c r="L2333" s="11">
        <f t="shared" si="181"/>
        <v>41868.714004629634</v>
      </c>
      <c r="M2333" t="b">
        <v>1</v>
      </c>
      <c r="N2333">
        <v>283</v>
      </c>
      <c r="O2333" t="b">
        <v>1</v>
      </c>
      <c r="P2333" t="s">
        <v>8298</v>
      </c>
      <c r="Q2333" s="6">
        <f>E2333/D2333</f>
        <v>1.4431375</v>
      </c>
      <c r="R2333" s="7">
        <f t="shared" si="182"/>
        <v>40.795406360424032</v>
      </c>
      <c r="S2333" t="str">
        <f t="shared" si="183"/>
        <v>food</v>
      </c>
      <c r="T2333" t="str">
        <f t="shared" si="184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180"/>
        <v>42011.336469907408</v>
      </c>
      <c r="L2334" s="11">
        <f t="shared" si="181"/>
        <v>42041.336469907408</v>
      </c>
      <c r="M2334" t="b">
        <v>1</v>
      </c>
      <c r="N2334">
        <v>352</v>
      </c>
      <c r="O2334" t="b">
        <v>1</v>
      </c>
      <c r="P2334" t="s">
        <v>8298</v>
      </c>
      <c r="Q2334" s="6">
        <f>E2334/D2334</f>
        <v>1.06308</v>
      </c>
      <c r="R2334" s="7">
        <f t="shared" si="182"/>
        <v>75.502840909090907</v>
      </c>
      <c r="S2334" t="str">
        <f t="shared" si="183"/>
        <v>food</v>
      </c>
      <c r="T2334" t="str">
        <f t="shared" si="184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180"/>
        <v>41767.358680555561</v>
      </c>
      <c r="L2335" s="11">
        <f t="shared" si="181"/>
        <v>41788.451388888891</v>
      </c>
      <c r="M2335" t="b">
        <v>1</v>
      </c>
      <c r="N2335">
        <v>94</v>
      </c>
      <c r="O2335" t="b">
        <v>1</v>
      </c>
      <c r="P2335" t="s">
        <v>8298</v>
      </c>
      <c r="Q2335" s="6">
        <f>E2335/D2335</f>
        <v>2.1216666666666666</v>
      </c>
      <c r="R2335" s="7">
        <f t="shared" si="182"/>
        <v>13.542553191489361</v>
      </c>
      <c r="S2335" t="str">
        <f t="shared" si="183"/>
        <v>food</v>
      </c>
      <c r="T2335" t="str">
        <f t="shared" si="184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180"/>
        <v>41918.378449074073</v>
      </c>
      <c r="L2336" s="11">
        <f t="shared" si="181"/>
        <v>41948.44027777778</v>
      </c>
      <c r="M2336" t="b">
        <v>1</v>
      </c>
      <c r="N2336">
        <v>67</v>
      </c>
      <c r="O2336" t="b">
        <v>1</v>
      </c>
      <c r="P2336" t="s">
        <v>8298</v>
      </c>
      <c r="Q2336" s="6">
        <f>E2336/D2336</f>
        <v>1.0195000000000001</v>
      </c>
      <c r="R2336" s="7">
        <f t="shared" si="182"/>
        <v>60.865671641791046</v>
      </c>
      <c r="S2336" t="str">
        <f t="shared" si="183"/>
        <v>food</v>
      </c>
      <c r="T2336" t="str">
        <f t="shared" si="184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180"/>
        <v>41771.280590277784</v>
      </c>
      <c r="L2337" s="11">
        <f t="shared" si="181"/>
        <v>41801.280590277784</v>
      </c>
      <c r="M2337" t="b">
        <v>1</v>
      </c>
      <c r="N2337">
        <v>221</v>
      </c>
      <c r="O2337" t="b">
        <v>1</v>
      </c>
      <c r="P2337" t="s">
        <v>8298</v>
      </c>
      <c r="Q2337" s="6">
        <f>E2337/D2337</f>
        <v>1.0227200000000001</v>
      </c>
      <c r="R2337" s="7">
        <f t="shared" si="182"/>
        <v>115.69230769230769</v>
      </c>
      <c r="S2337" t="str">
        <f t="shared" si="183"/>
        <v>food</v>
      </c>
      <c r="T2337" t="str">
        <f t="shared" si="184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180"/>
        <v>41666.633043981485</v>
      </c>
      <c r="L2338" s="11">
        <f t="shared" si="181"/>
        <v>41706.633043981485</v>
      </c>
      <c r="M2338" t="b">
        <v>1</v>
      </c>
      <c r="N2338">
        <v>2165</v>
      </c>
      <c r="O2338" t="b">
        <v>1</v>
      </c>
      <c r="P2338" t="s">
        <v>8298</v>
      </c>
      <c r="Q2338" s="6">
        <f>E2338/D2338</f>
        <v>5.2073254999999996</v>
      </c>
      <c r="R2338" s="7">
        <f t="shared" si="182"/>
        <v>48.104623556581984</v>
      </c>
      <c r="S2338" t="str">
        <f t="shared" si="183"/>
        <v>food</v>
      </c>
      <c r="T2338" t="str">
        <f t="shared" si="184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180"/>
        <v>41786.34887731482</v>
      </c>
      <c r="L2339" s="11">
        <f t="shared" si="181"/>
        <v>41816.34887731482</v>
      </c>
      <c r="M2339" t="b">
        <v>1</v>
      </c>
      <c r="N2339">
        <v>179</v>
      </c>
      <c r="O2339" t="b">
        <v>1</v>
      </c>
      <c r="P2339" t="s">
        <v>8298</v>
      </c>
      <c r="Q2339" s="6">
        <f>E2339/D2339</f>
        <v>1.1065833333333333</v>
      </c>
      <c r="R2339" s="7">
        <f t="shared" si="182"/>
        <v>74.184357541899445</v>
      </c>
      <c r="S2339" t="str">
        <f t="shared" si="183"/>
        <v>food</v>
      </c>
      <c r="T2339" t="str">
        <f t="shared" si="184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180"/>
        <v>41789.605138888888</v>
      </c>
      <c r="L2340" s="11">
        <f t="shared" si="181"/>
        <v>41819.605138888888</v>
      </c>
      <c r="M2340" t="b">
        <v>1</v>
      </c>
      <c r="N2340">
        <v>123</v>
      </c>
      <c r="O2340" t="b">
        <v>1</v>
      </c>
      <c r="P2340" t="s">
        <v>8298</v>
      </c>
      <c r="Q2340" s="6">
        <f>E2340/D2340</f>
        <v>1.0114333333333334</v>
      </c>
      <c r="R2340" s="7">
        <f t="shared" si="182"/>
        <v>123.34552845528455</v>
      </c>
      <c r="S2340" t="str">
        <f t="shared" si="183"/>
        <v>food</v>
      </c>
      <c r="T2340" t="str">
        <f t="shared" si="184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180"/>
        <v>42692.508206018516</v>
      </c>
      <c r="L2341" s="11">
        <f t="shared" si="181"/>
        <v>42723.040972222225</v>
      </c>
      <c r="M2341" t="b">
        <v>1</v>
      </c>
      <c r="N2341">
        <v>1104</v>
      </c>
      <c r="O2341" t="b">
        <v>1</v>
      </c>
      <c r="P2341" t="s">
        <v>8298</v>
      </c>
      <c r="Q2341" s="6">
        <f>E2341/D2341</f>
        <v>2.9420799999999998</v>
      </c>
      <c r="R2341" s="7">
        <f t="shared" si="182"/>
        <v>66.623188405797094</v>
      </c>
      <c r="S2341" t="str">
        <f t="shared" si="183"/>
        <v>food</v>
      </c>
      <c r="T2341" t="str">
        <f t="shared" si="184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180"/>
        <v>42643.351134259261</v>
      </c>
      <c r="L2342" s="11">
        <f t="shared" si="181"/>
        <v>42673.351134259261</v>
      </c>
      <c r="M2342" t="b">
        <v>1</v>
      </c>
      <c r="N2342">
        <v>403</v>
      </c>
      <c r="O2342" t="b">
        <v>1</v>
      </c>
      <c r="P2342" t="s">
        <v>8298</v>
      </c>
      <c r="Q2342" s="6">
        <f>E2342/D2342</f>
        <v>1.0577749999999999</v>
      </c>
      <c r="R2342" s="7">
        <f t="shared" si="182"/>
        <v>104.99007444168734</v>
      </c>
      <c r="S2342" t="str">
        <f t="shared" si="183"/>
        <v>food</v>
      </c>
      <c r="T2342" t="str">
        <f t="shared" si="184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180"/>
        <v>42167.522037037044</v>
      </c>
      <c r="L2343" s="11">
        <f t="shared" si="181"/>
        <v>42197.522037037044</v>
      </c>
      <c r="M2343" t="b">
        <v>0</v>
      </c>
      <c r="N2343">
        <v>0</v>
      </c>
      <c r="O2343" t="b">
        <v>0</v>
      </c>
      <c r="P2343" t="s">
        <v>8272</v>
      </c>
      <c r="Q2343" s="6">
        <f>E2343/D2343</f>
        <v>0</v>
      </c>
      <c r="R2343" s="7" t="e">
        <f t="shared" si="182"/>
        <v>#DIV/0!</v>
      </c>
      <c r="S2343" t="str">
        <f t="shared" si="183"/>
        <v>technology</v>
      </c>
      <c r="T2343" t="str">
        <f t="shared" si="184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180"/>
        <v>41897.410532407412</v>
      </c>
      <c r="L2344" s="11">
        <f t="shared" si="181"/>
        <v>41917.916666666672</v>
      </c>
      <c r="M2344" t="b">
        <v>0</v>
      </c>
      <c r="N2344">
        <v>0</v>
      </c>
      <c r="O2344" t="b">
        <v>0</v>
      </c>
      <c r="P2344" t="s">
        <v>8272</v>
      </c>
      <c r="Q2344" s="6">
        <f>E2344/D2344</f>
        <v>0</v>
      </c>
      <c r="R2344" s="7" t="e">
        <f t="shared" si="182"/>
        <v>#DIV/0!</v>
      </c>
      <c r="S2344" t="str">
        <f t="shared" si="183"/>
        <v>technology</v>
      </c>
      <c r="T2344" t="str">
        <f t="shared" si="184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180"/>
        <v>42327.533622685187</v>
      </c>
      <c r="L2345" s="11">
        <f t="shared" si="181"/>
        <v>42377.532638888886</v>
      </c>
      <c r="M2345" t="b">
        <v>0</v>
      </c>
      <c r="N2345">
        <v>1</v>
      </c>
      <c r="O2345" t="b">
        <v>0</v>
      </c>
      <c r="P2345" t="s">
        <v>8272</v>
      </c>
      <c r="Q2345" s="6">
        <f>E2345/D2345</f>
        <v>0.03</v>
      </c>
      <c r="R2345" s="7">
        <f t="shared" si="182"/>
        <v>300</v>
      </c>
      <c r="S2345" t="str">
        <f t="shared" si="183"/>
        <v>technology</v>
      </c>
      <c r="T2345" t="str">
        <f t="shared" si="184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180"/>
        <v>42515.435983796298</v>
      </c>
      <c r="L2346" s="11">
        <f t="shared" si="181"/>
        <v>42545.435983796298</v>
      </c>
      <c r="M2346" t="b">
        <v>0</v>
      </c>
      <c r="N2346">
        <v>1</v>
      </c>
      <c r="O2346" t="b">
        <v>0</v>
      </c>
      <c r="P2346" t="s">
        <v>8272</v>
      </c>
      <c r="Q2346" s="6">
        <f>E2346/D2346</f>
        <v>1E-3</v>
      </c>
      <c r="R2346" s="7">
        <f t="shared" si="182"/>
        <v>1</v>
      </c>
      <c r="S2346" t="str">
        <f t="shared" si="183"/>
        <v>technology</v>
      </c>
      <c r="T2346" t="str">
        <f t="shared" si="184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180"/>
        <v>42059.710138888891</v>
      </c>
      <c r="L2347" s="11">
        <f t="shared" si="181"/>
        <v>42094.693749999999</v>
      </c>
      <c r="M2347" t="b">
        <v>0</v>
      </c>
      <c r="N2347">
        <v>0</v>
      </c>
      <c r="O2347" t="b">
        <v>0</v>
      </c>
      <c r="P2347" t="s">
        <v>8272</v>
      </c>
      <c r="Q2347" s="6">
        <f>E2347/D2347</f>
        <v>0</v>
      </c>
      <c r="R2347" s="7" t="e">
        <f t="shared" si="182"/>
        <v>#DIV/0!</v>
      </c>
      <c r="S2347" t="str">
        <f t="shared" si="183"/>
        <v>technology</v>
      </c>
      <c r="T2347" t="str">
        <f t="shared" si="184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180"/>
        <v>42615.507303240745</v>
      </c>
      <c r="L2348" s="11">
        <f t="shared" si="181"/>
        <v>42660.507303240745</v>
      </c>
      <c r="M2348" t="b">
        <v>0</v>
      </c>
      <c r="N2348">
        <v>3</v>
      </c>
      <c r="O2348" t="b">
        <v>0</v>
      </c>
      <c r="P2348" t="s">
        <v>8272</v>
      </c>
      <c r="Q2348" s="6">
        <f>E2348/D2348</f>
        <v>6.4999999999999997E-4</v>
      </c>
      <c r="R2348" s="7">
        <f t="shared" si="182"/>
        <v>13</v>
      </c>
      <c r="S2348" t="str">
        <f t="shared" si="183"/>
        <v>technology</v>
      </c>
      <c r="T2348" t="str">
        <f t="shared" si="184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180"/>
        <v>42577.315694444449</v>
      </c>
      <c r="L2349" s="11">
        <f t="shared" si="181"/>
        <v>42607.315694444449</v>
      </c>
      <c r="M2349" t="b">
        <v>0</v>
      </c>
      <c r="N2349">
        <v>1</v>
      </c>
      <c r="O2349" t="b">
        <v>0</v>
      </c>
      <c r="P2349" t="s">
        <v>8272</v>
      </c>
      <c r="Q2349" s="6">
        <f>E2349/D2349</f>
        <v>1.4999999999999999E-2</v>
      </c>
      <c r="R2349" s="7">
        <f t="shared" si="182"/>
        <v>15</v>
      </c>
      <c r="S2349" t="str">
        <f t="shared" si="183"/>
        <v>technology</v>
      </c>
      <c r="T2349" t="str">
        <f t="shared" si="184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180"/>
        <v>42360.640486111115</v>
      </c>
      <c r="L2350" s="11">
        <f t="shared" si="181"/>
        <v>42420.640486111115</v>
      </c>
      <c r="M2350" t="b">
        <v>0</v>
      </c>
      <c r="N2350">
        <v>5</v>
      </c>
      <c r="O2350" t="b">
        <v>0</v>
      </c>
      <c r="P2350" t="s">
        <v>8272</v>
      </c>
      <c r="Q2350" s="6">
        <f>E2350/D2350</f>
        <v>3.8571428571428572E-3</v>
      </c>
      <c r="R2350" s="7">
        <f t="shared" si="182"/>
        <v>54</v>
      </c>
      <c r="S2350" t="str">
        <f t="shared" si="183"/>
        <v>technology</v>
      </c>
      <c r="T2350" t="str">
        <f t="shared" si="184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180"/>
        <v>42198.484120370376</v>
      </c>
      <c r="L2351" s="11">
        <f t="shared" si="181"/>
        <v>42227.484120370376</v>
      </c>
      <c r="M2351" t="b">
        <v>0</v>
      </c>
      <c r="N2351">
        <v>0</v>
      </c>
      <c r="O2351" t="b">
        <v>0</v>
      </c>
      <c r="P2351" t="s">
        <v>8272</v>
      </c>
      <c r="Q2351" s="6">
        <f>E2351/D2351</f>
        <v>0</v>
      </c>
      <c r="R2351" s="7" t="e">
        <f t="shared" si="182"/>
        <v>#DIV/0!</v>
      </c>
      <c r="S2351" t="str">
        <f t="shared" si="183"/>
        <v>technology</v>
      </c>
      <c r="T2351" t="str">
        <f t="shared" si="184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180"/>
        <v>42708.550578703704</v>
      </c>
      <c r="L2352" s="11">
        <f t="shared" si="181"/>
        <v>42738.550578703704</v>
      </c>
      <c r="M2352" t="b">
        <v>0</v>
      </c>
      <c r="N2352">
        <v>0</v>
      </c>
      <c r="O2352" t="b">
        <v>0</v>
      </c>
      <c r="P2352" t="s">
        <v>8272</v>
      </c>
      <c r="Q2352" s="6">
        <f>E2352/D2352</f>
        <v>0</v>
      </c>
      <c r="R2352" s="7" t="e">
        <f t="shared" si="182"/>
        <v>#DIV/0!</v>
      </c>
      <c r="S2352" t="str">
        <f t="shared" si="183"/>
        <v>technology</v>
      </c>
      <c r="T2352" t="str">
        <f t="shared" si="184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180"/>
        <v>42093.809479166674</v>
      </c>
      <c r="L2353" s="11">
        <f t="shared" si="181"/>
        <v>42123.809479166674</v>
      </c>
      <c r="M2353" t="b">
        <v>0</v>
      </c>
      <c r="N2353">
        <v>7</v>
      </c>
      <c r="O2353" t="b">
        <v>0</v>
      </c>
      <c r="P2353" t="s">
        <v>8272</v>
      </c>
      <c r="Q2353" s="6">
        <f>E2353/D2353</f>
        <v>5.7142857142857143E-3</v>
      </c>
      <c r="R2353" s="7">
        <f t="shared" si="182"/>
        <v>15.428571428571429</v>
      </c>
      <c r="S2353" t="str">
        <f t="shared" si="183"/>
        <v>technology</v>
      </c>
      <c r="T2353" t="str">
        <f t="shared" si="184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180"/>
        <v>42101.342037037037</v>
      </c>
      <c r="L2354" s="11">
        <f t="shared" si="181"/>
        <v>42161.342037037037</v>
      </c>
      <c r="M2354" t="b">
        <v>0</v>
      </c>
      <c r="N2354">
        <v>0</v>
      </c>
      <c r="O2354" t="b">
        <v>0</v>
      </c>
      <c r="P2354" t="s">
        <v>8272</v>
      </c>
      <c r="Q2354" s="6">
        <f>E2354/D2354</f>
        <v>0</v>
      </c>
      <c r="R2354" s="7" t="e">
        <f t="shared" si="182"/>
        <v>#DIV/0!</v>
      </c>
      <c r="S2354" t="str">
        <f t="shared" si="183"/>
        <v>technology</v>
      </c>
      <c r="T2354" t="str">
        <f t="shared" si="184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180"/>
        <v>42103.384513888894</v>
      </c>
      <c r="L2355" s="11">
        <f t="shared" si="181"/>
        <v>42115.384513888894</v>
      </c>
      <c r="M2355" t="b">
        <v>0</v>
      </c>
      <c r="N2355">
        <v>0</v>
      </c>
      <c r="O2355" t="b">
        <v>0</v>
      </c>
      <c r="P2355" t="s">
        <v>8272</v>
      </c>
      <c r="Q2355" s="6">
        <f>E2355/D2355</f>
        <v>0</v>
      </c>
      <c r="R2355" s="7" t="e">
        <f t="shared" si="182"/>
        <v>#DIV/0!</v>
      </c>
      <c r="S2355" t="str">
        <f t="shared" si="183"/>
        <v>technology</v>
      </c>
      <c r="T2355" t="str">
        <f t="shared" si="184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180"/>
        <v>41954.431250000001</v>
      </c>
      <c r="L2356" s="11">
        <f t="shared" si="181"/>
        <v>42014.431250000001</v>
      </c>
      <c r="M2356" t="b">
        <v>0</v>
      </c>
      <c r="N2356">
        <v>1</v>
      </c>
      <c r="O2356" t="b">
        <v>0</v>
      </c>
      <c r="P2356" t="s">
        <v>8272</v>
      </c>
      <c r="Q2356" s="6">
        <f>E2356/D2356</f>
        <v>7.1428571428571429E-4</v>
      </c>
      <c r="R2356" s="7">
        <f t="shared" si="182"/>
        <v>25</v>
      </c>
      <c r="S2356" t="str">
        <f t="shared" si="183"/>
        <v>technology</v>
      </c>
      <c r="T2356" t="str">
        <f t="shared" si="184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180"/>
        <v>42096.626574074071</v>
      </c>
      <c r="L2357" s="11">
        <f t="shared" si="181"/>
        <v>42126.626574074071</v>
      </c>
      <c r="M2357" t="b">
        <v>0</v>
      </c>
      <c r="N2357">
        <v>2</v>
      </c>
      <c r="O2357" t="b">
        <v>0</v>
      </c>
      <c r="P2357" t="s">
        <v>8272</v>
      </c>
      <c r="Q2357" s="6">
        <f>E2357/D2357</f>
        <v>6.875E-3</v>
      </c>
      <c r="R2357" s="7">
        <f t="shared" si="182"/>
        <v>27.5</v>
      </c>
      <c r="S2357" t="str">
        <f t="shared" si="183"/>
        <v>technology</v>
      </c>
      <c r="T2357" t="str">
        <f t="shared" si="184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180"/>
        <v>42130.491944444446</v>
      </c>
      <c r="L2358" s="11">
        <f t="shared" si="181"/>
        <v>42160.491944444446</v>
      </c>
      <c r="M2358" t="b">
        <v>0</v>
      </c>
      <c r="N2358">
        <v>0</v>
      </c>
      <c r="O2358" t="b">
        <v>0</v>
      </c>
      <c r="P2358" t="s">
        <v>8272</v>
      </c>
      <c r="Q2358" s="6">
        <f>E2358/D2358</f>
        <v>0</v>
      </c>
      <c r="R2358" s="7" t="e">
        <f t="shared" si="182"/>
        <v>#DIV/0!</v>
      </c>
      <c r="S2358" t="str">
        <f t="shared" si="183"/>
        <v>technology</v>
      </c>
      <c r="T2358" t="str">
        <f t="shared" si="184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180"/>
        <v>42264.32844907407</v>
      </c>
      <c r="L2359" s="11">
        <f t="shared" si="181"/>
        <v>42294.32844907407</v>
      </c>
      <c r="M2359" t="b">
        <v>0</v>
      </c>
      <c r="N2359">
        <v>0</v>
      </c>
      <c r="O2359" t="b">
        <v>0</v>
      </c>
      <c r="P2359" t="s">
        <v>8272</v>
      </c>
      <c r="Q2359" s="6">
        <f>E2359/D2359</f>
        <v>0</v>
      </c>
      <c r="R2359" s="7" t="e">
        <f t="shared" si="182"/>
        <v>#DIV/0!</v>
      </c>
      <c r="S2359" t="str">
        <f t="shared" si="183"/>
        <v>technology</v>
      </c>
      <c r="T2359" t="str">
        <f t="shared" si="184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180"/>
        <v>41978.63930555556</v>
      </c>
      <c r="L2360" s="11">
        <f t="shared" si="181"/>
        <v>42034.73541666667</v>
      </c>
      <c r="M2360" t="b">
        <v>0</v>
      </c>
      <c r="N2360">
        <v>0</v>
      </c>
      <c r="O2360" t="b">
        <v>0</v>
      </c>
      <c r="P2360" t="s">
        <v>8272</v>
      </c>
      <c r="Q2360" s="6">
        <f>E2360/D2360</f>
        <v>0</v>
      </c>
      <c r="R2360" s="7" t="e">
        <f t="shared" si="182"/>
        <v>#DIV/0!</v>
      </c>
      <c r="S2360" t="str">
        <f t="shared" si="183"/>
        <v>technology</v>
      </c>
      <c r="T2360" t="str">
        <f t="shared" si="184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180"/>
        <v>42159.357916666668</v>
      </c>
      <c r="L2361" s="11">
        <f t="shared" si="181"/>
        <v>42219.357916666668</v>
      </c>
      <c r="M2361" t="b">
        <v>0</v>
      </c>
      <c r="N2361">
        <v>3</v>
      </c>
      <c r="O2361" t="b">
        <v>0</v>
      </c>
      <c r="P2361" t="s">
        <v>8272</v>
      </c>
      <c r="Q2361" s="6">
        <f>E2361/D2361</f>
        <v>0.14680000000000001</v>
      </c>
      <c r="R2361" s="7">
        <f t="shared" si="182"/>
        <v>367</v>
      </c>
      <c r="S2361" t="str">
        <f t="shared" si="183"/>
        <v>technology</v>
      </c>
      <c r="T2361" t="str">
        <f t="shared" si="184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180"/>
        <v>42377.415277777785</v>
      </c>
      <c r="L2362" s="11">
        <f t="shared" si="181"/>
        <v>42407.415277777785</v>
      </c>
      <c r="M2362" t="b">
        <v>0</v>
      </c>
      <c r="N2362">
        <v>1</v>
      </c>
      <c r="O2362" t="b">
        <v>0</v>
      </c>
      <c r="P2362" t="s">
        <v>8272</v>
      </c>
      <c r="Q2362" s="6">
        <f>E2362/D2362</f>
        <v>4.0000000000000002E-4</v>
      </c>
      <c r="R2362" s="7">
        <f t="shared" si="182"/>
        <v>2</v>
      </c>
      <c r="S2362" t="str">
        <f t="shared" si="183"/>
        <v>technology</v>
      </c>
      <c r="T2362" t="str">
        <f t="shared" si="184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180"/>
        <v>42466.567222222227</v>
      </c>
      <c r="L2363" s="11">
        <f t="shared" si="181"/>
        <v>42490.625000000007</v>
      </c>
      <c r="M2363" t="b">
        <v>0</v>
      </c>
      <c r="N2363">
        <v>0</v>
      </c>
      <c r="O2363" t="b">
        <v>0</v>
      </c>
      <c r="P2363" t="s">
        <v>8272</v>
      </c>
      <c r="Q2363" s="6">
        <f>E2363/D2363</f>
        <v>0</v>
      </c>
      <c r="R2363" s="7" t="e">
        <f t="shared" si="182"/>
        <v>#DIV/0!</v>
      </c>
      <c r="S2363" t="str">
        <f t="shared" si="183"/>
        <v>technology</v>
      </c>
      <c r="T2363" t="str">
        <f t="shared" si="184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180"/>
        <v>41954.396643518521</v>
      </c>
      <c r="L2364" s="11">
        <f t="shared" si="181"/>
        <v>41984.396643518521</v>
      </c>
      <c r="M2364" t="b">
        <v>0</v>
      </c>
      <c r="N2364">
        <v>2</v>
      </c>
      <c r="O2364" t="b">
        <v>0</v>
      </c>
      <c r="P2364" t="s">
        <v>8272</v>
      </c>
      <c r="Q2364" s="6">
        <f>E2364/D2364</f>
        <v>0.2857142857142857</v>
      </c>
      <c r="R2364" s="7">
        <f t="shared" si="182"/>
        <v>60</v>
      </c>
      <c r="S2364" t="str">
        <f t="shared" si="183"/>
        <v>technology</v>
      </c>
      <c r="T2364" t="str">
        <f t="shared" si="184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180"/>
        <v>42321.719907407409</v>
      </c>
      <c r="L2365" s="11">
        <f t="shared" si="181"/>
        <v>42366.719907407409</v>
      </c>
      <c r="M2365" t="b">
        <v>0</v>
      </c>
      <c r="N2365">
        <v>0</v>
      </c>
      <c r="O2365" t="b">
        <v>0</v>
      </c>
      <c r="P2365" t="s">
        <v>8272</v>
      </c>
      <c r="Q2365" s="6">
        <f>E2365/D2365</f>
        <v>0</v>
      </c>
      <c r="R2365" s="7" t="e">
        <f t="shared" si="182"/>
        <v>#DIV/0!</v>
      </c>
      <c r="S2365" t="str">
        <f t="shared" si="183"/>
        <v>technology</v>
      </c>
      <c r="T2365" t="str">
        <f t="shared" si="184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180"/>
        <v>42248.643009259256</v>
      </c>
      <c r="L2366" s="11">
        <f t="shared" si="181"/>
        <v>42303.643009259256</v>
      </c>
      <c r="M2366" t="b">
        <v>0</v>
      </c>
      <c r="N2366">
        <v>0</v>
      </c>
      <c r="O2366" t="b">
        <v>0</v>
      </c>
      <c r="P2366" t="s">
        <v>8272</v>
      </c>
      <c r="Q2366" s="6">
        <f>E2366/D2366</f>
        <v>0</v>
      </c>
      <c r="R2366" s="7" t="e">
        <f t="shared" si="182"/>
        <v>#DIV/0!</v>
      </c>
      <c r="S2366" t="str">
        <f t="shared" si="183"/>
        <v>technology</v>
      </c>
      <c r="T2366" t="str">
        <f t="shared" si="184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180"/>
        <v>42346.444733796299</v>
      </c>
      <c r="L2367" s="11">
        <f t="shared" si="181"/>
        <v>42386.666666666664</v>
      </c>
      <c r="M2367" t="b">
        <v>0</v>
      </c>
      <c r="N2367">
        <v>0</v>
      </c>
      <c r="O2367" t="b">
        <v>0</v>
      </c>
      <c r="P2367" t="s">
        <v>8272</v>
      </c>
      <c r="Q2367" s="6">
        <f>E2367/D2367</f>
        <v>0</v>
      </c>
      <c r="R2367" s="7" t="e">
        <f t="shared" si="182"/>
        <v>#DIV/0!</v>
      </c>
      <c r="S2367" t="str">
        <f t="shared" si="183"/>
        <v>technology</v>
      </c>
      <c r="T2367" t="str">
        <f t="shared" si="184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180"/>
        <v>42268.239965277775</v>
      </c>
      <c r="L2368" s="11">
        <f t="shared" si="181"/>
        <v>42298.239965277775</v>
      </c>
      <c r="M2368" t="b">
        <v>0</v>
      </c>
      <c r="N2368">
        <v>27</v>
      </c>
      <c r="O2368" t="b">
        <v>0</v>
      </c>
      <c r="P2368" t="s">
        <v>8272</v>
      </c>
      <c r="Q2368" s="6">
        <f>E2368/D2368</f>
        <v>0.1052</v>
      </c>
      <c r="R2368" s="7">
        <f t="shared" si="182"/>
        <v>97.407407407407405</v>
      </c>
      <c r="S2368" t="str">
        <f t="shared" si="183"/>
        <v>technology</v>
      </c>
      <c r="T2368" t="str">
        <f t="shared" si="184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180"/>
        <v>42425.678425925929</v>
      </c>
      <c r="L2369" s="11">
        <f t="shared" si="181"/>
        <v>42485.636759259265</v>
      </c>
      <c r="M2369" t="b">
        <v>0</v>
      </c>
      <c r="N2369">
        <v>14</v>
      </c>
      <c r="O2369" t="b">
        <v>0</v>
      </c>
      <c r="P2369" t="s">
        <v>8272</v>
      </c>
      <c r="Q2369" s="6">
        <f>E2369/D2369</f>
        <v>1.34E-2</v>
      </c>
      <c r="R2369" s="7">
        <f t="shared" si="182"/>
        <v>47.857142857142854</v>
      </c>
      <c r="S2369" t="str">
        <f t="shared" si="183"/>
        <v>technology</v>
      </c>
      <c r="T2369" t="str">
        <f t="shared" si="184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si="180"/>
        <v>42063.430150462962</v>
      </c>
      <c r="L2370" s="11">
        <f t="shared" si="181"/>
        <v>42108.388483796305</v>
      </c>
      <c r="M2370" t="b">
        <v>0</v>
      </c>
      <c r="N2370">
        <v>2</v>
      </c>
      <c r="O2370" t="b">
        <v>0</v>
      </c>
      <c r="P2370" t="s">
        <v>8272</v>
      </c>
      <c r="Q2370" s="6">
        <f>E2370/D2370</f>
        <v>2.5000000000000001E-3</v>
      </c>
      <c r="R2370" s="7">
        <f t="shared" si="182"/>
        <v>50</v>
      </c>
      <c r="S2370" t="str">
        <f t="shared" si="183"/>
        <v>technology</v>
      </c>
      <c r="T2370" t="str">
        <f t="shared" si="184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ref="K2371:K2434" si="185">(((J2371/60)/60)/24)+DATE(1970,1,1)+(-7/24)</f>
        <v>42380.520960648151</v>
      </c>
      <c r="L2371" s="11">
        <f t="shared" ref="L2371:L2434" si="186">(((I2371/60)/60)/24)+DATE(1970,1,1)+(-7/24)</f>
        <v>42410.520960648151</v>
      </c>
      <c r="M2371" t="b">
        <v>0</v>
      </c>
      <c r="N2371">
        <v>0</v>
      </c>
      <c r="O2371" t="b">
        <v>0</v>
      </c>
      <c r="P2371" t="s">
        <v>8272</v>
      </c>
      <c r="Q2371" s="6">
        <f>E2371/D2371</f>
        <v>0</v>
      </c>
      <c r="R2371" s="7" t="e">
        <f t="shared" ref="R2371:R2434" si="187">E2371/N2371</f>
        <v>#DIV/0!</v>
      </c>
      <c r="S2371" t="str">
        <f t="shared" ref="S2371:S2434" si="188">LEFT(P2371,SEARCH("/",P2371,1)-1)</f>
        <v>technology</v>
      </c>
      <c r="T2371" t="str">
        <f t="shared" ref="T2371:T2434" si="189">RIGHT(P2371,LEN(P2371)-SEARCH("/",P2371))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185"/>
        <v>41960.897465277776</v>
      </c>
      <c r="L2372" s="11">
        <f t="shared" si="186"/>
        <v>41990.897465277776</v>
      </c>
      <c r="M2372" t="b">
        <v>0</v>
      </c>
      <c r="N2372">
        <v>4</v>
      </c>
      <c r="O2372" t="b">
        <v>0</v>
      </c>
      <c r="P2372" t="s">
        <v>8272</v>
      </c>
      <c r="Q2372" s="6">
        <f>E2372/D2372</f>
        <v>3.2799999999999999E-3</v>
      </c>
      <c r="R2372" s="7">
        <f t="shared" si="187"/>
        <v>20.5</v>
      </c>
      <c r="S2372" t="str">
        <f t="shared" si="188"/>
        <v>technology</v>
      </c>
      <c r="T2372" t="str">
        <f t="shared" si="189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185"/>
        <v>42150.486064814817</v>
      </c>
      <c r="L2373" s="11">
        <f t="shared" si="186"/>
        <v>42180.486064814817</v>
      </c>
      <c r="M2373" t="b">
        <v>0</v>
      </c>
      <c r="N2373">
        <v>0</v>
      </c>
      <c r="O2373" t="b">
        <v>0</v>
      </c>
      <c r="P2373" t="s">
        <v>8272</v>
      </c>
      <c r="Q2373" s="6">
        <f>E2373/D2373</f>
        <v>0</v>
      </c>
      <c r="R2373" s="7" t="e">
        <f t="shared" si="187"/>
        <v>#DIV/0!</v>
      </c>
      <c r="S2373" t="str">
        <f t="shared" si="188"/>
        <v>technology</v>
      </c>
      <c r="T2373" t="str">
        <f t="shared" si="189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185"/>
        <v>42087.777442129627</v>
      </c>
      <c r="L2374" s="11">
        <f t="shared" si="186"/>
        <v>42117.777442129627</v>
      </c>
      <c r="M2374" t="b">
        <v>0</v>
      </c>
      <c r="N2374">
        <v>6</v>
      </c>
      <c r="O2374" t="b">
        <v>0</v>
      </c>
      <c r="P2374" t="s">
        <v>8272</v>
      </c>
      <c r="Q2374" s="6">
        <f>E2374/D2374</f>
        <v>3.272727272727273E-2</v>
      </c>
      <c r="R2374" s="7">
        <f t="shared" si="187"/>
        <v>30</v>
      </c>
      <c r="S2374" t="str">
        <f t="shared" si="188"/>
        <v>technology</v>
      </c>
      <c r="T2374" t="str">
        <f t="shared" si="189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185"/>
        <v>42215.370648148157</v>
      </c>
      <c r="L2375" s="11">
        <f t="shared" si="186"/>
        <v>42245.370648148157</v>
      </c>
      <c r="M2375" t="b">
        <v>0</v>
      </c>
      <c r="N2375">
        <v>1</v>
      </c>
      <c r="O2375" t="b">
        <v>0</v>
      </c>
      <c r="P2375" t="s">
        <v>8272</v>
      </c>
      <c r="Q2375" s="6">
        <f>E2375/D2375</f>
        <v>5.8823529411764708E-5</v>
      </c>
      <c r="R2375" s="7">
        <f t="shared" si="187"/>
        <v>50</v>
      </c>
      <c r="S2375" t="str">
        <f t="shared" si="188"/>
        <v>technology</v>
      </c>
      <c r="T2375" t="str">
        <f t="shared" si="189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185"/>
        <v>42017.551620370366</v>
      </c>
      <c r="L2376" s="11">
        <f t="shared" si="186"/>
        <v>42047.551620370366</v>
      </c>
      <c r="M2376" t="b">
        <v>0</v>
      </c>
      <c r="N2376">
        <v>1</v>
      </c>
      <c r="O2376" t="b">
        <v>0</v>
      </c>
      <c r="P2376" t="s">
        <v>8272</v>
      </c>
      <c r="Q2376" s="6">
        <f>E2376/D2376</f>
        <v>4.5454545454545455E-4</v>
      </c>
      <c r="R2376" s="7">
        <f t="shared" si="187"/>
        <v>10</v>
      </c>
      <c r="S2376" t="str">
        <f t="shared" si="188"/>
        <v>technology</v>
      </c>
      <c r="T2376" t="str">
        <f t="shared" si="189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185"/>
        <v>42592.544409722228</v>
      </c>
      <c r="L2377" s="11">
        <f t="shared" si="186"/>
        <v>42622.544409722228</v>
      </c>
      <c r="M2377" t="b">
        <v>0</v>
      </c>
      <c r="N2377">
        <v>0</v>
      </c>
      <c r="O2377" t="b">
        <v>0</v>
      </c>
      <c r="P2377" t="s">
        <v>8272</v>
      </c>
      <c r="Q2377" s="6">
        <f>E2377/D2377</f>
        <v>0</v>
      </c>
      <c r="R2377" s="7" t="e">
        <f t="shared" si="187"/>
        <v>#DIV/0!</v>
      </c>
      <c r="S2377" t="str">
        <f t="shared" si="188"/>
        <v>technology</v>
      </c>
      <c r="T2377" t="str">
        <f t="shared" si="189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185"/>
        <v>42318.63386574074</v>
      </c>
      <c r="L2378" s="11">
        <f t="shared" si="186"/>
        <v>42348.63386574074</v>
      </c>
      <c r="M2378" t="b">
        <v>0</v>
      </c>
      <c r="N2378">
        <v>4</v>
      </c>
      <c r="O2378" t="b">
        <v>0</v>
      </c>
      <c r="P2378" t="s">
        <v>8272</v>
      </c>
      <c r="Q2378" s="6">
        <f>E2378/D2378</f>
        <v>0.10877666666666666</v>
      </c>
      <c r="R2378" s="7">
        <f t="shared" si="187"/>
        <v>81.582499999999996</v>
      </c>
      <c r="S2378" t="str">
        <f t="shared" si="188"/>
        <v>technology</v>
      </c>
      <c r="T2378" t="str">
        <f t="shared" si="189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185"/>
        <v>42669.578506944446</v>
      </c>
      <c r="L2379" s="11">
        <f t="shared" si="186"/>
        <v>42699.620173611118</v>
      </c>
      <c r="M2379" t="b">
        <v>0</v>
      </c>
      <c r="N2379">
        <v>0</v>
      </c>
      <c r="O2379" t="b">
        <v>0</v>
      </c>
      <c r="P2379" t="s">
        <v>8272</v>
      </c>
      <c r="Q2379" s="6">
        <f>E2379/D2379</f>
        <v>0</v>
      </c>
      <c r="R2379" s="7" t="e">
        <f t="shared" si="187"/>
        <v>#DIV/0!</v>
      </c>
      <c r="S2379" t="str">
        <f t="shared" si="188"/>
        <v>technology</v>
      </c>
      <c r="T2379" t="str">
        <f t="shared" si="189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185"/>
        <v>42212.721412037041</v>
      </c>
      <c r="L2380" s="11">
        <f t="shared" si="186"/>
        <v>42241.721412037041</v>
      </c>
      <c r="M2380" t="b">
        <v>0</v>
      </c>
      <c r="N2380">
        <v>0</v>
      </c>
      <c r="O2380" t="b">
        <v>0</v>
      </c>
      <c r="P2380" t="s">
        <v>8272</v>
      </c>
      <c r="Q2380" s="6">
        <f>E2380/D2380</f>
        <v>0</v>
      </c>
      <c r="R2380" s="7" t="e">
        <f t="shared" si="187"/>
        <v>#DIV/0!</v>
      </c>
      <c r="S2380" t="str">
        <f t="shared" si="188"/>
        <v>technology</v>
      </c>
      <c r="T2380" t="str">
        <f t="shared" si="189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185"/>
        <v>42236.724722222229</v>
      </c>
      <c r="L2381" s="11">
        <f t="shared" si="186"/>
        <v>42281.724722222229</v>
      </c>
      <c r="M2381" t="b">
        <v>0</v>
      </c>
      <c r="N2381">
        <v>0</v>
      </c>
      <c r="O2381" t="b">
        <v>0</v>
      </c>
      <c r="P2381" t="s">
        <v>8272</v>
      </c>
      <c r="Q2381" s="6">
        <f>E2381/D2381</f>
        <v>0</v>
      </c>
      <c r="R2381" s="7" t="e">
        <f t="shared" si="187"/>
        <v>#DIV/0!</v>
      </c>
      <c r="S2381" t="str">
        <f t="shared" si="188"/>
        <v>technology</v>
      </c>
      <c r="T2381" t="str">
        <f t="shared" si="189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185"/>
        <v>42248.501643518517</v>
      </c>
      <c r="L2382" s="11">
        <f t="shared" si="186"/>
        <v>42278.501643518517</v>
      </c>
      <c r="M2382" t="b">
        <v>0</v>
      </c>
      <c r="N2382">
        <v>3</v>
      </c>
      <c r="O2382" t="b">
        <v>0</v>
      </c>
      <c r="P2382" t="s">
        <v>8272</v>
      </c>
      <c r="Q2382" s="6">
        <f>E2382/D2382</f>
        <v>3.6666666666666666E-3</v>
      </c>
      <c r="R2382" s="7">
        <f t="shared" si="187"/>
        <v>18.333333333333332</v>
      </c>
      <c r="S2382" t="str">
        <f t="shared" si="188"/>
        <v>technology</v>
      </c>
      <c r="T2382" t="str">
        <f t="shared" si="189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185"/>
        <v>42074.644074074073</v>
      </c>
      <c r="L2383" s="11">
        <f t="shared" si="186"/>
        <v>42104.644074074073</v>
      </c>
      <c r="M2383" t="b">
        <v>0</v>
      </c>
      <c r="N2383">
        <v>7</v>
      </c>
      <c r="O2383" t="b">
        <v>0</v>
      </c>
      <c r="P2383" t="s">
        <v>8272</v>
      </c>
      <c r="Q2383" s="6">
        <f>E2383/D2383</f>
        <v>1.8193398957730169E-2</v>
      </c>
      <c r="R2383" s="7">
        <f t="shared" si="187"/>
        <v>224.42857142857142</v>
      </c>
      <c r="S2383" t="str">
        <f t="shared" si="188"/>
        <v>technology</v>
      </c>
      <c r="T2383" t="str">
        <f t="shared" si="189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185"/>
        <v>42194.895868055559</v>
      </c>
      <c r="L2384" s="11">
        <f t="shared" si="186"/>
        <v>42219.895868055559</v>
      </c>
      <c r="M2384" t="b">
        <v>0</v>
      </c>
      <c r="N2384">
        <v>2</v>
      </c>
      <c r="O2384" t="b">
        <v>0</v>
      </c>
      <c r="P2384" t="s">
        <v>8272</v>
      </c>
      <c r="Q2384" s="6">
        <f>E2384/D2384</f>
        <v>2.5000000000000001E-2</v>
      </c>
      <c r="R2384" s="7">
        <f t="shared" si="187"/>
        <v>37.5</v>
      </c>
      <c r="S2384" t="str">
        <f t="shared" si="188"/>
        <v>technology</v>
      </c>
      <c r="T2384" t="str">
        <f t="shared" si="189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185"/>
        <v>42026.765127314815</v>
      </c>
      <c r="L2385" s="11">
        <f t="shared" si="186"/>
        <v>42056.765127314815</v>
      </c>
      <c r="M2385" t="b">
        <v>0</v>
      </c>
      <c r="N2385">
        <v>3</v>
      </c>
      <c r="O2385" t="b">
        <v>0</v>
      </c>
      <c r="P2385" t="s">
        <v>8272</v>
      </c>
      <c r="Q2385" s="6">
        <f>E2385/D2385</f>
        <v>4.3499999999999997E-2</v>
      </c>
      <c r="R2385" s="7">
        <f t="shared" si="187"/>
        <v>145</v>
      </c>
      <c r="S2385" t="str">
        <f t="shared" si="188"/>
        <v>technology</v>
      </c>
      <c r="T2385" t="str">
        <f t="shared" si="189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185"/>
        <v>41926.775960648149</v>
      </c>
      <c r="L2386" s="11">
        <f t="shared" si="186"/>
        <v>41956.81762731482</v>
      </c>
      <c r="M2386" t="b">
        <v>0</v>
      </c>
      <c r="N2386">
        <v>8</v>
      </c>
      <c r="O2386" t="b">
        <v>0</v>
      </c>
      <c r="P2386" t="s">
        <v>8272</v>
      </c>
      <c r="Q2386" s="6">
        <f>E2386/D2386</f>
        <v>8.0000000000000002E-3</v>
      </c>
      <c r="R2386" s="7">
        <f t="shared" si="187"/>
        <v>1</v>
      </c>
      <c r="S2386" t="str">
        <f t="shared" si="188"/>
        <v>technology</v>
      </c>
      <c r="T2386" t="str">
        <f t="shared" si="189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185"/>
        <v>42191.410092592596</v>
      </c>
      <c r="L2387" s="11">
        <f t="shared" si="186"/>
        <v>42221.410092592596</v>
      </c>
      <c r="M2387" t="b">
        <v>0</v>
      </c>
      <c r="N2387">
        <v>7</v>
      </c>
      <c r="O2387" t="b">
        <v>0</v>
      </c>
      <c r="P2387" t="s">
        <v>8272</v>
      </c>
      <c r="Q2387" s="6">
        <f>E2387/D2387</f>
        <v>1.2123076923076924E-2</v>
      </c>
      <c r="R2387" s="7">
        <f t="shared" si="187"/>
        <v>112.57142857142857</v>
      </c>
      <c r="S2387" t="str">
        <f t="shared" si="188"/>
        <v>technology</v>
      </c>
      <c r="T2387" t="str">
        <f t="shared" si="189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185"/>
        <v>41954.546574074076</v>
      </c>
      <c r="L2388" s="11">
        <f t="shared" si="186"/>
        <v>42014.546574074076</v>
      </c>
      <c r="M2388" t="b">
        <v>0</v>
      </c>
      <c r="N2388">
        <v>0</v>
      </c>
      <c r="O2388" t="b">
        <v>0</v>
      </c>
      <c r="P2388" t="s">
        <v>8272</v>
      </c>
      <c r="Q2388" s="6">
        <f>E2388/D2388</f>
        <v>0</v>
      </c>
      <c r="R2388" s="7" t="e">
        <f t="shared" si="187"/>
        <v>#DIV/0!</v>
      </c>
      <c r="S2388" t="str">
        <f t="shared" si="188"/>
        <v>technology</v>
      </c>
      <c r="T2388" t="str">
        <f t="shared" si="189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185"/>
        <v>42528.334953703707</v>
      </c>
      <c r="L2389" s="11">
        <f t="shared" si="186"/>
        <v>42573.334953703707</v>
      </c>
      <c r="M2389" t="b">
        <v>0</v>
      </c>
      <c r="N2389">
        <v>3</v>
      </c>
      <c r="O2389" t="b">
        <v>0</v>
      </c>
      <c r="P2389" t="s">
        <v>8272</v>
      </c>
      <c r="Q2389" s="6">
        <f>E2389/D2389</f>
        <v>6.8399999999999997E-3</v>
      </c>
      <c r="R2389" s="7">
        <f t="shared" si="187"/>
        <v>342</v>
      </c>
      <c r="S2389" t="str">
        <f t="shared" si="188"/>
        <v>technology</v>
      </c>
      <c r="T2389" t="str">
        <f t="shared" si="189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185"/>
        <v>41989.562025462968</v>
      </c>
      <c r="L2390" s="11">
        <f t="shared" si="186"/>
        <v>42019.520138888889</v>
      </c>
      <c r="M2390" t="b">
        <v>0</v>
      </c>
      <c r="N2390">
        <v>8</v>
      </c>
      <c r="O2390" t="b">
        <v>0</v>
      </c>
      <c r="P2390" t="s">
        <v>8272</v>
      </c>
      <c r="Q2390" s="6">
        <f>E2390/D2390</f>
        <v>1.2513513513513513E-2</v>
      </c>
      <c r="R2390" s="7">
        <f t="shared" si="187"/>
        <v>57.875</v>
      </c>
      <c r="S2390" t="str">
        <f t="shared" si="188"/>
        <v>technology</v>
      </c>
      <c r="T2390" t="str">
        <f t="shared" si="189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185"/>
        <v>42179.361712962964</v>
      </c>
      <c r="L2391" s="11">
        <f t="shared" si="186"/>
        <v>42210.624305555561</v>
      </c>
      <c r="M2391" t="b">
        <v>0</v>
      </c>
      <c r="N2391">
        <v>1</v>
      </c>
      <c r="O2391" t="b">
        <v>0</v>
      </c>
      <c r="P2391" t="s">
        <v>8272</v>
      </c>
      <c r="Q2391" s="6">
        <f>E2391/D2391</f>
        <v>1.8749999999999999E-3</v>
      </c>
      <c r="R2391" s="7">
        <f t="shared" si="187"/>
        <v>30</v>
      </c>
      <c r="S2391" t="str">
        <f t="shared" si="188"/>
        <v>technology</v>
      </c>
      <c r="T2391" t="str">
        <f t="shared" si="189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185"/>
        <v>41967.970648148148</v>
      </c>
      <c r="L2392" s="11">
        <f t="shared" si="186"/>
        <v>42007.970648148148</v>
      </c>
      <c r="M2392" t="b">
        <v>0</v>
      </c>
      <c r="N2392">
        <v>0</v>
      </c>
      <c r="O2392" t="b">
        <v>0</v>
      </c>
      <c r="P2392" t="s">
        <v>8272</v>
      </c>
      <c r="Q2392" s="6">
        <f>E2392/D2392</f>
        <v>0</v>
      </c>
      <c r="R2392" s="7" t="e">
        <f t="shared" si="187"/>
        <v>#DIV/0!</v>
      </c>
      <c r="S2392" t="str">
        <f t="shared" si="188"/>
        <v>technology</v>
      </c>
      <c r="T2392" t="str">
        <f t="shared" si="189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185"/>
        <v>42064.502824074072</v>
      </c>
      <c r="L2393" s="11">
        <f t="shared" si="186"/>
        <v>42094.461157407415</v>
      </c>
      <c r="M2393" t="b">
        <v>0</v>
      </c>
      <c r="N2393">
        <v>1</v>
      </c>
      <c r="O2393" t="b">
        <v>0</v>
      </c>
      <c r="P2393" t="s">
        <v>8272</v>
      </c>
      <c r="Q2393" s="6">
        <f>E2393/D2393</f>
        <v>1.25E-3</v>
      </c>
      <c r="R2393" s="7">
        <f t="shared" si="187"/>
        <v>25</v>
      </c>
      <c r="S2393" t="str">
        <f t="shared" si="188"/>
        <v>technology</v>
      </c>
      <c r="T2393" t="str">
        <f t="shared" si="189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185"/>
        <v>42275.828969907408</v>
      </c>
      <c r="L2394" s="11">
        <f t="shared" si="186"/>
        <v>42305.828969907408</v>
      </c>
      <c r="M2394" t="b">
        <v>0</v>
      </c>
      <c r="N2394">
        <v>0</v>
      </c>
      <c r="O2394" t="b">
        <v>0</v>
      </c>
      <c r="P2394" t="s">
        <v>8272</v>
      </c>
      <c r="Q2394" s="6">
        <f>E2394/D2394</f>
        <v>0</v>
      </c>
      <c r="R2394" s="7" t="e">
        <f t="shared" si="187"/>
        <v>#DIV/0!</v>
      </c>
      <c r="S2394" t="str">
        <f t="shared" si="188"/>
        <v>technology</v>
      </c>
      <c r="T2394" t="str">
        <f t="shared" si="189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185"/>
        <v>42194.356678240743</v>
      </c>
      <c r="L2395" s="11">
        <f t="shared" si="186"/>
        <v>42224.356678240743</v>
      </c>
      <c r="M2395" t="b">
        <v>0</v>
      </c>
      <c r="N2395">
        <v>1</v>
      </c>
      <c r="O2395" t="b">
        <v>0</v>
      </c>
      <c r="P2395" t="s">
        <v>8272</v>
      </c>
      <c r="Q2395" s="6">
        <f>E2395/D2395</f>
        <v>5.0000000000000001E-4</v>
      </c>
      <c r="R2395" s="7">
        <f t="shared" si="187"/>
        <v>50</v>
      </c>
      <c r="S2395" t="str">
        <f t="shared" si="188"/>
        <v>technology</v>
      </c>
      <c r="T2395" t="str">
        <f t="shared" si="189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185"/>
        <v>42031.070520833331</v>
      </c>
      <c r="L2396" s="11">
        <f t="shared" si="186"/>
        <v>42061.070520833331</v>
      </c>
      <c r="M2396" t="b">
        <v>0</v>
      </c>
      <c r="N2396">
        <v>2</v>
      </c>
      <c r="O2396" t="b">
        <v>0</v>
      </c>
      <c r="P2396" t="s">
        <v>8272</v>
      </c>
      <c r="Q2396" s="6">
        <f>E2396/D2396</f>
        <v>5.9999999999999995E-4</v>
      </c>
      <c r="R2396" s="7">
        <f t="shared" si="187"/>
        <v>1.5</v>
      </c>
      <c r="S2396" t="str">
        <f t="shared" si="188"/>
        <v>technology</v>
      </c>
      <c r="T2396" t="str">
        <f t="shared" si="189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185"/>
        <v>42716.829710648155</v>
      </c>
      <c r="L2397" s="11">
        <f t="shared" si="186"/>
        <v>42745.081250000003</v>
      </c>
      <c r="M2397" t="b">
        <v>0</v>
      </c>
      <c r="N2397">
        <v>0</v>
      </c>
      <c r="O2397" t="b">
        <v>0</v>
      </c>
      <c r="P2397" t="s">
        <v>8272</v>
      </c>
      <c r="Q2397" s="6">
        <f>E2397/D2397</f>
        <v>0</v>
      </c>
      <c r="R2397" s="7" t="e">
        <f t="shared" si="187"/>
        <v>#DIV/0!</v>
      </c>
      <c r="S2397" t="str">
        <f t="shared" si="188"/>
        <v>technology</v>
      </c>
      <c r="T2397" t="str">
        <f t="shared" si="189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185"/>
        <v>42262.557384259264</v>
      </c>
      <c r="L2398" s="11">
        <f t="shared" si="186"/>
        <v>42292.557384259264</v>
      </c>
      <c r="M2398" t="b">
        <v>0</v>
      </c>
      <c r="N2398">
        <v>1</v>
      </c>
      <c r="O2398" t="b">
        <v>0</v>
      </c>
      <c r="P2398" t="s">
        <v>8272</v>
      </c>
      <c r="Q2398" s="6">
        <f>E2398/D2398</f>
        <v>2E-3</v>
      </c>
      <c r="R2398" s="7">
        <f t="shared" si="187"/>
        <v>10</v>
      </c>
      <c r="S2398" t="str">
        <f t="shared" si="188"/>
        <v>technology</v>
      </c>
      <c r="T2398" t="str">
        <f t="shared" si="189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185"/>
        <v>41976.593240740745</v>
      </c>
      <c r="L2399" s="11">
        <f t="shared" si="186"/>
        <v>42006.593240740745</v>
      </c>
      <c r="M2399" t="b">
        <v>0</v>
      </c>
      <c r="N2399">
        <v>0</v>
      </c>
      <c r="O2399" t="b">
        <v>0</v>
      </c>
      <c r="P2399" t="s">
        <v>8272</v>
      </c>
      <c r="Q2399" s="6">
        <f>E2399/D2399</f>
        <v>0</v>
      </c>
      <c r="R2399" s="7" t="e">
        <f t="shared" si="187"/>
        <v>#DIV/0!</v>
      </c>
      <c r="S2399" t="str">
        <f t="shared" si="188"/>
        <v>technology</v>
      </c>
      <c r="T2399" t="str">
        <f t="shared" si="189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185"/>
        <v>42157.624814814822</v>
      </c>
      <c r="L2400" s="11">
        <f t="shared" si="186"/>
        <v>42187.624814814822</v>
      </c>
      <c r="M2400" t="b">
        <v>0</v>
      </c>
      <c r="N2400">
        <v>0</v>
      </c>
      <c r="O2400" t="b">
        <v>0</v>
      </c>
      <c r="P2400" t="s">
        <v>8272</v>
      </c>
      <c r="Q2400" s="6">
        <f>E2400/D2400</f>
        <v>0</v>
      </c>
      <c r="R2400" s="7" t="e">
        <f t="shared" si="187"/>
        <v>#DIV/0!</v>
      </c>
      <c r="S2400" t="str">
        <f t="shared" si="188"/>
        <v>technology</v>
      </c>
      <c r="T2400" t="str">
        <f t="shared" si="189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185"/>
        <v>41956.561412037037</v>
      </c>
      <c r="L2401" s="11">
        <f t="shared" si="186"/>
        <v>41991.561412037037</v>
      </c>
      <c r="M2401" t="b">
        <v>0</v>
      </c>
      <c r="N2401">
        <v>0</v>
      </c>
      <c r="O2401" t="b">
        <v>0</v>
      </c>
      <c r="P2401" t="s">
        <v>8272</v>
      </c>
      <c r="Q2401" s="6">
        <f>E2401/D2401</f>
        <v>0</v>
      </c>
      <c r="R2401" s="7" t="e">
        <f t="shared" si="187"/>
        <v>#DIV/0!</v>
      </c>
      <c r="S2401" t="str">
        <f t="shared" si="188"/>
        <v>technology</v>
      </c>
      <c r="T2401" t="str">
        <f t="shared" si="189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185"/>
        <v>42443.976435185185</v>
      </c>
      <c r="L2402" s="11">
        <f t="shared" si="186"/>
        <v>42473.976435185185</v>
      </c>
      <c r="M2402" t="b">
        <v>0</v>
      </c>
      <c r="N2402">
        <v>0</v>
      </c>
      <c r="O2402" t="b">
        <v>0</v>
      </c>
      <c r="P2402" t="s">
        <v>8272</v>
      </c>
      <c r="Q2402" s="6">
        <f>E2402/D2402</f>
        <v>0</v>
      </c>
      <c r="R2402" s="7" t="e">
        <f t="shared" si="187"/>
        <v>#DIV/0!</v>
      </c>
      <c r="S2402" t="str">
        <f t="shared" si="188"/>
        <v>technology</v>
      </c>
      <c r="T2402" t="str">
        <f t="shared" si="189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185"/>
        <v>42374.531203703707</v>
      </c>
      <c r="L2403" s="11">
        <f t="shared" si="186"/>
        <v>42434.531203703707</v>
      </c>
      <c r="M2403" t="b">
        <v>0</v>
      </c>
      <c r="N2403">
        <v>9</v>
      </c>
      <c r="O2403" t="b">
        <v>0</v>
      </c>
      <c r="P2403" t="s">
        <v>8284</v>
      </c>
      <c r="Q2403" s="6">
        <f>E2403/D2403</f>
        <v>7.1785714285714283E-3</v>
      </c>
      <c r="R2403" s="7">
        <f t="shared" si="187"/>
        <v>22.333333333333332</v>
      </c>
      <c r="S2403" t="str">
        <f t="shared" si="188"/>
        <v>food</v>
      </c>
      <c r="T2403" t="str">
        <f t="shared" si="189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185"/>
        <v>42107.388090277782</v>
      </c>
      <c r="L2404" s="11">
        <f t="shared" si="186"/>
        <v>42137.388090277782</v>
      </c>
      <c r="M2404" t="b">
        <v>0</v>
      </c>
      <c r="N2404">
        <v>1</v>
      </c>
      <c r="O2404" t="b">
        <v>0</v>
      </c>
      <c r="P2404" t="s">
        <v>8284</v>
      </c>
      <c r="Q2404" s="6">
        <f>E2404/D2404</f>
        <v>4.3333333333333331E-3</v>
      </c>
      <c r="R2404" s="7">
        <f t="shared" si="187"/>
        <v>52</v>
      </c>
      <c r="S2404" t="str">
        <f t="shared" si="188"/>
        <v>food</v>
      </c>
      <c r="T2404" t="str">
        <f t="shared" si="189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185"/>
        <v>42399.590949074074</v>
      </c>
      <c r="L2405" s="11">
        <f t="shared" si="186"/>
        <v>42459.54928240741</v>
      </c>
      <c r="M2405" t="b">
        <v>0</v>
      </c>
      <c r="N2405">
        <v>12</v>
      </c>
      <c r="O2405" t="b">
        <v>0</v>
      </c>
      <c r="P2405" t="s">
        <v>8284</v>
      </c>
      <c r="Q2405" s="6">
        <f>E2405/D2405</f>
        <v>0.16833333333333333</v>
      </c>
      <c r="R2405" s="7">
        <f t="shared" si="187"/>
        <v>16.833333333333332</v>
      </c>
      <c r="S2405" t="str">
        <f t="shared" si="188"/>
        <v>food</v>
      </c>
      <c r="T2405" t="str">
        <f t="shared" si="189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185"/>
        <v>42341.747766203705</v>
      </c>
      <c r="L2406" s="11">
        <f t="shared" si="186"/>
        <v>42371.747766203705</v>
      </c>
      <c r="M2406" t="b">
        <v>0</v>
      </c>
      <c r="N2406">
        <v>0</v>
      </c>
      <c r="O2406" t="b">
        <v>0</v>
      </c>
      <c r="P2406" t="s">
        <v>8284</v>
      </c>
      <c r="Q2406" s="6">
        <f>E2406/D2406</f>
        <v>0</v>
      </c>
      <c r="R2406" s="7" t="e">
        <f t="shared" si="187"/>
        <v>#DIV/0!</v>
      </c>
      <c r="S2406" t="str">
        <f t="shared" si="188"/>
        <v>food</v>
      </c>
      <c r="T2406" t="str">
        <f t="shared" si="189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185"/>
        <v>42595.293692129628</v>
      </c>
      <c r="L2407" s="11">
        <f t="shared" si="186"/>
        <v>42616.293692129628</v>
      </c>
      <c r="M2407" t="b">
        <v>0</v>
      </c>
      <c r="N2407">
        <v>20</v>
      </c>
      <c r="O2407" t="b">
        <v>0</v>
      </c>
      <c r="P2407" t="s">
        <v>8284</v>
      </c>
      <c r="Q2407" s="6">
        <f>E2407/D2407</f>
        <v>0.22520000000000001</v>
      </c>
      <c r="R2407" s="7">
        <f t="shared" si="187"/>
        <v>56.3</v>
      </c>
      <c r="S2407" t="str">
        <f t="shared" si="188"/>
        <v>food</v>
      </c>
      <c r="T2407" t="str">
        <f t="shared" si="189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185"/>
        <v>41982.819328703707</v>
      </c>
      <c r="L2408" s="11">
        <f t="shared" si="186"/>
        <v>42022.819328703707</v>
      </c>
      <c r="M2408" t="b">
        <v>0</v>
      </c>
      <c r="N2408">
        <v>16</v>
      </c>
      <c r="O2408" t="b">
        <v>0</v>
      </c>
      <c r="P2408" t="s">
        <v>8284</v>
      </c>
      <c r="Q2408" s="6">
        <f>E2408/D2408</f>
        <v>0.41384615384615386</v>
      </c>
      <c r="R2408" s="7">
        <f t="shared" si="187"/>
        <v>84.0625</v>
      </c>
      <c r="S2408" t="str">
        <f t="shared" si="188"/>
        <v>food</v>
      </c>
      <c r="T2408" t="str">
        <f t="shared" si="189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185"/>
        <v>42082.283888888887</v>
      </c>
      <c r="L2409" s="11">
        <f t="shared" si="186"/>
        <v>42104.958333333336</v>
      </c>
      <c r="M2409" t="b">
        <v>0</v>
      </c>
      <c r="N2409">
        <v>33</v>
      </c>
      <c r="O2409" t="b">
        <v>0</v>
      </c>
      <c r="P2409" t="s">
        <v>8284</v>
      </c>
      <c r="Q2409" s="6">
        <f>E2409/D2409</f>
        <v>0.25259090909090909</v>
      </c>
      <c r="R2409" s="7">
        <f t="shared" si="187"/>
        <v>168.39393939393941</v>
      </c>
      <c r="S2409" t="str">
        <f t="shared" si="188"/>
        <v>food</v>
      </c>
      <c r="T2409" t="str">
        <f t="shared" si="189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185"/>
        <v>41918.849039351851</v>
      </c>
      <c r="L2410" s="11">
        <f t="shared" si="186"/>
        <v>41948.890706018523</v>
      </c>
      <c r="M2410" t="b">
        <v>0</v>
      </c>
      <c r="N2410">
        <v>2</v>
      </c>
      <c r="O2410" t="b">
        <v>0</v>
      </c>
      <c r="P2410" t="s">
        <v>8284</v>
      </c>
      <c r="Q2410" s="6">
        <f>E2410/D2410</f>
        <v>2E-3</v>
      </c>
      <c r="R2410" s="7">
        <f t="shared" si="187"/>
        <v>15</v>
      </c>
      <c r="S2410" t="str">
        <f t="shared" si="188"/>
        <v>food</v>
      </c>
      <c r="T2410" t="str">
        <f t="shared" si="189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185"/>
        <v>42204.584201388891</v>
      </c>
      <c r="L2411" s="11">
        <f t="shared" si="186"/>
        <v>42234.584201388891</v>
      </c>
      <c r="M2411" t="b">
        <v>0</v>
      </c>
      <c r="N2411">
        <v>6</v>
      </c>
      <c r="O2411" t="b">
        <v>0</v>
      </c>
      <c r="P2411" t="s">
        <v>8284</v>
      </c>
      <c r="Q2411" s="6">
        <f>E2411/D2411</f>
        <v>1.84E-2</v>
      </c>
      <c r="R2411" s="7">
        <f t="shared" si="187"/>
        <v>76.666666666666671</v>
      </c>
      <c r="S2411" t="str">
        <f t="shared" si="188"/>
        <v>food</v>
      </c>
      <c r="T2411" t="str">
        <f t="shared" si="189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185"/>
        <v>42224.116608796299</v>
      </c>
      <c r="L2412" s="11">
        <f t="shared" si="186"/>
        <v>42254.116608796299</v>
      </c>
      <c r="M2412" t="b">
        <v>0</v>
      </c>
      <c r="N2412">
        <v>0</v>
      </c>
      <c r="O2412" t="b">
        <v>0</v>
      </c>
      <c r="P2412" t="s">
        <v>8284</v>
      </c>
      <c r="Q2412" s="6">
        <f>E2412/D2412</f>
        <v>0</v>
      </c>
      <c r="R2412" s="7" t="e">
        <f t="shared" si="187"/>
        <v>#DIV/0!</v>
      </c>
      <c r="S2412" t="str">
        <f t="shared" si="188"/>
        <v>food</v>
      </c>
      <c r="T2412" t="str">
        <f t="shared" si="189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185"/>
        <v>42211.440763888888</v>
      </c>
      <c r="L2413" s="11">
        <f t="shared" si="186"/>
        <v>42241.440763888888</v>
      </c>
      <c r="M2413" t="b">
        <v>0</v>
      </c>
      <c r="N2413">
        <v>3</v>
      </c>
      <c r="O2413" t="b">
        <v>0</v>
      </c>
      <c r="P2413" t="s">
        <v>8284</v>
      </c>
      <c r="Q2413" s="6">
        <f>E2413/D2413</f>
        <v>6.0400000000000002E-3</v>
      </c>
      <c r="R2413" s="7">
        <f t="shared" si="187"/>
        <v>50.333333333333336</v>
      </c>
      <c r="S2413" t="str">
        <f t="shared" si="188"/>
        <v>food</v>
      </c>
      <c r="T2413" t="str">
        <f t="shared" si="189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185"/>
        <v>42655.445289351854</v>
      </c>
      <c r="L2414" s="11">
        <f t="shared" si="186"/>
        <v>42700.486956018525</v>
      </c>
      <c r="M2414" t="b">
        <v>0</v>
      </c>
      <c r="N2414">
        <v>0</v>
      </c>
      <c r="O2414" t="b">
        <v>0</v>
      </c>
      <c r="P2414" t="s">
        <v>8284</v>
      </c>
      <c r="Q2414" s="6">
        <f>E2414/D2414</f>
        <v>0</v>
      </c>
      <c r="R2414" s="7" t="e">
        <f t="shared" si="187"/>
        <v>#DIV/0!</v>
      </c>
      <c r="S2414" t="str">
        <f t="shared" si="188"/>
        <v>food</v>
      </c>
      <c r="T2414" t="str">
        <f t="shared" si="189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185"/>
        <v>41759.818078703705</v>
      </c>
      <c r="L2415" s="11">
        <f t="shared" si="186"/>
        <v>41790.6875</v>
      </c>
      <c r="M2415" t="b">
        <v>0</v>
      </c>
      <c r="N2415">
        <v>3</v>
      </c>
      <c r="O2415" t="b">
        <v>0</v>
      </c>
      <c r="P2415" t="s">
        <v>8284</v>
      </c>
      <c r="Q2415" s="6">
        <f>E2415/D2415</f>
        <v>8.3333333333333332E-3</v>
      </c>
      <c r="R2415" s="7">
        <f t="shared" si="187"/>
        <v>8.3333333333333339</v>
      </c>
      <c r="S2415" t="str">
        <f t="shared" si="188"/>
        <v>food</v>
      </c>
      <c r="T2415" t="str">
        <f t="shared" si="189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185"/>
        <v>42198.40347222222</v>
      </c>
      <c r="L2416" s="11">
        <f t="shared" si="186"/>
        <v>42237.874305555561</v>
      </c>
      <c r="M2416" t="b">
        <v>0</v>
      </c>
      <c r="N2416">
        <v>13</v>
      </c>
      <c r="O2416" t="b">
        <v>0</v>
      </c>
      <c r="P2416" t="s">
        <v>8284</v>
      </c>
      <c r="Q2416" s="6">
        <f>E2416/D2416</f>
        <v>3.0666666666666665E-2</v>
      </c>
      <c r="R2416" s="7">
        <f t="shared" si="187"/>
        <v>35.384615384615387</v>
      </c>
      <c r="S2416" t="str">
        <f t="shared" si="188"/>
        <v>food</v>
      </c>
      <c r="T2416" t="str">
        <f t="shared" si="189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185"/>
        <v>42536.571134259262</v>
      </c>
      <c r="L2417" s="11">
        <f t="shared" si="186"/>
        <v>42566.571134259262</v>
      </c>
      <c r="M2417" t="b">
        <v>0</v>
      </c>
      <c r="N2417">
        <v>6</v>
      </c>
      <c r="O2417" t="b">
        <v>0</v>
      </c>
      <c r="P2417" t="s">
        <v>8284</v>
      </c>
      <c r="Q2417" s="6">
        <f>E2417/D2417</f>
        <v>5.5833333333333334E-3</v>
      </c>
      <c r="R2417" s="7">
        <f t="shared" si="187"/>
        <v>55.833333333333336</v>
      </c>
      <c r="S2417" t="str">
        <f t="shared" si="188"/>
        <v>food</v>
      </c>
      <c r="T2417" t="str">
        <f t="shared" si="189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185"/>
        <v>42019.446099537039</v>
      </c>
      <c r="L2418" s="11">
        <f t="shared" si="186"/>
        <v>42077.333333333336</v>
      </c>
      <c r="M2418" t="b">
        <v>0</v>
      </c>
      <c r="N2418">
        <v>1</v>
      </c>
      <c r="O2418" t="b">
        <v>0</v>
      </c>
      <c r="P2418" t="s">
        <v>8284</v>
      </c>
      <c r="Q2418" s="6">
        <f>E2418/D2418</f>
        <v>2.5000000000000001E-4</v>
      </c>
      <c r="R2418" s="7">
        <f t="shared" si="187"/>
        <v>5</v>
      </c>
      <c r="S2418" t="str">
        <f t="shared" si="188"/>
        <v>food</v>
      </c>
      <c r="T2418" t="str">
        <f t="shared" si="189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185"/>
        <v>41831.592442129629</v>
      </c>
      <c r="L2419" s="11">
        <f t="shared" si="186"/>
        <v>41861.592442129629</v>
      </c>
      <c r="M2419" t="b">
        <v>0</v>
      </c>
      <c r="N2419">
        <v>0</v>
      </c>
      <c r="O2419" t="b">
        <v>0</v>
      </c>
      <c r="P2419" t="s">
        <v>8284</v>
      </c>
      <c r="Q2419" s="6">
        <f>E2419/D2419</f>
        <v>0</v>
      </c>
      <c r="R2419" s="7" t="e">
        <f t="shared" si="187"/>
        <v>#DIV/0!</v>
      </c>
      <c r="S2419" t="str">
        <f t="shared" si="188"/>
        <v>food</v>
      </c>
      <c r="T2419" t="str">
        <f t="shared" si="189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185"/>
        <v>42027.565324074072</v>
      </c>
      <c r="L2420" s="11">
        <f t="shared" si="186"/>
        <v>42087.523657407415</v>
      </c>
      <c r="M2420" t="b">
        <v>0</v>
      </c>
      <c r="N2420">
        <v>5</v>
      </c>
      <c r="O2420" t="b">
        <v>0</v>
      </c>
      <c r="P2420" t="s">
        <v>8284</v>
      </c>
      <c r="Q2420" s="6">
        <f>E2420/D2420</f>
        <v>2.0000000000000001E-4</v>
      </c>
      <c r="R2420" s="7">
        <f t="shared" si="187"/>
        <v>1</v>
      </c>
      <c r="S2420" t="str">
        <f t="shared" si="188"/>
        <v>food</v>
      </c>
      <c r="T2420" t="str">
        <f t="shared" si="189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185"/>
        <v>41993.44663194444</v>
      </c>
      <c r="L2421" s="11">
        <f t="shared" si="186"/>
        <v>42053.44663194444</v>
      </c>
      <c r="M2421" t="b">
        <v>0</v>
      </c>
      <c r="N2421">
        <v>0</v>
      </c>
      <c r="O2421" t="b">
        <v>0</v>
      </c>
      <c r="P2421" t="s">
        <v>8284</v>
      </c>
      <c r="Q2421" s="6">
        <f>E2421/D2421</f>
        <v>0</v>
      </c>
      <c r="R2421" s="7" t="e">
        <f t="shared" si="187"/>
        <v>#DIV/0!</v>
      </c>
      <c r="S2421" t="str">
        <f t="shared" si="188"/>
        <v>food</v>
      </c>
      <c r="T2421" t="str">
        <f t="shared" si="189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185"/>
        <v>41892.737210648149</v>
      </c>
      <c r="L2422" s="11">
        <f t="shared" si="186"/>
        <v>41952.778877314813</v>
      </c>
      <c r="M2422" t="b">
        <v>0</v>
      </c>
      <c r="N2422">
        <v>36</v>
      </c>
      <c r="O2422" t="b">
        <v>0</v>
      </c>
      <c r="P2422" t="s">
        <v>8284</v>
      </c>
      <c r="Q2422" s="6">
        <f>E2422/D2422</f>
        <v>0.14825133372851215</v>
      </c>
      <c r="R2422" s="7">
        <f t="shared" si="187"/>
        <v>69.472222222222229</v>
      </c>
      <c r="S2422" t="str">
        <f t="shared" si="188"/>
        <v>food</v>
      </c>
      <c r="T2422" t="str">
        <f t="shared" si="189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185"/>
        <v>42026.395787037043</v>
      </c>
      <c r="L2423" s="11">
        <f t="shared" si="186"/>
        <v>42056.395787037043</v>
      </c>
      <c r="M2423" t="b">
        <v>0</v>
      </c>
      <c r="N2423">
        <v>1</v>
      </c>
      <c r="O2423" t="b">
        <v>0</v>
      </c>
      <c r="P2423" t="s">
        <v>8284</v>
      </c>
      <c r="Q2423" s="6">
        <f>E2423/D2423</f>
        <v>1.6666666666666666E-4</v>
      </c>
      <c r="R2423" s="7">
        <f t="shared" si="187"/>
        <v>1</v>
      </c>
      <c r="S2423" t="str">
        <f t="shared" si="188"/>
        <v>food</v>
      </c>
      <c r="T2423" t="str">
        <f t="shared" si="189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185"/>
        <v>42044.433287037034</v>
      </c>
      <c r="L2424" s="11">
        <f t="shared" si="186"/>
        <v>42074.391620370377</v>
      </c>
      <c r="M2424" t="b">
        <v>0</v>
      </c>
      <c r="N2424">
        <v>1</v>
      </c>
      <c r="O2424" t="b">
        <v>0</v>
      </c>
      <c r="P2424" t="s">
        <v>8284</v>
      </c>
      <c r="Q2424" s="6">
        <f>E2424/D2424</f>
        <v>2E-3</v>
      </c>
      <c r="R2424" s="7">
        <f t="shared" si="187"/>
        <v>1</v>
      </c>
      <c r="S2424" t="str">
        <f t="shared" si="188"/>
        <v>food</v>
      </c>
      <c r="T2424" t="str">
        <f t="shared" si="189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185"/>
        <v>41974.413078703707</v>
      </c>
      <c r="L2425" s="11">
        <f t="shared" si="186"/>
        <v>42004.413078703707</v>
      </c>
      <c r="M2425" t="b">
        <v>0</v>
      </c>
      <c r="N2425">
        <v>1</v>
      </c>
      <c r="O2425" t="b">
        <v>0</v>
      </c>
      <c r="P2425" t="s">
        <v>8284</v>
      </c>
      <c r="Q2425" s="6">
        <f>E2425/D2425</f>
        <v>1.3333333333333334E-4</v>
      </c>
      <c r="R2425" s="7">
        <f t="shared" si="187"/>
        <v>8</v>
      </c>
      <c r="S2425" t="str">
        <f t="shared" si="188"/>
        <v>food</v>
      </c>
      <c r="T2425" t="str">
        <f t="shared" si="189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185"/>
        <v>41909.600787037038</v>
      </c>
      <c r="L2426" s="11">
        <f t="shared" si="186"/>
        <v>41939.600787037038</v>
      </c>
      <c r="M2426" t="b">
        <v>0</v>
      </c>
      <c r="N2426">
        <v>9</v>
      </c>
      <c r="O2426" t="b">
        <v>0</v>
      </c>
      <c r="P2426" t="s">
        <v>8284</v>
      </c>
      <c r="Q2426" s="6">
        <f>E2426/D2426</f>
        <v>1.24E-2</v>
      </c>
      <c r="R2426" s="7">
        <f t="shared" si="187"/>
        <v>34.444444444444443</v>
      </c>
      <c r="S2426" t="str">
        <f t="shared" si="188"/>
        <v>food</v>
      </c>
      <c r="T2426" t="str">
        <f t="shared" si="189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185"/>
        <v>42502.622094907412</v>
      </c>
      <c r="L2427" s="11">
        <f t="shared" si="186"/>
        <v>42517.62777777778</v>
      </c>
      <c r="M2427" t="b">
        <v>0</v>
      </c>
      <c r="N2427">
        <v>1</v>
      </c>
      <c r="O2427" t="b">
        <v>0</v>
      </c>
      <c r="P2427" t="s">
        <v>8284</v>
      </c>
      <c r="Q2427" s="6">
        <f>E2427/D2427</f>
        <v>2.8571428571428574E-4</v>
      </c>
      <c r="R2427" s="7">
        <f t="shared" si="187"/>
        <v>1</v>
      </c>
      <c r="S2427" t="str">
        <f t="shared" si="188"/>
        <v>food</v>
      </c>
      <c r="T2427" t="str">
        <f t="shared" si="189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185"/>
        <v>42163.878379629627</v>
      </c>
      <c r="L2428" s="11">
        <f t="shared" si="186"/>
        <v>42223.878379629627</v>
      </c>
      <c r="M2428" t="b">
        <v>0</v>
      </c>
      <c r="N2428">
        <v>0</v>
      </c>
      <c r="O2428" t="b">
        <v>0</v>
      </c>
      <c r="P2428" t="s">
        <v>8284</v>
      </c>
      <c r="Q2428" s="6">
        <f>E2428/D2428</f>
        <v>0</v>
      </c>
      <c r="R2428" s="7" t="e">
        <f t="shared" si="187"/>
        <v>#DIV/0!</v>
      </c>
      <c r="S2428" t="str">
        <f t="shared" si="188"/>
        <v>food</v>
      </c>
      <c r="T2428" t="str">
        <f t="shared" si="189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185"/>
        <v>42412.027002314811</v>
      </c>
      <c r="L2429" s="11">
        <f t="shared" si="186"/>
        <v>42451.985335648154</v>
      </c>
      <c r="M2429" t="b">
        <v>0</v>
      </c>
      <c r="N2429">
        <v>1</v>
      </c>
      <c r="O2429" t="b">
        <v>0</v>
      </c>
      <c r="P2429" t="s">
        <v>8284</v>
      </c>
      <c r="Q2429" s="6">
        <f>E2429/D2429</f>
        <v>2.0000000000000002E-5</v>
      </c>
      <c r="R2429" s="7">
        <f t="shared" si="187"/>
        <v>1</v>
      </c>
      <c r="S2429" t="str">
        <f t="shared" si="188"/>
        <v>food</v>
      </c>
      <c r="T2429" t="str">
        <f t="shared" si="189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185"/>
        <v>42045.492488425931</v>
      </c>
      <c r="L2430" s="11">
        <f t="shared" si="186"/>
        <v>42075.450821759259</v>
      </c>
      <c r="M2430" t="b">
        <v>0</v>
      </c>
      <c r="N2430">
        <v>1</v>
      </c>
      <c r="O2430" t="b">
        <v>0</v>
      </c>
      <c r="P2430" t="s">
        <v>8284</v>
      </c>
      <c r="Q2430" s="6">
        <f>E2430/D2430</f>
        <v>2.8571428571428571E-5</v>
      </c>
      <c r="R2430" s="7">
        <f t="shared" si="187"/>
        <v>1</v>
      </c>
      <c r="S2430" t="str">
        <f t="shared" si="188"/>
        <v>food</v>
      </c>
      <c r="T2430" t="str">
        <f t="shared" si="189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185"/>
        <v>42734.587569444448</v>
      </c>
      <c r="L2431" s="11">
        <f t="shared" si="186"/>
        <v>42771.405555555561</v>
      </c>
      <c r="M2431" t="b">
        <v>0</v>
      </c>
      <c r="N2431">
        <v>4</v>
      </c>
      <c r="O2431" t="b">
        <v>0</v>
      </c>
      <c r="P2431" t="s">
        <v>8284</v>
      </c>
      <c r="Q2431" s="6">
        <f>E2431/D2431</f>
        <v>1.4321428571428572E-2</v>
      </c>
      <c r="R2431" s="7">
        <f t="shared" si="187"/>
        <v>501.25</v>
      </c>
      <c r="S2431" t="str">
        <f t="shared" si="188"/>
        <v>food</v>
      </c>
      <c r="T2431" t="str">
        <f t="shared" si="189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185"/>
        <v>42381.839166666665</v>
      </c>
      <c r="L2432" s="11">
        <f t="shared" si="186"/>
        <v>42411.839166666665</v>
      </c>
      <c r="M2432" t="b">
        <v>0</v>
      </c>
      <c r="N2432">
        <v>2</v>
      </c>
      <c r="O2432" t="b">
        <v>0</v>
      </c>
      <c r="P2432" t="s">
        <v>8284</v>
      </c>
      <c r="Q2432" s="6">
        <f>E2432/D2432</f>
        <v>7.0000000000000001E-3</v>
      </c>
      <c r="R2432" s="7">
        <f t="shared" si="187"/>
        <v>10.5</v>
      </c>
      <c r="S2432" t="str">
        <f t="shared" si="188"/>
        <v>food</v>
      </c>
      <c r="T2432" t="str">
        <f t="shared" si="189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185"/>
        <v>42488.808020833334</v>
      </c>
      <c r="L2433" s="11">
        <f t="shared" si="186"/>
        <v>42548.808020833334</v>
      </c>
      <c r="M2433" t="b">
        <v>0</v>
      </c>
      <c r="N2433">
        <v>2</v>
      </c>
      <c r="O2433" t="b">
        <v>0</v>
      </c>
      <c r="P2433" t="s">
        <v>8284</v>
      </c>
      <c r="Q2433" s="6">
        <f>E2433/D2433</f>
        <v>2.0000000000000002E-5</v>
      </c>
      <c r="R2433" s="7">
        <f t="shared" si="187"/>
        <v>1</v>
      </c>
      <c r="S2433" t="str">
        <f t="shared" si="188"/>
        <v>food</v>
      </c>
      <c r="T2433" t="str">
        <f t="shared" si="189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si="185"/>
        <v>42040.927048611113</v>
      </c>
      <c r="L2434" s="11">
        <f t="shared" si="186"/>
        <v>42070.927048611113</v>
      </c>
      <c r="M2434" t="b">
        <v>0</v>
      </c>
      <c r="N2434">
        <v>2</v>
      </c>
      <c r="O2434" t="b">
        <v>0</v>
      </c>
      <c r="P2434" t="s">
        <v>8284</v>
      </c>
      <c r="Q2434" s="6">
        <f>E2434/D2434</f>
        <v>1.4285714285714287E-4</v>
      </c>
      <c r="R2434" s="7">
        <f t="shared" si="187"/>
        <v>1</v>
      </c>
      <c r="S2434" t="str">
        <f t="shared" si="188"/>
        <v>food</v>
      </c>
      <c r="T2434" t="str">
        <f t="shared" si="189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ref="K2435:K2498" si="190">(((J2435/60)/60)/24)+DATE(1970,1,1)+(-7/24)</f>
        <v>42397.608136574076</v>
      </c>
      <c r="L2435" s="11">
        <f t="shared" ref="L2435:L2498" si="191">(((I2435/60)/60)/24)+DATE(1970,1,1)+(-7/24)</f>
        <v>42427.608136574076</v>
      </c>
      <c r="M2435" t="b">
        <v>0</v>
      </c>
      <c r="N2435">
        <v>0</v>
      </c>
      <c r="O2435" t="b">
        <v>0</v>
      </c>
      <c r="P2435" t="s">
        <v>8284</v>
      </c>
      <c r="Q2435" s="6">
        <f>E2435/D2435</f>
        <v>0</v>
      </c>
      <c r="R2435" s="7" t="e">
        <f t="shared" ref="R2435:R2498" si="192">E2435/N2435</f>
        <v>#DIV/0!</v>
      </c>
      <c r="S2435" t="str">
        <f t="shared" ref="S2435:S2498" si="193">LEFT(P2435,SEARCH("/",P2435,1)-1)</f>
        <v>food</v>
      </c>
      <c r="T2435" t="str">
        <f t="shared" ref="T2435:T2498" si="194">RIGHT(P2435,LEN(P2435)-SEARCH("/",P2435))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190"/>
        <v>42179.894374999996</v>
      </c>
      <c r="L2436" s="11">
        <f t="shared" si="191"/>
        <v>42219.894374999996</v>
      </c>
      <c r="M2436" t="b">
        <v>0</v>
      </c>
      <c r="N2436">
        <v>2</v>
      </c>
      <c r="O2436" t="b">
        <v>0</v>
      </c>
      <c r="P2436" t="s">
        <v>8284</v>
      </c>
      <c r="Q2436" s="6">
        <f>E2436/D2436</f>
        <v>1.2999999999999999E-3</v>
      </c>
      <c r="R2436" s="7">
        <f t="shared" si="192"/>
        <v>13</v>
      </c>
      <c r="S2436" t="str">
        <f t="shared" si="193"/>
        <v>food</v>
      </c>
      <c r="T2436" t="str">
        <f t="shared" si="194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190"/>
        <v>42251.985949074071</v>
      </c>
      <c r="L2437" s="11">
        <f t="shared" si="191"/>
        <v>42281.985949074071</v>
      </c>
      <c r="M2437" t="b">
        <v>0</v>
      </c>
      <c r="N2437">
        <v>4</v>
      </c>
      <c r="O2437" t="b">
        <v>0</v>
      </c>
      <c r="P2437" t="s">
        <v>8284</v>
      </c>
      <c r="Q2437" s="6">
        <f>E2437/D2437</f>
        <v>4.8960000000000002E-3</v>
      </c>
      <c r="R2437" s="7">
        <f t="shared" si="192"/>
        <v>306</v>
      </c>
      <c r="S2437" t="str">
        <f t="shared" si="193"/>
        <v>food</v>
      </c>
      <c r="T2437" t="str">
        <f t="shared" si="194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190"/>
        <v>42338.32372685185</v>
      </c>
      <c r="L2438" s="11">
        <f t="shared" si="191"/>
        <v>42398.32372685185</v>
      </c>
      <c r="M2438" t="b">
        <v>0</v>
      </c>
      <c r="N2438">
        <v>2</v>
      </c>
      <c r="O2438" t="b">
        <v>0</v>
      </c>
      <c r="P2438" t="s">
        <v>8284</v>
      </c>
      <c r="Q2438" s="6">
        <f>E2438/D2438</f>
        <v>3.8461538461538462E-4</v>
      </c>
      <c r="R2438" s="7">
        <f t="shared" si="192"/>
        <v>22.5</v>
      </c>
      <c r="S2438" t="str">
        <f t="shared" si="193"/>
        <v>food</v>
      </c>
      <c r="T2438" t="str">
        <f t="shared" si="194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190"/>
        <v>42031.673472222225</v>
      </c>
      <c r="L2439" s="11">
        <f t="shared" si="191"/>
        <v>42080.458333333336</v>
      </c>
      <c r="M2439" t="b">
        <v>0</v>
      </c>
      <c r="N2439">
        <v>0</v>
      </c>
      <c r="O2439" t="b">
        <v>0</v>
      </c>
      <c r="P2439" t="s">
        <v>8284</v>
      </c>
      <c r="Q2439" s="6">
        <f>E2439/D2439</f>
        <v>0</v>
      </c>
      <c r="R2439" s="7" t="e">
        <f t="shared" si="192"/>
        <v>#DIV/0!</v>
      </c>
      <c r="S2439" t="str">
        <f t="shared" si="193"/>
        <v>food</v>
      </c>
      <c r="T2439" t="str">
        <f t="shared" si="194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190"/>
        <v>42285.623402777775</v>
      </c>
      <c r="L2440" s="11">
        <f t="shared" si="191"/>
        <v>42345.665069444447</v>
      </c>
      <c r="M2440" t="b">
        <v>0</v>
      </c>
      <c r="N2440">
        <v>1</v>
      </c>
      <c r="O2440" t="b">
        <v>0</v>
      </c>
      <c r="P2440" t="s">
        <v>8284</v>
      </c>
      <c r="Q2440" s="6">
        <f>E2440/D2440</f>
        <v>3.3333333333333335E-3</v>
      </c>
      <c r="R2440" s="7">
        <f t="shared" si="192"/>
        <v>50</v>
      </c>
      <c r="S2440" t="str">
        <f t="shared" si="193"/>
        <v>food</v>
      </c>
      <c r="T2440" t="str">
        <f t="shared" si="194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190"/>
        <v>42265.526956018519</v>
      </c>
      <c r="L2441" s="11">
        <f t="shared" si="191"/>
        <v>42295.526956018519</v>
      </c>
      <c r="M2441" t="b">
        <v>0</v>
      </c>
      <c r="N2441">
        <v>0</v>
      </c>
      <c r="O2441" t="b">
        <v>0</v>
      </c>
      <c r="P2441" t="s">
        <v>8284</v>
      </c>
      <c r="Q2441" s="6">
        <f>E2441/D2441</f>
        <v>0</v>
      </c>
      <c r="R2441" s="7" t="e">
        <f t="shared" si="192"/>
        <v>#DIV/0!</v>
      </c>
      <c r="S2441" t="str">
        <f t="shared" si="193"/>
        <v>food</v>
      </c>
      <c r="T2441" t="str">
        <f t="shared" si="194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190"/>
        <v>42383.607789351852</v>
      </c>
      <c r="L2442" s="11">
        <f t="shared" si="191"/>
        <v>42413.607789351852</v>
      </c>
      <c r="M2442" t="b">
        <v>0</v>
      </c>
      <c r="N2442">
        <v>2</v>
      </c>
      <c r="O2442" t="b">
        <v>0</v>
      </c>
      <c r="P2442" t="s">
        <v>8284</v>
      </c>
      <c r="Q2442" s="6">
        <f>E2442/D2442</f>
        <v>2E-3</v>
      </c>
      <c r="R2442" s="7">
        <f t="shared" si="192"/>
        <v>5</v>
      </c>
      <c r="S2442" t="str">
        <f t="shared" si="193"/>
        <v>food</v>
      </c>
      <c r="T2442" t="str">
        <f t="shared" si="194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190"/>
        <v>42186.833958333336</v>
      </c>
      <c r="L2443" s="11">
        <f t="shared" si="191"/>
        <v>42207.915972222225</v>
      </c>
      <c r="M2443" t="b">
        <v>0</v>
      </c>
      <c r="N2443">
        <v>109</v>
      </c>
      <c r="O2443" t="b">
        <v>1</v>
      </c>
      <c r="P2443" t="s">
        <v>8298</v>
      </c>
      <c r="Q2443" s="6">
        <f>E2443/D2443</f>
        <v>1.0788</v>
      </c>
      <c r="R2443" s="7">
        <f t="shared" si="192"/>
        <v>74.22935779816514</v>
      </c>
      <c r="S2443" t="str">
        <f t="shared" si="193"/>
        <v>food</v>
      </c>
      <c r="T2443" t="str">
        <f t="shared" si="194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190"/>
        <v>42052.37532407407</v>
      </c>
      <c r="L2444" s="11">
        <f t="shared" si="191"/>
        <v>42082.333657407413</v>
      </c>
      <c r="M2444" t="b">
        <v>0</v>
      </c>
      <c r="N2444">
        <v>372</v>
      </c>
      <c r="O2444" t="b">
        <v>1</v>
      </c>
      <c r="P2444" t="s">
        <v>8298</v>
      </c>
      <c r="Q2444" s="6">
        <f>E2444/D2444</f>
        <v>1.2594166666666666</v>
      </c>
      <c r="R2444" s="7">
        <f t="shared" si="192"/>
        <v>81.252688172043008</v>
      </c>
      <c r="S2444" t="str">
        <f t="shared" si="193"/>
        <v>food</v>
      </c>
      <c r="T2444" t="str">
        <f t="shared" si="194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190"/>
        <v>41836.333587962967</v>
      </c>
      <c r="L2445" s="11">
        <f t="shared" si="191"/>
        <v>41866.333587962967</v>
      </c>
      <c r="M2445" t="b">
        <v>0</v>
      </c>
      <c r="N2445">
        <v>311</v>
      </c>
      <c r="O2445" t="b">
        <v>1</v>
      </c>
      <c r="P2445" t="s">
        <v>8298</v>
      </c>
      <c r="Q2445" s="6">
        <f>E2445/D2445</f>
        <v>2.0251494999999999</v>
      </c>
      <c r="R2445" s="7">
        <f t="shared" si="192"/>
        <v>130.23469453376205</v>
      </c>
      <c r="S2445" t="str">
        <f t="shared" si="193"/>
        <v>food</v>
      </c>
      <c r="T2445" t="str">
        <f t="shared" si="194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190"/>
        <v>42485.462858796302</v>
      </c>
      <c r="L2446" s="11">
        <f t="shared" si="191"/>
        <v>42515.462858796302</v>
      </c>
      <c r="M2446" t="b">
        <v>0</v>
      </c>
      <c r="N2446">
        <v>61</v>
      </c>
      <c r="O2446" t="b">
        <v>1</v>
      </c>
      <c r="P2446" t="s">
        <v>8298</v>
      </c>
      <c r="Q2446" s="6">
        <f>E2446/D2446</f>
        <v>1.0860000000000001</v>
      </c>
      <c r="R2446" s="7">
        <f t="shared" si="192"/>
        <v>53.409836065573771</v>
      </c>
      <c r="S2446" t="str">
        <f t="shared" si="193"/>
        <v>food</v>
      </c>
      <c r="T2446" t="str">
        <f t="shared" si="194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190"/>
        <v>42242.898391203707</v>
      </c>
      <c r="L2447" s="11">
        <f t="shared" si="191"/>
        <v>42272.898391203707</v>
      </c>
      <c r="M2447" t="b">
        <v>0</v>
      </c>
      <c r="N2447">
        <v>115</v>
      </c>
      <c r="O2447" t="b">
        <v>1</v>
      </c>
      <c r="P2447" t="s">
        <v>8298</v>
      </c>
      <c r="Q2447" s="6">
        <f>E2447/D2447</f>
        <v>1.728</v>
      </c>
      <c r="R2447" s="7">
        <f t="shared" si="192"/>
        <v>75.130434782608702</v>
      </c>
      <c r="S2447" t="str">
        <f t="shared" si="193"/>
        <v>food</v>
      </c>
      <c r="T2447" t="str">
        <f t="shared" si="194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190"/>
        <v>42670.311006944445</v>
      </c>
      <c r="L2448" s="11">
        <f t="shared" si="191"/>
        <v>42700.352673611116</v>
      </c>
      <c r="M2448" t="b">
        <v>0</v>
      </c>
      <c r="N2448">
        <v>111</v>
      </c>
      <c r="O2448" t="b">
        <v>1</v>
      </c>
      <c r="P2448" t="s">
        <v>8298</v>
      </c>
      <c r="Q2448" s="6">
        <f>E2448/D2448</f>
        <v>1.6798</v>
      </c>
      <c r="R2448" s="7">
        <f t="shared" si="192"/>
        <v>75.666666666666671</v>
      </c>
      <c r="S2448" t="str">
        <f t="shared" si="193"/>
        <v>food</v>
      </c>
      <c r="T2448" t="str">
        <f t="shared" si="194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190"/>
        <v>42654.178159722222</v>
      </c>
      <c r="L2449" s="11">
        <f t="shared" si="191"/>
        <v>42685.875000000007</v>
      </c>
      <c r="M2449" t="b">
        <v>0</v>
      </c>
      <c r="N2449">
        <v>337</v>
      </c>
      <c r="O2449" t="b">
        <v>1</v>
      </c>
      <c r="P2449" t="s">
        <v>8298</v>
      </c>
      <c r="Q2449" s="6">
        <f>E2449/D2449</f>
        <v>4.2720000000000002</v>
      </c>
      <c r="R2449" s="7">
        <f t="shared" si="192"/>
        <v>31.691394658753708</v>
      </c>
      <c r="S2449" t="str">
        <f t="shared" si="193"/>
        <v>food</v>
      </c>
      <c r="T2449" t="str">
        <f t="shared" si="194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190"/>
        <v>42607.024456018517</v>
      </c>
      <c r="L2450" s="11">
        <f t="shared" si="191"/>
        <v>42612.941666666673</v>
      </c>
      <c r="M2450" t="b">
        <v>0</v>
      </c>
      <c r="N2450">
        <v>9</v>
      </c>
      <c r="O2450" t="b">
        <v>1</v>
      </c>
      <c r="P2450" t="s">
        <v>8298</v>
      </c>
      <c r="Q2450" s="6">
        <f>E2450/D2450</f>
        <v>1.075</v>
      </c>
      <c r="R2450" s="7">
        <f t="shared" si="192"/>
        <v>47.777777777777779</v>
      </c>
      <c r="S2450" t="str">
        <f t="shared" si="193"/>
        <v>food</v>
      </c>
      <c r="T2450" t="str">
        <f t="shared" si="194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190"/>
        <v>41942.850868055561</v>
      </c>
      <c r="L2451" s="11">
        <f t="shared" si="191"/>
        <v>41972.892534722225</v>
      </c>
      <c r="M2451" t="b">
        <v>0</v>
      </c>
      <c r="N2451">
        <v>120</v>
      </c>
      <c r="O2451" t="b">
        <v>1</v>
      </c>
      <c r="P2451" t="s">
        <v>8298</v>
      </c>
      <c r="Q2451" s="6">
        <f>E2451/D2451</f>
        <v>1.08</v>
      </c>
      <c r="R2451" s="7">
        <f t="shared" si="192"/>
        <v>90</v>
      </c>
      <c r="S2451" t="str">
        <f t="shared" si="193"/>
        <v>food</v>
      </c>
      <c r="T2451" t="str">
        <f t="shared" si="194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190"/>
        <v>41901.780740740745</v>
      </c>
      <c r="L2452" s="11">
        <f t="shared" si="191"/>
        <v>41939.840972222228</v>
      </c>
      <c r="M2452" t="b">
        <v>0</v>
      </c>
      <c r="N2452">
        <v>102</v>
      </c>
      <c r="O2452" t="b">
        <v>1</v>
      </c>
      <c r="P2452" t="s">
        <v>8298</v>
      </c>
      <c r="Q2452" s="6">
        <f>E2452/D2452</f>
        <v>1.0153353333333335</v>
      </c>
      <c r="R2452" s="7">
        <f t="shared" si="192"/>
        <v>149.31401960784314</v>
      </c>
      <c r="S2452" t="str">
        <f t="shared" si="193"/>
        <v>food</v>
      </c>
      <c r="T2452" t="str">
        <f t="shared" si="194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190"/>
        <v>42779.616782407415</v>
      </c>
      <c r="L2453" s="11">
        <f t="shared" si="191"/>
        <v>42799.616782407415</v>
      </c>
      <c r="M2453" t="b">
        <v>0</v>
      </c>
      <c r="N2453">
        <v>186</v>
      </c>
      <c r="O2453" t="b">
        <v>1</v>
      </c>
      <c r="P2453" t="s">
        <v>8298</v>
      </c>
      <c r="Q2453" s="6">
        <f>E2453/D2453</f>
        <v>1.1545000000000001</v>
      </c>
      <c r="R2453" s="7">
        <f t="shared" si="192"/>
        <v>62.06989247311828</v>
      </c>
      <c r="S2453" t="str">
        <f t="shared" si="193"/>
        <v>food</v>
      </c>
      <c r="T2453" t="str">
        <f t="shared" si="194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190"/>
        <v>42338.552083333336</v>
      </c>
      <c r="L2454" s="11">
        <f t="shared" si="191"/>
        <v>42367.666666666664</v>
      </c>
      <c r="M2454" t="b">
        <v>0</v>
      </c>
      <c r="N2454">
        <v>15</v>
      </c>
      <c r="O2454" t="b">
        <v>1</v>
      </c>
      <c r="P2454" t="s">
        <v>8298</v>
      </c>
      <c r="Q2454" s="6">
        <f>E2454/D2454</f>
        <v>1.335</v>
      </c>
      <c r="R2454" s="7">
        <f t="shared" si="192"/>
        <v>53.4</v>
      </c>
      <c r="S2454" t="str">
        <f t="shared" si="193"/>
        <v>food</v>
      </c>
      <c r="T2454" t="str">
        <f t="shared" si="194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190"/>
        <v>42738.400567129633</v>
      </c>
      <c r="L2455" s="11">
        <f t="shared" si="191"/>
        <v>42768.400567129633</v>
      </c>
      <c r="M2455" t="b">
        <v>0</v>
      </c>
      <c r="N2455">
        <v>67</v>
      </c>
      <c r="O2455" t="b">
        <v>1</v>
      </c>
      <c r="P2455" t="s">
        <v>8298</v>
      </c>
      <c r="Q2455" s="6">
        <f>E2455/D2455</f>
        <v>1.5469999999999999</v>
      </c>
      <c r="R2455" s="7">
        <f t="shared" si="192"/>
        <v>69.268656716417908</v>
      </c>
      <c r="S2455" t="str">
        <f t="shared" si="193"/>
        <v>food</v>
      </c>
      <c r="T2455" t="str">
        <f t="shared" si="194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190"/>
        <v>42769.909814814811</v>
      </c>
      <c r="L2456" s="11">
        <f t="shared" si="191"/>
        <v>42804.909814814811</v>
      </c>
      <c r="M2456" t="b">
        <v>0</v>
      </c>
      <c r="N2456">
        <v>130</v>
      </c>
      <c r="O2456" t="b">
        <v>1</v>
      </c>
      <c r="P2456" t="s">
        <v>8298</v>
      </c>
      <c r="Q2456" s="6">
        <f>E2456/D2456</f>
        <v>1.0084571428571429</v>
      </c>
      <c r="R2456" s="7">
        <f t="shared" si="192"/>
        <v>271.50769230769231</v>
      </c>
      <c r="S2456" t="str">
        <f t="shared" si="193"/>
        <v>food</v>
      </c>
      <c r="T2456" t="str">
        <f t="shared" si="194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190"/>
        <v>42452.490162037044</v>
      </c>
      <c r="L2457" s="11">
        <f t="shared" si="191"/>
        <v>42480.490162037044</v>
      </c>
      <c r="M2457" t="b">
        <v>0</v>
      </c>
      <c r="N2457">
        <v>16</v>
      </c>
      <c r="O2457" t="b">
        <v>1</v>
      </c>
      <c r="P2457" t="s">
        <v>8298</v>
      </c>
      <c r="Q2457" s="6">
        <f>E2457/D2457</f>
        <v>1.82</v>
      </c>
      <c r="R2457" s="7">
        <f t="shared" si="192"/>
        <v>34.125</v>
      </c>
      <c r="S2457" t="str">
        <f t="shared" si="193"/>
        <v>food</v>
      </c>
      <c r="T2457" t="str">
        <f t="shared" si="194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190"/>
        <v>42761.669432870374</v>
      </c>
      <c r="L2458" s="11">
        <f t="shared" si="191"/>
        <v>42791.669432870374</v>
      </c>
      <c r="M2458" t="b">
        <v>0</v>
      </c>
      <c r="N2458">
        <v>67</v>
      </c>
      <c r="O2458" t="b">
        <v>1</v>
      </c>
      <c r="P2458" t="s">
        <v>8298</v>
      </c>
      <c r="Q2458" s="6">
        <f>E2458/D2458</f>
        <v>1.8086666666666666</v>
      </c>
      <c r="R2458" s="7">
        <f t="shared" si="192"/>
        <v>40.492537313432834</v>
      </c>
      <c r="S2458" t="str">
        <f t="shared" si="193"/>
        <v>food</v>
      </c>
      <c r="T2458" t="str">
        <f t="shared" si="194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190"/>
        <v>42423.310833333337</v>
      </c>
      <c r="L2459" s="11">
        <f t="shared" si="191"/>
        <v>42453.269166666672</v>
      </c>
      <c r="M2459" t="b">
        <v>0</v>
      </c>
      <c r="N2459">
        <v>124</v>
      </c>
      <c r="O2459" t="b">
        <v>1</v>
      </c>
      <c r="P2459" t="s">
        <v>8298</v>
      </c>
      <c r="Q2459" s="6">
        <f>E2459/D2459</f>
        <v>1.0230434782608695</v>
      </c>
      <c r="R2459" s="7">
        <f t="shared" si="192"/>
        <v>189.75806451612902</v>
      </c>
      <c r="S2459" t="str">
        <f t="shared" si="193"/>
        <v>food</v>
      </c>
      <c r="T2459" t="str">
        <f t="shared" si="194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190"/>
        <v>42495.580069444448</v>
      </c>
      <c r="L2460" s="11">
        <f t="shared" si="191"/>
        <v>42530.500000000007</v>
      </c>
      <c r="M2460" t="b">
        <v>0</v>
      </c>
      <c r="N2460">
        <v>80</v>
      </c>
      <c r="O2460" t="b">
        <v>1</v>
      </c>
      <c r="P2460" t="s">
        <v>8298</v>
      </c>
      <c r="Q2460" s="6">
        <f>E2460/D2460</f>
        <v>1.1017999999999999</v>
      </c>
      <c r="R2460" s="7">
        <f t="shared" si="192"/>
        <v>68.862499999999997</v>
      </c>
      <c r="S2460" t="str">
        <f t="shared" si="193"/>
        <v>food</v>
      </c>
      <c r="T2460" t="str">
        <f t="shared" si="194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190"/>
        <v>42407.345891203709</v>
      </c>
      <c r="L2461" s="11">
        <f t="shared" si="191"/>
        <v>42452.304224537038</v>
      </c>
      <c r="M2461" t="b">
        <v>0</v>
      </c>
      <c r="N2461">
        <v>282</v>
      </c>
      <c r="O2461" t="b">
        <v>1</v>
      </c>
      <c r="P2461" t="s">
        <v>8298</v>
      </c>
      <c r="Q2461" s="6">
        <f>E2461/D2461</f>
        <v>1.0225</v>
      </c>
      <c r="R2461" s="7">
        <f t="shared" si="192"/>
        <v>108.77659574468085</v>
      </c>
      <c r="S2461" t="str">
        <f t="shared" si="193"/>
        <v>food</v>
      </c>
      <c r="T2461" t="str">
        <f t="shared" si="194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190"/>
        <v>42703.895451388897</v>
      </c>
      <c r="L2462" s="11">
        <f t="shared" si="191"/>
        <v>42737.886805555558</v>
      </c>
      <c r="M2462" t="b">
        <v>0</v>
      </c>
      <c r="N2462">
        <v>68</v>
      </c>
      <c r="O2462" t="b">
        <v>1</v>
      </c>
      <c r="P2462" t="s">
        <v>8298</v>
      </c>
      <c r="Q2462" s="6">
        <f>E2462/D2462</f>
        <v>1.0078823529411765</v>
      </c>
      <c r="R2462" s="7">
        <f t="shared" si="192"/>
        <v>125.98529411764706</v>
      </c>
      <c r="S2462" t="str">
        <f t="shared" si="193"/>
        <v>food</v>
      </c>
      <c r="T2462" t="str">
        <f t="shared" si="194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190"/>
        <v>40783.721030092594</v>
      </c>
      <c r="L2463" s="11">
        <f t="shared" si="191"/>
        <v>40816.833333333336</v>
      </c>
      <c r="M2463" t="b">
        <v>0</v>
      </c>
      <c r="N2463">
        <v>86</v>
      </c>
      <c r="O2463" t="b">
        <v>1</v>
      </c>
      <c r="P2463" t="s">
        <v>8279</v>
      </c>
      <c r="Q2463" s="6">
        <f>E2463/D2463</f>
        <v>1.038</v>
      </c>
      <c r="R2463" s="7">
        <f t="shared" si="192"/>
        <v>90.523255813953483</v>
      </c>
      <c r="S2463" t="str">
        <f t="shared" si="193"/>
        <v>music</v>
      </c>
      <c r="T2463" t="str">
        <f t="shared" si="194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190"/>
        <v>41088.894629629634</v>
      </c>
      <c r="L2464" s="11">
        <f t="shared" si="191"/>
        <v>41108.894629629634</v>
      </c>
      <c r="M2464" t="b">
        <v>0</v>
      </c>
      <c r="N2464">
        <v>115</v>
      </c>
      <c r="O2464" t="b">
        <v>1</v>
      </c>
      <c r="P2464" t="s">
        <v>8279</v>
      </c>
      <c r="Q2464" s="6">
        <f>E2464/D2464</f>
        <v>1.1070833333333334</v>
      </c>
      <c r="R2464" s="7">
        <f t="shared" si="192"/>
        <v>28.880434782608695</v>
      </c>
      <c r="S2464" t="str">
        <f t="shared" si="193"/>
        <v>music</v>
      </c>
      <c r="T2464" t="str">
        <f t="shared" si="194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190"/>
        <v>41340.819733796299</v>
      </c>
      <c r="L2465" s="11">
        <f t="shared" si="191"/>
        <v>41380.5</v>
      </c>
      <c r="M2465" t="b">
        <v>0</v>
      </c>
      <c r="N2465">
        <v>75</v>
      </c>
      <c r="O2465" t="b">
        <v>1</v>
      </c>
      <c r="P2465" t="s">
        <v>8279</v>
      </c>
      <c r="Q2465" s="6">
        <f>E2465/D2465</f>
        <v>1.1625000000000001</v>
      </c>
      <c r="R2465" s="7">
        <f t="shared" si="192"/>
        <v>31</v>
      </c>
      <c r="S2465" t="str">
        <f t="shared" si="193"/>
        <v>music</v>
      </c>
      <c r="T2465" t="str">
        <f t="shared" si="194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190"/>
        <v>42248.608761574076</v>
      </c>
      <c r="L2466" s="11">
        <f t="shared" si="191"/>
        <v>42277.520138888889</v>
      </c>
      <c r="M2466" t="b">
        <v>0</v>
      </c>
      <c r="N2466">
        <v>43</v>
      </c>
      <c r="O2466" t="b">
        <v>1</v>
      </c>
      <c r="P2466" t="s">
        <v>8279</v>
      </c>
      <c r="Q2466" s="6">
        <f>E2466/D2466</f>
        <v>1.111</v>
      </c>
      <c r="R2466" s="7">
        <f t="shared" si="192"/>
        <v>51.674418604651166</v>
      </c>
      <c r="S2466" t="str">
        <f t="shared" si="193"/>
        <v>music</v>
      </c>
      <c r="T2466" t="str">
        <f t="shared" si="194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190"/>
        <v>41145.42763888889</v>
      </c>
      <c r="L2467" s="11">
        <f t="shared" si="191"/>
        <v>41175.42763888889</v>
      </c>
      <c r="M2467" t="b">
        <v>0</v>
      </c>
      <c r="N2467">
        <v>48</v>
      </c>
      <c r="O2467" t="b">
        <v>1</v>
      </c>
      <c r="P2467" t="s">
        <v>8279</v>
      </c>
      <c r="Q2467" s="6">
        <f>E2467/D2467</f>
        <v>1.8014285714285714</v>
      </c>
      <c r="R2467" s="7">
        <f t="shared" si="192"/>
        <v>26.270833333333332</v>
      </c>
      <c r="S2467" t="str">
        <f t="shared" si="193"/>
        <v>music</v>
      </c>
      <c r="T2467" t="str">
        <f t="shared" si="194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190"/>
        <v>41372.810798611114</v>
      </c>
      <c r="L2468" s="11">
        <f t="shared" si="191"/>
        <v>41402.810798611114</v>
      </c>
      <c r="M2468" t="b">
        <v>0</v>
      </c>
      <c r="N2468">
        <v>52</v>
      </c>
      <c r="O2468" t="b">
        <v>1</v>
      </c>
      <c r="P2468" t="s">
        <v>8279</v>
      </c>
      <c r="Q2468" s="6">
        <f>E2468/D2468</f>
        <v>1</v>
      </c>
      <c r="R2468" s="7">
        <f t="shared" si="192"/>
        <v>48.07692307692308</v>
      </c>
      <c r="S2468" t="str">
        <f t="shared" si="193"/>
        <v>music</v>
      </c>
      <c r="T2468" t="str">
        <f t="shared" si="194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190"/>
        <v>41025.582534722227</v>
      </c>
      <c r="L2469" s="11">
        <f t="shared" si="191"/>
        <v>41039.416666666672</v>
      </c>
      <c r="M2469" t="b">
        <v>0</v>
      </c>
      <c r="N2469">
        <v>43</v>
      </c>
      <c r="O2469" t="b">
        <v>1</v>
      </c>
      <c r="P2469" t="s">
        <v>8279</v>
      </c>
      <c r="Q2469" s="6">
        <f>E2469/D2469</f>
        <v>1.1850000000000001</v>
      </c>
      <c r="R2469" s="7">
        <f t="shared" si="192"/>
        <v>27.558139534883722</v>
      </c>
      <c r="S2469" t="str">
        <f t="shared" si="193"/>
        <v>music</v>
      </c>
      <c r="T2469" t="str">
        <f t="shared" si="194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190"/>
        <v>41173.862511574072</v>
      </c>
      <c r="L2470" s="11">
        <f t="shared" si="191"/>
        <v>41209.916666666672</v>
      </c>
      <c r="M2470" t="b">
        <v>0</v>
      </c>
      <c r="N2470">
        <v>58</v>
      </c>
      <c r="O2470" t="b">
        <v>1</v>
      </c>
      <c r="P2470" t="s">
        <v>8279</v>
      </c>
      <c r="Q2470" s="6">
        <f>E2470/D2470</f>
        <v>1.0721700000000001</v>
      </c>
      <c r="R2470" s="7">
        <f t="shared" si="192"/>
        <v>36.97137931034483</v>
      </c>
      <c r="S2470" t="str">
        <f t="shared" si="193"/>
        <v>music</v>
      </c>
      <c r="T2470" t="str">
        <f t="shared" si="194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190"/>
        <v>40557.138067129628</v>
      </c>
      <c r="L2471" s="11">
        <f t="shared" si="191"/>
        <v>40582.138067129628</v>
      </c>
      <c r="M2471" t="b">
        <v>0</v>
      </c>
      <c r="N2471">
        <v>47</v>
      </c>
      <c r="O2471" t="b">
        <v>1</v>
      </c>
      <c r="P2471" t="s">
        <v>8279</v>
      </c>
      <c r="Q2471" s="6">
        <f>E2471/D2471</f>
        <v>1.1366666666666667</v>
      </c>
      <c r="R2471" s="7">
        <f t="shared" si="192"/>
        <v>29.021276595744681</v>
      </c>
      <c r="S2471" t="str">
        <f t="shared" si="193"/>
        <v>music</v>
      </c>
      <c r="T2471" t="str">
        <f t="shared" si="194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190"/>
        <v>41022.783043981486</v>
      </c>
      <c r="L2472" s="11">
        <f t="shared" si="191"/>
        <v>41052.783043981486</v>
      </c>
      <c r="M2472" t="b">
        <v>0</v>
      </c>
      <c r="N2472">
        <v>36</v>
      </c>
      <c r="O2472" t="b">
        <v>1</v>
      </c>
      <c r="P2472" t="s">
        <v>8279</v>
      </c>
      <c r="Q2472" s="6">
        <f>E2472/D2472</f>
        <v>1.0316400000000001</v>
      </c>
      <c r="R2472" s="7">
        <f t="shared" si="192"/>
        <v>28.65666666666667</v>
      </c>
      <c r="S2472" t="str">
        <f t="shared" si="193"/>
        <v>music</v>
      </c>
      <c r="T2472" t="str">
        <f t="shared" si="194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190"/>
        <v>40893.701296296298</v>
      </c>
      <c r="L2473" s="11">
        <f t="shared" si="191"/>
        <v>40933.701296296298</v>
      </c>
      <c r="M2473" t="b">
        <v>0</v>
      </c>
      <c r="N2473">
        <v>17</v>
      </c>
      <c r="O2473" t="b">
        <v>1</v>
      </c>
      <c r="P2473" t="s">
        <v>8279</v>
      </c>
      <c r="Q2473" s="6">
        <f>E2473/D2473</f>
        <v>1.28</v>
      </c>
      <c r="R2473" s="7">
        <f t="shared" si="192"/>
        <v>37.647058823529413</v>
      </c>
      <c r="S2473" t="str">
        <f t="shared" si="193"/>
        <v>music</v>
      </c>
      <c r="T2473" t="str">
        <f t="shared" si="194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190"/>
        <v>40353.823842592596</v>
      </c>
      <c r="L2474" s="11">
        <f t="shared" si="191"/>
        <v>40424.752083333333</v>
      </c>
      <c r="M2474" t="b">
        <v>0</v>
      </c>
      <c r="N2474">
        <v>104</v>
      </c>
      <c r="O2474" t="b">
        <v>1</v>
      </c>
      <c r="P2474" t="s">
        <v>8279</v>
      </c>
      <c r="Q2474" s="6">
        <f>E2474/D2474</f>
        <v>1.3576026666666667</v>
      </c>
      <c r="R2474" s="7">
        <f t="shared" si="192"/>
        <v>97.904038461538462</v>
      </c>
      <c r="S2474" t="str">
        <f t="shared" si="193"/>
        <v>music</v>
      </c>
      <c r="T2474" t="str">
        <f t="shared" si="194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190"/>
        <v>41193.456817129634</v>
      </c>
      <c r="L2475" s="11">
        <f t="shared" si="191"/>
        <v>41223.498483796298</v>
      </c>
      <c r="M2475" t="b">
        <v>0</v>
      </c>
      <c r="N2475">
        <v>47</v>
      </c>
      <c r="O2475" t="b">
        <v>1</v>
      </c>
      <c r="P2475" t="s">
        <v>8279</v>
      </c>
      <c r="Q2475" s="6">
        <f>E2475/D2475</f>
        <v>1</v>
      </c>
      <c r="R2475" s="7">
        <f t="shared" si="192"/>
        <v>42.553191489361701</v>
      </c>
      <c r="S2475" t="str">
        <f t="shared" si="193"/>
        <v>music</v>
      </c>
      <c r="T2475" t="str">
        <f t="shared" si="194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190"/>
        <v>40416.719629629632</v>
      </c>
      <c r="L2476" s="11">
        <f t="shared" si="191"/>
        <v>40461.719629629632</v>
      </c>
      <c r="M2476" t="b">
        <v>0</v>
      </c>
      <c r="N2476">
        <v>38</v>
      </c>
      <c r="O2476" t="b">
        <v>1</v>
      </c>
      <c r="P2476" t="s">
        <v>8279</v>
      </c>
      <c r="Q2476" s="6">
        <f>E2476/D2476</f>
        <v>1.0000360000000001</v>
      </c>
      <c r="R2476" s="7">
        <f t="shared" si="192"/>
        <v>131.58368421052631</v>
      </c>
      <c r="S2476" t="str">
        <f t="shared" si="193"/>
        <v>music</v>
      </c>
      <c r="T2476" t="str">
        <f t="shared" si="194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190"/>
        <v>40309.99600694445</v>
      </c>
      <c r="L2477" s="11">
        <f t="shared" si="191"/>
        <v>40369.625</v>
      </c>
      <c r="M2477" t="b">
        <v>0</v>
      </c>
      <c r="N2477">
        <v>81</v>
      </c>
      <c r="O2477" t="b">
        <v>1</v>
      </c>
      <c r="P2477" t="s">
        <v>8279</v>
      </c>
      <c r="Q2477" s="6">
        <f>E2477/D2477</f>
        <v>1.0471999999999999</v>
      </c>
      <c r="R2477" s="7">
        <f t="shared" si="192"/>
        <v>32.320987654320987</v>
      </c>
      <c r="S2477" t="str">
        <f t="shared" si="193"/>
        <v>music</v>
      </c>
      <c r="T2477" t="str">
        <f t="shared" si="194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190"/>
        <v>41913.036689814813</v>
      </c>
      <c r="L2478" s="11">
        <f t="shared" si="191"/>
        <v>41946.078356481485</v>
      </c>
      <c r="M2478" t="b">
        <v>0</v>
      </c>
      <c r="N2478">
        <v>55</v>
      </c>
      <c r="O2478" t="b">
        <v>1</v>
      </c>
      <c r="P2478" t="s">
        <v>8279</v>
      </c>
      <c r="Q2478" s="6">
        <f>E2478/D2478</f>
        <v>1.050225</v>
      </c>
      <c r="R2478" s="7">
        <f t="shared" si="192"/>
        <v>61.103999999999999</v>
      </c>
      <c r="S2478" t="str">
        <f t="shared" si="193"/>
        <v>music</v>
      </c>
      <c r="T2478" t="str">
        <f t="shared" si="194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190"/>
        <v>41088.399826388893</v>
      </c>
      <c r="L2479" s="11">
        <f t="shared" si="191"/>
        <v>41133.399826388893</v>
      </c>
      <c r="M2479" t="b">
        <v>0</v>
      </c>
      <c r="N2479">
        <v>41</v>
      </c>
      <c r="O2479" t="b">
        <v>1</v>
      </c>
      <c r="P2479" t="s">
        <v>8279</v>
      </c>
      <c r="Q2479" s="6">
        <f>E2479/D2479</f>
        <v>1.7133333333333334</v>
      </c>
      <c r="R2479" s="7">
        <f t="shared" si="192"/>
        <v>31.341463414634145</v>
      </c>
      <c r="S2479" t="str">
        <f t="shared" si="193"/>
        <v>music</v>
      </c>
      <c r="T2479" t="str">
        <f t="shared" si="194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190"/>
        <v>41257.658715277779</v>
      </c>
      <c r="L2480" s="11">
        <f t="shared" si="191"/>
        <v>41287.658715277779</v>
      </c>
      <c r="M2480" t="b">
        <v>0</v>
      </c>
      <c r="N2480">
        <v>79</v>
      </c>
      <c r="O2480" t="b">
        <v>1</v>
      </c>
      <c r="P2480" t="s">
        <v>8279</v>
      </c>
      <c r="Q2480" s="6">
        <f>E2480/D2480</f>
        <v>1.2749999999999999</v>
      </c>
      <c r="R2480" s="7">
        <f t="shared" si="192"/>
        <v>129.1139240506329</v>
      </c>
      <c r="S2480" t="str">
        <f t="shared" si="193"/>
        <v>music</v>
      </c>
      <c r="T2480" t="str">
        <f t="shared" si="194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190"/>
        <v>41107.435115740744</v>
      </c>
      <c r="L2481" s="11">
        <f t="shared" si="191"/>
        <v>41117.791666666672</v>
      </c>
      <c r="M2481" t="b">
        <v>0</v>
      </c>
      <c r="N2481">
        <v>16</v>
      </c>
      <c r="O2481" t="b">
        <v>1</v>
      </c>
      <c r="P2481" t="s">
        <v>8279</v>
      </c>
      <c r="Q2481" s="6">
        <f>E2481/D2481</f>
        <v>1.3344333333333334</v>
      </c>
      <c r="R2481" s="7">
        <f t="shared" si="192"/>
        <v>25.020624999999999</v>
      </c>
      <c r="S2481" t="str">
        <f t="shared" si="193"/>
        <v>music</v>
      </c>
      <c r="T2481" t="str">
        <f t="shared" si="194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190"/>
        <v>42227.644490740742</v>
      </c>
      <c r="L2482" s="11">
        <f t="shared" si="191"/>
        <v>42287.644490740742</v>
      </c>
      <c r="M2482" t="b">
        <v>0</v>
      </c>
      <c r="N2482">
        <v>8</v>
      </c>
      <c r="O2482" t="b">
        <v>1</v>
      </c>
      <c r="P2482" t="s">
        <v>8279</v>
      </c>
      <c r="Q2482" s="6">
        <f>E2482/D2482</f>
        <v>1</v>
      </c>
      <c r="R2482" s="7">
        <f t="shared" si="192"/>
        <v>250</v>
      </c>
      <c r="S2482" t="str">
        <f t="shared" si="193"/>
        <v>music</v>
      </c>
      <c r="T2482" t="str">
        <f t="shared" si="194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190"/>
        <v>40999.354259259264</v>
      </c>
      <c r="L2483" s="11">
        <f t="shared" si="191"/>
        <v>41029.354259259264</v>
      </c>
      <c r="M2483" t="b">
        <v>0</v>
      </c>
      <c r="N2483">
        <v>95</v>
      </c>
      <c r="O2483" t="b">
        <v>1</v>
      </c>
      <c r="P2483" t="s">
        <v>8279</v>
      </c>
      <c r="Q2483" s="6">
        <f>E2483/D2483</f>
        <v>1.1291099999999998</v>
      </c>
      <c r="R2483" s="7">
        <f t="shared" si="192"/>
        <v>47.541473684210523</v>
      </c>
      <c r="S2483" t="str">
        <f t="shared" si="193"/>
        <v>music</v>
      </c>
      <c r="T2483" t="str">
        <f t="shared" si="194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190"/>
        <v>40711.490543981483</v>
      </c>
      <c r="L2484" s="11">
        <f t="shared" si="191"/>
        <v>40756.490543981483</v>
      </c>
      <c r="M2484" t="b">
        <v>0</v>
      </c>
      <c r="N2484">
        <v>25</v>
      </c>
      <c r="O2484" t="b">
        <v>1</v>
      </c>
      <c r="P2484" t="s">
        <v>8279</v>
      </c>
      <c r="Q2484" s="6">
        <f>E2484/D2484</f>
        <v>1.0009999999999999</v>
      </c>
      <c r="R2484" s="7">
        <f t="shared" si="192"/>
        <v>40.04</v>
      </c>
      <c r="S2484" t="str">
        <f t="shared" si="193"/>
        <v>music</v>
      </c>
      <c r="T2484" t="str">
        <f t="shared" si="194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190"/>
        <v>40970.458368055559</v>
      </c>
      <c r="L2485" s="11">
        <f t="shared" si="191"/>
        <v>41030.416701388895</v>
      </c>
      <c r="M2485" t="b">
        <v>0</v>
      </c>
      <c r="N2485">
        <v>19</v>
      </c>
      <c r="O2485" t="b">
        <v>1</v>
      </c>
      <c r="P2485" t="s">
        <v>8279</v>
      </c>
      <c r="Q2485" s="6">
        <f>E2485/D2485</f>
        <v>1.1372727272727272</v>
      </c>
      <c r="R2485" s="7">
        <f t="shared" si="192"/>
        <v>65.84210526315789</v>
      </c>
      <c r="S2485" t="str">
        <f t="shared" si="193"/>
        <v>music</v>
      </c>
      <c r="T2485" t="str">
        <f t="shared" si="194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190"/>
        <v>40771.625034722223</v>
      </c>
      <c r="L2486" s="11">
        <f t="shared" si="191"/>
        <v>40801.625034722223</v>
      </c>
      <c r="M2486" t="b">
        <v>0</v>
      </c>
      <c r="N2486">
        <v>90</v>
      </c>
      <c r="O2486" t="b">
        <v>1</v>
      </c>
      <c r="P2486" t="s">
        <v>8279</v>
      </c>
      <c r="Q2486" s="6">
        <f>E2486/D2486</f>
        <v>1.1931742857142855</v>
      </c>
      <c r="R2486" s="7">
        <f t="shared" si="192"/>
        <v>46.401222222222216</v>
      </c>
      <c r="S2486" t="str">
        <f t="shared" si="193"/>
        <v>music</v>
      </c>
      <c r="T2486" t="str">
        <f t="shared" si="194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190"/>
        <v>40793.706932870373</v>
      </c>
      <c r="L2487" s="11">
        <f t="shared" si="191"/>
        <v>40828.706932870373</v>
      </c>
      <c r="M2487" t="b">
        <v>0</v>
      </c>
      <c r="N2487">
        <v>41</v>
      </c>
      <c r="O2487" t="b">
        <v>1</v>
      </c>
      <c r="P2487" t="s">
        <v>8279</v>
      </c>
      <c r="Q2487" s="6">
        <f>E2487/D2487</f>
        <v>1.0325</v>
      </c>
      <c r="R2487" s="7">
        <f t="shared" si="192"/>
        <v>50.365853658536587</v>
      </c>
      <c r="S2487" t="str">
        <f t="shared" si="193"/>
        <v>music</v>
      </c>
      <c r="T2487" t="str">
        <f t="shared" si="194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190"/>
        <v>40991.416388888894</v>
      </c>
      <c r="L2488" s="11">
        <f t="shared" si="191"/>
        <v>41021.416388888894</v>
      </c>
      <c r="M2488" t="b">
        <v>0</v>
      </c>
      <c r="N2488">
        <v>30</v>
      </c>
      <c r="O2488" t="b">
        <v>1</v>
      </c>
      <c r="P2488" t="s">
        <v>8279</v>
      </c>
      <c r="Q2488" s="6">
        <f>E2488/D2488</f>
        <v>2.6566666666666667</v>
      </c>
      <c r="R2488" s="7">
        <f t="shared" si="192"/>
        <v>26.566666666666666</v>
      </c>
      <c r="S2488" t="str">
        <f t="shared" si="193"/>
        <v>music</v>
      </c>
      <c r="T2488" t="str">
        <f t="shared" si="194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190"/>
        <v>41025.791631944448</v>
      </c>
      <c r="L2489" s="11">
        <f t="shared" si="191"/>
        <v>41055.791631944448</v>
      </c>
      <c r="M2489" t="b">
        <v>0</v>
      </c>
      <c r="N2489">
        <v>38</v>
      </c>
      <c r="O2489" t="b">
        <v>1</v>
      </c>
      <c r="P2489" t="s">
        <v>8279</v>
      </c>
      <c r="Q2489" s="6">
        <f>E2489/D2489</f>
        <v>1.0005066666666667</v>
      </c>
      <c r="R2489" s="7">
        <f t="shared" si="192"/>
        <v>39.493684210526318</v>
      </c>
      <c r="S2489" t="str">
        <f t="shared" si="193"/>
        <v>music</v>
      </c>
      <c r="T2489" t="str">
        <f t="shared" si="194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190"/>
        <v>40833.341527777782</v>
      </c>
      <c r="L2490" s="11">
        <f t="shared" si="191"/>
        <v>40863.383194444446</v>
      </c>
      <c r="M2490" t="b">
        <v>0</v>
      </c>
      <c r="N2490">
        <v>65</v>
      </c>
      <c r="O2490" t="b">
        <v>1</v>
      </c>
      <c r="P2490" t="s">
        <v>8279</v>
      </c>
      <c r="Q2490" s="6">
        <f>E2490/D2490</f>
        <v>1.0669999999999999</v>
      </c>
      <c r="R2490" s="7">
        <f t="shared" si="192"/>
        <v>49.246153846153845</v>
      </c>
      <c r="S2490" t="str">
        <f t="shared" si="193"/>
        <v>music</v>
      </c>
      <c r="T2490" t="str">
        <f t="shared" si="194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190"/>
        <v>41373.398599537039</v>
      </c>
      <c r="L2491" s="11">
        <f t="shared" si="191"/>
        <v>41403.398599537039</v>
      </c>
      <c r="M2491" t="b">
        <v>0</v>
      </c>
      <c r="N2491">
        <v>75</v>
      </c>
      <c r="O2491" t="b">
        <v>1</v>
      </c>
      <c r="P2491" t="s">
        <v>8279</v>
      </c>
      <c r="Q2491" s="6">
        <f>E2491/D2491</f>
        <v>1.3367142857142857</v>
      </c>
      <c r="R2491" s="7">
        <f t="shared" si="192"/>
        <v>62.38</v>
      </c>
      <c r="S2491" t="str">
        <f t="shared" si="193"/>
        <v>music</v>
      </c>
      <c r="T2491" t="str">
        <f t="shared" si="194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190"/>
        <v>41022.936064814814</v>
      </c>
      <c r="L2492" s="11">
        <f t="shared" si="191"/>
        <v>41082.936064814814</v>
      </c>
      <c r="M2492" t="b">
        <v>0</v>
      </c>
      <c r="N2492">
        <v>16</v>
      </c>
      <c r="O2492" t="b">
        <v>1</v>
      </c>
      <c r="P2492" t="s">
        <v>8279</v>
      </c>
      <c r="Q2492" s="6">
        <f>E2492/D2492</f>
        <v>1.214</v>
      </c>
      <c r="R2492" s="7">
        <f t="shared" si="192"/>
        <v>37.9375</v>
      </c>
      <c r="S2492" t="str">
        <f t="shared" si="193"/>
        <v>music</v>
      </c>
      <c r="T2492" t="str">
        <f t="shared" si="194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190"/>
        <v>40542.547615740747</v>
      </c>
      <c r="L2493" s="11">
        <f t="shared" si="191"/>
        <v>40558.785416666666</v>
      </c>
      <c r="M2493" t="b">
        <v>0</v>
      </c>
      <c r="N2493">
        <v>10</v>
      </c>
      <c r="O2493" t="b">
        <v>1</v>
      </c>
      <c r="P2493" t="s">
        <v>8279</v>
      </c>
      <c r="Q2493" s="6">
        <f>E2493/D2493</f>
        <v>1.032</v>
      </c>
      <c r="R2493" s="7">
        <f t="shared" si="192"/>
        <v>51.6</v>
      </c>
      <c r="S2493" t="str">
        <f t="shared" si="193"/>
        <v>music</v>
      </c>
      <c r="T2493" t="str">
        <f t="shared" si="194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190"/>
        <v>41024.69430555556</v>
      </c>
      <c r="L2494" s="11">
        <f t="shared" si="191"/>
        <v>41076.124305555561</v>
      </c>
      <c r="M2494" t="b">
        <v>0</v>
      </c>
      <c r="N2494">
        <v>27</v>
      </c>
      <c r="O2494" t="b">
        <v>1</v>
      </c>
      <c r="P2494" t="s">
        <v>8279</v>
      </c>
      <c r="Q2494" s="6">
        <f>E2494/D2494</f>
        <v>1.25</v>
      </c>
      <c r="R2494" s="7">
        <f t="shared" si="192"/>
        <v>27.777777777777779</v>
      </c>
      <c r="S2494" t="str">
        <f t="shared" si="193"/>
        <v>music</v>
      </c>
      <c r="T2494" t="str">
        <f t="shared" si="194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190"/>
        <v>41347.876620370371</v>
      </c>
      <c r="L2495" s="11">
        <f t="shared" si="191"/>
        <v>41392.876620370371</v>
      </c>
      <c r="M2495" t="b">
        <v>0</v>
      </c>
      <c r="N2495">
        <v>259</v>
      </c>
      <c r="O2495" t="b">
        <v>1</v>
      </c>
      <c r="P2495" t="s">
        <v>8279</v>
      </c>
      <c r="Q2495" s="6">
        <f>E2495/D2495</f>
        <v>1.2869999999999999</v>
      </c>
      <c r="R2495" s="7">
        <f t="shared" si="192"/>
        <v>99.382239382239376</v>
      </c>
      <c r="S2495" t="str">
        <f t="shared" si="193"/>
        <v>music</v>
      </c>
      <c r="T2495" t="str">
        <f t="shared" si="194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190"/>
        <v>41022.353518518517</v>
      </c>
      <c r="L2496" s="11">
        <f t="shared" si="191"/>
        <v>41052.353518518517</v>
      </c>
      <c r="M2496" t="b">
        <v>0</v>
      </c>
      <c r="N2496">
        <v>39</v>
      </c>
      <c r="O2496" t="b">
        <v>1</v>
      </c>
      <c r="P2496" t="s">
        <v>8279</v>
      </c>
      <c r="Q2496" s="6">
        <f>E2496/D2496</f>
        <v>1.0100533333333332</v>
      </c>
      <c r="R2496" s="7">
        <f t="shared" si="192"/>
        <v>38.848205128205123</v>
      </c>
      <c r="S2496" t="str">
        <f t="shared" si="193"/>
        <v>music</v>
      </c>
      <c r="T2496" t="str">
        <f t="shared" si="194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190"/>
        <v>41036.654803240745</v>
      </c>
      <c r="L2497" s="11">
        <f t="shared" si="191"/>
        <v>41066.654803240745</v>
      </c>
      <c r="M2497" t="b">
        <v>0</v>
      </c>
      <c r="N2497">
        <v>42</v>
      </c>
      <c r="O2497" t="b">
        <v>1</v>
      </c>
      <c r="P2497" t="s">
        <v>8279</v>
      </c>
      <c r="Q2497" s="6">
        <f>E2497/D2497</f>
        <v>1.2753666666666665</v>
      </c>
      <c r="R2497" s="7">
        <f t="shared" si="192"/>
        <v>45.548809523809524</v>
      </c>
      <c r="S2497" t="str">
        <f t="shared" si="193"/>
        <v>music</v>
      </c>
      <c r="T2497" t="str">
        <f t="shared" si="194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si="190"/>
        <v>41327.704768518524</v>
      </c>
      <c r="L2498" s="11">
        <f t="shared" si="191"/>
        <v>41362.663101851853</v>
      </c>
      <c r="M2498" t="b">
        <v>0</v>
      </c>
      <c r="N2498">
        <v>10</v>
      </c>
      <c r="O2498" t="b">
        <v>1</v>
      </c>
      <c r="P2498" t="s">
        <v>8279</v>
      </c>
      <c r="Q2498" s="6">
        <f>E2498/D2498</f>
        <v>1</v>
      </c>
      <c r="R2498" s="7">
        <f t="shared" si="192"/>
        <v>600</v>
      </c>
      <c r="S2498" t="str">
        <f t="shared" si="193"/>
        <v>music</v>
      </c>
      <c r="T2498" t="str">
        <f t="shared" si="194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ref="K2499:K2562" si="195">(((J2499/60)/60)/24)+DATE(1970,1,1)+(-7/24)</f>
        <v>40730.587245370371</v>
      </c>
      <c r="L2499" s="11">
        <f t="shared" ref="L2499:L2562" si="196">(((I2499/60)/60)/24)+DATE(1970,1,1)+(-7/24)</f>
        <v>40760.587245370371</v>
      </c>
      <c r="M2499" t="b">
        <v>0</v>
      </c>
      <c r="N2499">
        <v>56</v>
      </c>
      <c r="O2499" t="b">
        <v>1</v>
      </c>
      <c r="P2499" t="s">
        <v>8279</v>
      </c>
      <c r="Q2499" s="6">
        <f>E2499/D2499</f>
        <v>1.127715</v>
      </c>
      <c r="R2499" s="7">
        <f t="shared" ref="R2499:R2562" si="197">E2499/N2499</f>
        <v>80.551071428571419</v>
      </c>
      <c r="S2499" t="str">
        <f t="shared" ref="S2499:S2562" si="198">LEFT(P2499,SEARCH("/",P2499,1)-1)</f>
        <v>music</v>
      </c>
      <c r="T2499" t="str">
        <f t="shared" ref="T2499:T2562" si="199">RIGHT(P2499,LEN(P2499)-SEARCH("/",P2499))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195"/>
        <v>42017.675775462965</v>
      </c>
      <c r="L2500" s="11">
        <f t="shared" si="196"/>
        <v>42031.675775462965</v>
      </c>
      <c r="M2500" t="b">
        <v>0</v>
      </c>
      <c r="N2500">
        <v>20</v>
      </c>
      <c r="O2500" t="b">
        <v>1</v>
      </c>
      <c r="P2500" t="s">
        <v>8279</v>
      </c>
      <c r="Q2500" s="6">
        <f>E2500/D2500</f>
        <v>1.056</v>
      </c>
      <c r="R2500" s="7">
        <f t="shared" si="197"/>
        <v>52.8</v>
      </c>
      <c r="S2500" t="str">
        <f t="shared" si="198"/>
        <v>music</v>
      </c>
      <c r="T2500" t="str">
        <f t="shared" si="19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195"/>
        <v>41226.356909722221</v>
      </c>
      <c r="L2501" s="11">
        <f t="shared" si="196"/>
        <v>41274.458333333336</v>
      </c>
      <c r="M2501" t="b">
        <v>0</v>
      </c>
      <c r="N2501">
        <v>170</v>
      </c>
      <c r="O2501" t="b">
        <v>1</v>
      </c>
      <c r="P2501" t="s">
        <v>8279</v>
      </c>
      <c r="Q2501" s="6">
        <f>E2501/D2501</f>
        <v>2.0262500000000001</v>
      </c>
      <c r="R2501" s="7">
        <f t="shared" si="197"/>
        <v>47.676470588235297</v>
      </c>
      <c r="S2501" t="str">
        <f t="shared" si="198"/>
        <v>music</v>
      </c>
      <c r="T2501" t="str">
        <f t="shared" si="19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195"/>
        <v>41053.481192129635</v>
      </c>
      <c r="L2502" s="11">
        <f t="shared" si="196"/>
        <v>41083.481192129635</v>
      </c>
      <c r="M2502" t="b">
        <v>0</v>
      </c>
      <c r="N2502">
        <v>29</v>
      </c>
      <c r="O2502" t="b">
        <v>1</v>
      </c>
      <c r="P2502" t="s">
        <v>8279</v>
      </c>
      <c r="Q2502" s="6">
        <f>E2502/D2502</f>
        <v>1.1333333333333333</v>
      </c>
      <c r="R2502" s="7">
        <f t="shared" si="197"/>
        <v>23.448275862068964</v>
      </c>
      <c r="S2502" t="str">
        <f t="shared" si="198"/>
        <v>music</v>
      </c>
      <c r="T2502" t="str">
        <f t="shared" si="19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195"/>
        <v>42244.485000000001</v>
      </c>
      <c r="L2503" s="11">
        <f t="shared" si="196"/>
        <v>42274.485000000001</v>
      </c>
      <c r="M2503" t="b">
        <v>0</v>
      </c>
      <c r="N2503">
        <v>7</v>
      </c>
      <c r="O2503" t="b">
        <v>0</v>
      </c>
      <c r="P2503" t="s">
        <v>8299</v>
      </c>
      <c r="Q2503" s="6">
        <f>E2503/D2503</f>
        <v>2.5545454545454545E-2</v>
      </c>
      <c r="R2503" s="7">
        <f t="shared" si="197"/>
        <v>40.142857142857146</v>
      </c>
      <c r="S2503" t="str">
        <f t="shared" si="198"/>
        <v>food</v>
      </c>
      <c r="T2503" t="str">
        <f t="shared" si="19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195"/>
        <v>41858.533773148149</v>
      </c>
      <c r="L2504" s="11">
        <f t="shared" si="196"/>
        <v>41903.533773148149</v>
      </c>
      <c r="M2504" t="b">
        <v>0</v>
      </c>
      <c r="N2504">
        <v>5</v>
      </c>
      <c r="O2504" t="b">
        <v>0</v>
      </c>
      <c r="P2504" t="s">
        <v>8299</v>
      </c>
      <c r="Q2504" s="6">
        <f>E2504/D2504</f>
        <v>7.8181818181818181E-4</v>
      </c>
      <c r="R2504" s="7">
        <f t="shared" si="197"/>
        <v>17.2</v>
      </c>
      <c r="S2504" t="str">
        <f t="shared" si="198"/>
        <v>food</v>
      </c>
      <c r="T2504" t="str">
        <f t="shared" si="19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195"/>
        <v>42498.607731481483</v>
      </c>
      <c r="L2505" s="11">
        <f t="shared" si="196"/>
        <v>42528.587500000001</v>
      </c>
      <c r="M2505" t="b">
        <v>0</v>
      </c>
      <c r="N2505">
        <v>0</v>
      </c>
      <c r="O2505" t="b">
        <v>0</v>
      </c>
      <c r="P2505" t="s">
        <v>8299</v>
      </c>
      <c r="Q2505" s="6">
        <f>E2505/D2505</f>
        <v>0</v>
      </c>
      <c r="R2505" s="7" t="e">
        <f t="shared" si="197"/>
        <v>#DIV/0!</v>
      </c>
      <c r="S2505" t="str">
        <f t="shared" si="198"/>
        <v>food</v>
      </c>
      <c r="T2505" t="str">
        <f t="shared" si="19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195"/>
        <v>41927.723773148151</v>
      </c>
      <c r="L2506" s="11">
        <f t="shared" si="196"/>
        <v>41957.765439814822</v>
      </c>
      <c r="M2506" t="b">
        <v>0</v>
      </c>
      <c r="N2506">
        <v>0</v>
      </c>
      <c r="O2506" t="b">
        <v>0</v>
      </c>
      <c r="P2506" t="s">
        <v>8299</v>
      </c>
      <c r="Q2506" s="6">
        <f>E2506/D2506</f>
        <v>0</v>
      </c>
      <c r="R2506" s="7" t="e">
        <f t="shared" si="197"/>
        <v>#DIV/0!</v>
      </c>
      <c r="S2506" t="str">
        <f t="shared" si="198"/>
        <v>food</v>
      </c>
      <c r="T2506" t="str">
        <f t="shared" si="19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195"/>
        <v>42046.764074074075</v>
      </c>
      <c r="L2507" s="11">
        <f t="shared" si="196"/>
        <v>42076.722407407411</v>
      </c>
      <c r="M2507" t="b">
        <v>0</v>
      </c>
      <c r="N2507">
        <v>0</v>
      </c>
      <c r="O2507" t="b">
        <v>0</v>
      </c>
      <c r="P2507" t="s">
        <v>8299</v>
      </c>
      <c r="Q2507" s="6">
        <f>E2507/D2507</f>
        <v>0</v>
      </c>
      <c r="R2507" s="7" t="e">
        <f t="shared" si="197"/>
        <v>#DIV/0!</v>
      </c>
      <c r="S2507" t="str">
        <f t="shared" si="198"/>
        <v>food</v>
      </c>
      <c r="T2507" t="str">
        <f t="shared" si="19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195"/>
        <v>42258.005428240744</v>
      </c>
      <c r="L2508" s="11">
        <f t="shared" si="196"/>
        <v>42280.583333333336</v>
      </c>
      <c r="M2508" t="b">
        <v>0</v>
      </c>
      <c r="N2508">
        <v>2</v>
      </c>
      <c r="O2508" t="b">
        <v>0</v>
      </c>
      <c r="P2508" t="s">
        <v>8299</v>
      </c>
      <c r="Q2508" s="6">
        <f>E2508/D2508</f>
        <v>6.0000000000000001E-3</v>
      </c>
      <c r="R2508" s="7">
        <f t="shared" si="197"/>
        <v>15</v>
      </c>
      <c r="S2508" t="str">
        <f t="shared" si="198"/>
        <v>food</v>
      </c>
      <c r="T2508" t="str">
        <f t="shared" si="19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195"/>
        <v>42104.7812962963</v>
      </c>
      <c r="L2509" s="11">
        <f t="shared" si="196"/>
        <v>42134.7812962963</v>
      </c>
      <c r="M2509" t="b">
        <v>0</v>
      </c>
      <c r="N2509">
        <v>0</v>
      </c>
      <c r="O2509" t="b">
        <v>0</v>
      </c>
      <c r="P2509" t="s">
        <v>8299</v>
      </c>
      <c r="Q2509" s="6">
        <f>E2509/D2509</f>
        <v>0</v>
      </c>
      <c r="R2509" s="7" t="e">
        <f t="shared" si="197"/>
        <v>#DIV/0!</v>
      </c>
      <c r="S2509" t="str">
        <f t="shared" si="198"/>
        <v>food</v>
      </c>
      <c r="T2509" t="str">
        <f t="shared" si="19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195"/>
        <v>41835.660115740742</v>
      </c>
      <c r="L2510" s="11">
        <f t="shared" si="196"/>
        <v>41865.660115740742</v>
      </c>
      <c r="M2510" t="b">
        <v>0</v>
      </c>
      <c r="N2510">
        <v>0</v>
      </c>
      <c r="O2510" t="b">
        <v>0</v>
      </c>
      <c r="P2510" t="s">
        <v>8299</v>
      </c>
      <c r="Q2510" s="6">
        <f>E2510/D2510</f>
        <v>0</v>
      </c>
      <c r="R2510" s="7" t="e">
        <f t="shared" si="197"/>
        <v>#DIV/0!</v>
      </c>
      <c r="S2510" t="str">
        <f t="shared" si="198"/>
        <v>food</v>
      </c>
      <c r="T2510" t="str">
        <f t="shared" si="19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195"/>
        <v>42058.517928240741</v>
      </c>
      <c r="L2511" s="11">
        <f t="shared" si="196"/>
        <v>42114.476261574076</v>
      </c>
      <c r="M2511" t="b">
        <v>0</v>
      </c>
      <c r="N2511">
        <v>28</v>
      </c>
      <c r="O2511" t="b">
        <v>0</v>
      </c>
      <c r="P2511" t="s">
        <v>8299</v>
      </c>
      <c r="Q2511" s="6">
        <f>E2511/D2511</f>
        <v>1.0526315789473684E-2</v>
      </c>
      <c r="R2511" s="7">
        <f t="shared" si="197"/>
        <v>35.714285714285715</v>
      </c>
      <c r="S2511" t="str">
        <f t="shared" si="198"/>
        <v>food</v>
      </c>
      <c r="T2511" t="str">
        <f t="shared" si="19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195"/>
        <v>42078.705694444441</v>
      </c>
      <c r="L2512" s="11">
        <f t="shared" si="196"/>
        <v>42138.705694444441</v>
      </c>
      <c r="M2512" t="b">
        <v>0</v>
      </c>
      <c r="N2512">
        <v>2</v>
      </c>
      <c r="O2512" t="b">
        <v>0</v>
      </c>
      <c r="P2512" t="s">
        <v>8299</v>
      </c>
      <c r="Q2512" s="6">
        <f>E2512/D2512</f>
        <v>1.5E-3</v>
      </c>
      <c r="R2512" s="7">
        <f t="shared" si="197"/>
        <v>37.5</v>
      </c>
      <c r="S2512" t="str">
        <f t="shared" si="198"/>
        <v>food</v>
      </c>
      <c r="T2512" t="str">
        <f t="shared" si="19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195"/>
        <v>42371.155243055553</v>
      </c>
      <c r="L2513" s="11">
        <f t="shared" si="196"/>
        <v>42401.155243055553</v>
      </c>
      <c r="M2513" t="b">
        <v>0</v>
      </c>
      <c r="N2513">
        <v>0</v>
      </c>
      <c r="O2513" t="b">
        <v>0</v>
      </c>
      <c r="P2513" t="s">
        <v>8299</v>
      </c>
      <c r="Q2513" s="6">
        <f>E2513/D2513</f>
        <v>0</v>
      </c>
      <c r="R2513" s="7" t="e">
        <f t="shared" si="197"/>
        <v>#DIV/0!</v>
      </c>
      <c r="S2513" t="str">
        <f t="shared" si="198"/>
        <v>food</v>
      </c>
      <c r="T2513" t="str">
        <f t="shared" si="19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195"/>
        <v>41971.585196759261</v>
      </c>
      <c r="L2514" s="11">
        <f t="shared" si="196"/>
        <v>41986.585196759261</v>
      </c>
      <c r="M2514" t="b">
        <v>0</v>
      </c>
      <c r="N2514">
        <v>0</v>
      </c>
      <c r="O2514" t="b">
        <v>0</v>
      </c>
      <c r="P2514" t="s">
        <v>8299</v>
      </c>
      <c r="Q2514" s="6">
        <f>E2514/D2514</f>
        <v>0</v>
      </c>
      <c r="R2514" s="7" t="e">
        <f t="shared" si="197"/>
        <v>#DIV/0!</v>
      </c>
      <c r="S2514" t="str">
        <f t="shared" si="198"/>
        <v>food</v>
      </c>
      <c r="T2514" t="str">
        <f t="shared" si="19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195"/>
        <v>42731.715150462966</v>
      </c>
      <c r="L2515" s="11">
        <f t="shared" si="196"/>
        <v>42791.715150462966</v>
      </c>
      <c r="M2515" t="b">
        <v>0</v>
      </c>
      <c r="N2515">
        <v>0</v>
      </c>
      <c r="O2515" t="b">
        <v>0</v>
      </c>
      <c r="P2515" t="s">
        <v>8299</v>
      </c>
      <c r="Q2515" s="6">
        <f>E2515/D2515</f>
        <v>0</v>
      </c>
      <c r="R2515" s="7" t="e">
        <f t="shared" si="197"/>
        <v>#DIV/0!</v>
      </c>
      <c r="S2515" t="str">
        <f t="shared" si="198"/>
        <v>food</v>
      </c>
      <c r="T2515" t="str">
        <f t="shared" si="19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195"/>
        <v>41854.098113425927</v>
      </c>
      <c r="L2516" s="11">
        <f t="shared" si="196"/>
        <v>41871.098113425927</v>
      </c>
      <c r="M2516" t="b">
        <v>0</v>
      </c>
      <c r="N2516">
        <v>4</v>
      </c>
      <c r="O2516" t="b">
        <v>0</v>
      </c>
      <c r="P2516" t="s">
        <v>8299</v>
      </c>
      <c r="Q2516" s="6">
        <f>E2516/D2516</f>
        <v>1.7500000000000002E-2</v>
      </c>
      <c r="R2516" s="7">
        <f t="shared" si="197"/>
        <v>52.5</v>
      </c>
      <c r="S2516" t="str">
        <f t="shared" si="198"/>
        <v>food</v>
      </c>
      <c r="T2516" t="str">
        <f t="shared" si="19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195"/>
        <v>42027.548067129632</v>
      </c>
      <c r="L2517" s="11">
        <f t="shared" si="196"/>
        <v>42057.548067129632</v>
      </c>
      <c r="M2517" t="b">
        <v>0</v>
      </c>
      <c r="N2517">
        <v>12</v>
      </c>
      <c r="O2517" t="b">
        <v>0</v>
      </c>
      <c r="P2517" t="s">
        <v>8299</v>
      </c>
      <c r="Q2517" s="6">
        <f>E2517/D2517</f>
        <v>0.186</v>
      </c>
      <c r="R2517" s="7">
        <f t="shared" si="197"/>
        <v>77.5</v>
      </c>
      <c r="S2517" t="str">
        <f t="shared" si="198"/>
        <v>food</v>
      </c>
      <c r="T2517" t="str">
        <f t="shared" si="19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195"/>
        <v>41942.361712962964</v>
      </c>
      <c r="L2518" s="11">
        <f t="shared" si="196"/>
        <v>41972.403379629635</v>
      </c>
      <c r="M2518" t="b">
        <v>0</v>
      </c>
      <c r="N2518">
        <v>0</v>
      </c>
      <c r="O2518" t="b">
        <v>0</v>
      </c>
      <c r="P2518" t="s">
        <v>8299</v>
      </c>
      <c r="Q2518" s="6">
        <f>E2518/D2518</f>
        <v>0</v>
      </c>
      <c r="R2518" s="7" t="e">
        <f t="shared" si="197"/>
        <v>#DIV/0!</v>
      </c>
      <c r="S2518" t="str">
        <f t="shared" si="198"/>
        <v>food</v>
      </c>
      <c r="T2518" t="str">
        <f t="shared" si="19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195"/>
        <v>42052.510763888895</v>
      </c>
      <c r="L2519" s="11">
        <f t="shared" si="196"/>
        <v>42082.469097222223</v>
      </c>
      <c r="M2519" t="b">
        <v>0</v>
      </c>
      <c r="N2519">
        <v>33</v>
      </c>
      <c r="O2519" t="b">
        <v>0</v>
      </c>
      <c r="P2519" t="s">
        <v>8299</v>
      </c>
      <c r="Q2519" s="6">
        <f>E2519/D2519</f>
        <v>9.8166666666666666E-2</v>
      </c>
      <c r="R2519" s="7">
        <f t="shared" si="197"/>
        <v>53.545454545454547</v>
      </c>
      <c r="S2519" t="str">
        <f t="shared" si="198"/>
        <v>food</v>
      </c>
      <c r="T2519" t="str">
        <f t="shared" si="19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195"/>
        <v>41926.389212962968</v>
      </c>
      <c r="L2520" s="11">
        <f t="shared" si="196"/>
        <v>41956.430879629632</v>
      </c>
      <c r="M2520" t="b">
        <v>0</v>
      </c>
      <c r="N2520">
        <v>0</v>
      </c>
      <c r="O2520" t="b">
        <v>0</v>
      </c>
      <c r="P2520" t="s">
        <v>8299</v>
      </c>
      <c r="Q2520" s="6">
        <f>E2520/D2520</f>
        <v>0</v>
      </c>
      <c r="R2520" s="7" t="e">
        <f t="shared" si="197"/>
        <v>#DIV/0!</v>
      </c>
      <c r="S2520" t="str">
        <f t="shared" si="198"/>
        <v>food</v>
      </c>
      <c r="T2520" t="str">
        <f t="shared" si="19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195"/>
        <v>41808.863472222227</v>
      </c>
      <c r="L2521" s="11">
        <f t="shared" si="196"/>
        <v>41838.863472222227</v>
      </c>
      <c r="M2521" t="b">
        <v>0</v>
      </c>
      <c r="N2521">
        <v>4</v>
      </c>
      <c r="O2521" t="b">
        <v>0</v>
      </c>
      <c r="P2521" t="s">
        <v>8299</v>
      </c>
      <c r="Q2521" s="6">
        <f>E2521/D2521</f>
        <v>4.3333333333333331E-4</v>
      </c>
      <c r="R2521" s="7">
        <f t="shared" si="197"/>
        <v>16.25</v>
      </c>
      <c r="S2521" t="str">
        <f t="shared" si="198"/>
        <v>food</v>
      </c>
      <c r="T2521" t="str">
        <f t="shared" si="19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195"/>
        <v>42612.308854166673</v>
      </c>
      <c r="L2522" s="11">
        <f t="shared" si="196"/>
        <v>42658.51458333333</v>
      </c>
      <c r="M2522" t="b">
        <v>0</v>
      </c>
      <c r="N2522">
        <v>0</v>
      </c>
      <c r="O2522" t="b">
        <v>0</v>
      </c>
      <c r="P2522" t="s">
        <v>8299</v>
      </c>
      <c r="Q2522" s="6">
        <f>E2522/D2522</f>
        <v>0</v>
      </c>
      <c r="R2522" s="7" t="e">
        <f t="shared" si="197"/>
        <v>#DIV/0!</v>
      </c>
      <c r="S2522" t="str">
        <f t="shared" si="198"/>
        <v>food</v>
      </c>
      <c r="T2522" t="str">
        <f t="shared" si="19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195"/>
        <v>42269.676168981481</v>
      </c>
      <c r="L2523" s="11">
        <f t="shared" si="196"/>
        <v>42290.676168981481</v>
      </c>
      <c r="M2523" t="b">
        <v>0</v>
      </c>
      <c r="N2523">
        <v>132</v>
      </c>
      <c r="O2523" t="b">
        <v>1</v>
      </c>
      <c r="P2523" t="s">
        <v>8300</v>
      </c>
      <c r="Q2523" s="6">
        <f>E2523/D2523</f>
        <v>1.0948792000000001</v>
      </c>
      <c r="R2523" s="7">
        <f t="shared" si="197"/>
        <v>103.68174242424243</v>
      </c>
      <c r="S2523" t="str">
        <f t="shared" si="198"/>
        <v>music</v>
      </c>
      <c r="T2523" t="str">
        <f t="shared" si="19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195"/>
        <v>42460.281944444447</v>
      </c>
      <c r="L2524" s="11">
        <f t="shared" si="196"/>
        <v>42482.327777777777</v>
      </c>
      <c r="M2524" t="b">
        <v>0</v>
      </c>
      <c r="N2524">
        <v>27</v>
      </c>
      <c r="O2524" t="b">
        <v>1</v>
      </c>
      <c r="P2524" t="s">
        <v>8300</v>
      </c>
      <c r="Q2524" s="6">
        <f>E2524/D2524</f>
        <v>1</v>
      </c>
      <c r="R2524" s="7">
        <f t="shared" si="197"/>
        <v>185.18518518518519</v>
      </c>
      <c r="S2524" t="str">
        <f t="shared" si="198"/>
        <v>music</v>
      </c>
      <c r="T2524" t="str">
        <f t="shared" si="19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195"/>
        <v>41930.683935185189</v>
      </c>
      <c r="L2525" s="11">
        <f t="shared" si="196"/>
        <v>41960.72560185186</v>
      </c>
      <c r="M2525" t="b">
        <v>0</v>
      </c>
      <c r="N2525">
        <v>26</v>
      </c>
      <c r="O2525" t="b">
        <v>1</v>
      </c>
      <c r="P2525" t="s">
        <v>8300</v>
      </c>
      <c r="Q2525" s="6">
        <f>E2525/D2525</f>
        <v>1.5644444444444445</v>
      </c>
      <c r="R2525" s="7">
        <f t="shared" si="197"/>
        <v>54.153846153846153</v>
      </c>
      <c r="S2525" t="str">
        <f t="shared" si="198"/>
        <v>music</v>
      </c>
      <c r="T2525" t="str">
        <f t="shared" si="19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195"/>
        <v>41961.515706018523</v>
      </c>
      <c r="L2526" s="11">
        <f t="shared" si="196"/>
        <v>41993.895833333336</v>
      </c>
      <c r="M2526" t="b">
        <v>0</v>
      </c>
      <c r="N2526">
        <v>43</v>
      </c>
      <c r="O2526" t="b">
        <v>1</v>
      </c>
      <c r="P2526" t="s">
        <v>8300</v>
      </c>
      <c r="Q2526" s="6">
        <f>E2526/D2526</f>
        <v>1.016</v>
      </c>
      <c r="R2526" s="7">
        <f t="shared" si="197"/>
        <v>177.2093023255814</v>
      </c>
      <c r="S2526" t="str">
        <f t="shared" si="198"/>
        <v>music</v>
      </c>
      <c r="T2526" t="str">
        <f t="shared" si="19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195"/>
        <v>41058.552905092598</v>
      </c>
      <c r="L2527" s="11">
        <f t="shared" si="196"/>
        <v>41088.552905092598</v>
      </c>
      <c r="M2527" t="b">
        <v>0</v>
      </c>
      <c r="N2527">
        <v>80</v>
      </c>
      <c r="O2527" t="b">
        <v>1</v>
      </c>
      <c r="P2527" t="s">
        <v>8300</v>
      </c>
      <c r="Q2527" s="6">
        <f>E2527/D2527</f>
        <v>1.00325</v>
      </c>
      <c r="R2527" s="7">
        <f t="shared" si="197"/>
        <v>100.325</v>
      </c>
      <c r="S2527" t="str">
        <f t="shared" si="198"/>
        <v>music</v>
      </c>
      <c r="T2527" t="str">
        <f t="shared" si="19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195"/>
        <v>41952.799467592595</v>
      </c>
      <c r="L2528" s="11">
        <f t="shared" si="196"/>
        <v>41980.915972222225</v>
      </c>
      <c r="M2528" t="b">
        <v>0</v>
      </c>
      <c r="N2528">
        <v>33</v>
      </c>
      <c r="O2528" t="b">
        <v>1</v>
      </c>
      <c r="P2528" t="s">
        <v>8300</v>
      </c>
      <c r="Q2528" s="6">
        <f>E2528/D2528</f>
        <v>1.1294999999999999</v>
      </c>
      <c r="R2528" s="7">
        <f t="shared" si="197"/>
        <v>136.90909090909091</v>
      </c>
      <c r="S2528" t="str">
        <f t="shared" si="198"/>
        <v>music</v>
      </c>
      <c r="T2528" t="str">
        <f t="shared" si="19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195"/>
        <v>41546.459386574075</v>
      </c>
      <c r="L2529" s="11">
        <f t="shared" si="196"/>
        <v>41564.874305555561</v>
      </c>
      <c r="M2529" t="b">
        <v>0</v>
      </c>
      <c r="N2529">
        <v>71</v>
      </c>
      <c r="O2529" t="b">
        <v>1</v>
      </c>
      <c r="P2529" t="s">
        <v>8300</v>
      </c>
      <c r="Q2529" s="6">
        <f>E2529/D2529</f>
        <v>1.02125</v>
      </c>
      <c r="R2529" s="7">
        <f t="shared" si="197"/>
        <v>57.535211267605632</v>
      </c>
      <c r="S2529" t="str">
        <f t="shared" si="198"/>
        <v>music</v>
      </c>
      <c r="T2529" t="str">
        <f t="shared" si="19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195"/>
        <v>42217.542858796303</v>
      </c>
      <c r="L2530" s="11">
        <f t="shared" si="196"/>
        <v>42236.166666666664</v>
      </c>
      <c r="M2530" t="b">
        <v>0</v>
      </c>
      <c r="N2530">
        <v>81</v>
      </c>
      <c r="O2530" t="b">
        <v>1</v>
      </c>
      <c r="P2530" t="s">
        <v>8300</v>
      </c>
      <c r="Q2530" s="6">
        <f>E2530/D2530</f>
        <v>1.0724974999999999</v>
      </c>
      <c r="R2530" s="7">
        <f t="shared" si="197"/>
        <v>52.962839506172834</v>
      </c>
      <c r="S2530" t="str">
        <f t="shared" si="198"/>
        <v>music</v>
      </c>
      <c r="T2530" t="str">
        <f t="shared" si="19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195"/>
        <v>40947.7890625</v>
      </c>
      <c r="L2531" s="11">
        <f t="shared" si="196"/>
        <v>40992.747395833336</v>
      </c>
      <c r="M2531" t="b">
        <v>0</v>
      </c>
      <c r="N2531">
        <v>76</v>
      </c>
      <c r="O2531" t="b">
        <v>1</v>
      </c>
      <c r="P2531" t="s">
        <v>8300</v>
      </c>
      <c r="Q2531" s="6">
        <f>E2531/D2531</f>
        <v>1.0428333333333333</v>
      </c>
      <c r="R2531" s="7">
        <f t="shared" si="197"/>
        <v>82.328947368421055</v>
      </c>
      <c r="S2531" t="str">
        <f t="shared" si="198"/>
        <v>music</v>
      </c>
      <c r="T2531" t="str">
        <f t="shared" si="19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195"/>
        <v>42081.572974537041</v>
      </c>
      <c r="L2532" s="11">
        <f t="shared" si="196"/>
        <v>42113.909722222226</v>
      </c>
      <c r="M2532" t="b">
        <v>0</v>
      </c>
      <c r="N2532">
        <v>48</v>
      </c>
      <c r="O2532" t="b">
        <v>1</v>
      </c>
      <c r="P2532" t="s">
        <v>8300</v>
      </c>
      <c r="Q2532" s="6">
        <f>E2532/D2532</f>
        <v>1</v>
      </c>
      <c r="R2532" s="7">
        <f t="shared" si="197"/>
        <v>135.41666666666666</v>
      </c>
      <c r="S2532" t="str">
        <f t="shared" si="198"/>
        <v>music</v>
      </c>
      <c r="T2532" t="str">
        <f t="shared" si="19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195"/>
        <v>42208.388356481482</v>
      </c>
      <c r="L2533" s="11">
        <f t="shared" si="196"/>
        <v>42230.874305555561</v>
      </c>
      <c r="M2533" t="b">
        <v>0</v>
      </c>
      <c r="N2533">
        <v>61</v>
      </c>
      <c r="O2533" t="b">
        <v>1</v>
      </c>
      <c r="P2533" t="s">
        <v>8300</v>
      </c>
      <c r="Q2533" s="6">
        <f>E2533/D2533</f>
        <v>1.004</v>
      </c>
      <c r="R2533" s="7">
        <f t="shared" si="197"/>
        <v>74.06557377049181</v>
      </c>
      <c r="S2533" t="str">
        <f t="shared" si="198"/>
        <v>music</v>
      </c>
      <c r="T2533" t="str">
        <f t="shared" si="19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195"/>
        <v>41107.557476851856</v>
      </c>
      <c r="L2534" s="11">
        <f t="shared" si="196"/>
        <v>41137.557476851856</v>
      </c>
      <c r="M2534" t="b">
        <v>0</v>
      </c>
      <c r="N2534">
        <v>60</v>
      </c>
      <c r="O2534" t="b">
        <v>1</v>
      </c>
      <c r="P2534" t="s">
        <v>8300</v>
      </c>
      <c r="Q2534" s="6">
        <f>E2534/D2534</f>
        <v>1.26125</v>
      </c>
      <c r="R2534" s="7">
        <f t="shared" si="197"/>
        <v>84.083333333333329</v>
      </c>
      <c r="S2534" t="str">
        <f t="shared" si="198"/>
        <v>music</v>
      </c>
      <c r="T2534" t="str">
        <f t="shared" si="19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195"/>
        <v>41304.45961805556</v>
      </c>
      <c r="L2535" s="11">
        <f t="shared" si="196"/>
        <v>41334.459120370375</v>
      </c>
      <c r="M2535" t="b">
        <v>0</v>
      </c>
      <c r="N2535">
        <v>136</v>
      </c>
      <c r="O2535" t="b">
        <v>1</v>
      </c>
      <c r="P2535" t="s">
        <v>8300</v>
      </c>
      <c r="Q2535" s="6">
        <f>E2535/D2535</f>
        <v>1.1066666666666667</v>
      </c>
      <c r="R2535" s="7">
        <f t="shared" si="197"/>
        <v>61.029411764705884</v>
      </c>
      <c r="S2535" t="str">
        <f t="shared" si="198"/>
        <v>music</v>
      </c>
      <c r="T2535" t="str">
        <f t="shared" si="19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195"/>
        <v>40127.40870370371</v>
      </c>
      <c r="L2536" s="11">
        <f t="shared" si="196"/>
        <v>40178.958333333336</v>
      </c>
      <c r="M2536" t="b">
        <v>0</v>
      </c>
      <c r="N2536">
        <v>14</v>
      </c>
      <c r="O2536" t="b">
        <v>1</v>
      </c>
      <c r="P2536" t="s">
        <v>8300</v>
      </c>
      <c r="Q2536" s="6">
        <f>E2536/D2536</f>
        <v>1.05</v>
      </c>
      <c r="R2536" s="7">
        <f t="shared" si="197"/>
        <v>150</v>
      </c>
      <c r="S2536" t="str">
        <f t="shared" si="198"/>
        <v>music</v>
      </c>
      <c r="T2536" t="str">
        <f t="shared" si="19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195"/>
        <v>41943.49936342593</v>
      </c>
      <c r="L2537" s="11">
        <f t="shared" si="196"/>
        <v>41974.541030092594</v>
      </c>
      <c r="M2537" t="b">
        <v>0</v>
      </c>
      <c r="N2537">
        <v>78</v>
      </c>
      <c r="O2537" t="b">
        <v>1</v>
      </c>
      <c r="P2537" t="s">
        <v>8300</v>
      </c>
      <c r="Q2537" s="6">
        <f>E2537/D2537</f>
        <v>1.03775</v>
      </c>
      <c r="R2537" s="7">
        <f t="shared" si="197"/>
        <v>266.08974358974359</v>
      </c>
      <c r="S2537" t="str">
        <f t="shared" si="198"/>
        <v>music</v>
      </c>
      <c r="T2537" t="str">
        <f t="shared" si="19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195"/>
        <v>41463.814421296302</v>
      </c>
      <c r="L2538" s="11">
        <f t="shared" si="196"/>
        <v>41484.814421296302</v>
      </c>
      <c r="M2538" t="b">
        <v>0</v>
      </c>
      <c r="N2538">
        <v>4</v>
      </c>
      <c r="O2538" t="b">
        <v>1</v>
      </c>
      <c r="P2538" t="s">
        <v>8300</v>
      </c>
      <c r="Q2538" s="6">
        <f>E2538/D2538</f>
        <v>1.1599999999999999</v>
      </c>
      <c r="R2538" s="7">
        <f t="shared" si="197"/>
        <v>7.25</v>
      </c>
      <c r="S2538" t="str">
        <f t="shared" si="198"/>
        <v>music</v>
      </c>
      <c r="T2538" t="str">
        <f t="shared" si="19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195"/>
        <v>40696.357118055559</v>
      </c>
      <c r="L2539" s="11">
        <f t="shared" si="196"/>
        <v>40756.357118055559</v>
      </c>
      <c r="M2539" t="b">
        <v>0</v>
      </c>
      <c r="N2539">
        <v>11</v>
      </c>
      <c r="O2539" t="b">
        <v>1</v>
      </c>
      <c r="P2539" t="s">
        <v>8300</v>
      </c>
      <c r="Q2539" s="6">
        <f>E2539/D2539</f>
        <v>1.1000000000000001</v>
      </c>
      <c r="R2539" s="7">
        <f t="shared" si="197"/>
        <v>100</v>
      </c>
      <c r="S2539" t="str">
        <f t="shared" si="198"/>
        <v>music</v>
      </c>
      <c r="T2539" t="str">
        <f t="shared" si="19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195"/>
        <v>41298.218298611115</v>
      </c>
      <c r="L2540" s="11">
        <f t="shared" si="196"/>
        <v>41328.915972222225</v>
      </c>
      <c r="M2540" t="b">
        <v>0</v>
      </c>
      <c r="N2540">
        <v>185</v>
      </c>
      <c r="O2540" t="b">
        <v>1</v>
      </c>
      <c r="P2540" t="s">
        <v>8300</v>
      </c>
      <c r="Q2540" s="6">
        <f>E2540/D2540</f>
        <v>1.130176111111111</v>
      </c>
      <c r="R2540" s="7">
        <f t="shared" si="197"/>
        <v>109.96308108108107</v>
      </c>
      <c r="S2540" t="str">
        <f t="shared" si="198"/>
        <v>music</v>
      </c>
      <c r="T2540" t="str">
        <f t="shared" si="19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195"/>
        <v>41977.610555555562</v>
      </c>
      <c r="L2541" s="11">
        <f t="shared" si="196"/>
        <v>42037.610555555562</v>
      </c>
      <c r="M2541" t="b">
        <v>0</v>
      </c>
      <c r="N2541">
        <v>59</v>
      </c>
      <c r="O2541" t="b">
        <v>1</v>
      </c>
      <c r="P2541" t="s">
        <v>8300</v>
      </c>
      <c r="Q2541" s="6">
        <f>E2541/D2541</f>
        <v>1.0024999999999999</v>
      </c>
      <c r="R2541" s="7">
        <f t="shared" si="197"/>
        <v>169.91525423728814</v>
      </c>
      <c r="S2541" t="str">
        <f t="shared" si="198"/>
        <v>music</v>
      </c>
      <c r="T2541" t="str">
        <f t="shared" si="19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195"/>
        <v>40785.383344907408</v>
      </c>
      <c r="L2542" s="11">
        <f t="shared" si="196"/>
        <v>40845.383344907408</v>
      </c>
      <c r="M2542" t="b">
        <v>0</v>
      </c>
      <c r="N2542">
        <v>27</v>
      </c>
      <c r="O2542" t="b">
        <v>1</v>
      </c>
      <c r="P2542" t="s">
        <v>8300</v>
      </c>
      <c r="Q2542" s="6">
        <f>E2542/D2542</f>
        <v>1.034</v>
      </c>
      <c r="R2542" s="7">
        <f t="shared" si="197"/>
        <v>95.740740740740748</v>
      </c>
      <c r="S2542" t="str">
        <f t="shared" si="198"/>
        <v>music</v>
      </c>
      <c r="T2542" t="str">
        <f t="shared" si="19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195"/>
        <v>41483.15761574074</v>
      </c>
      <c r="L2543" s="11">
        <f t="shared" si="196"/>
        <v>41543.15761574074</v>
      </c>
      <c r="M2543" t="b">
        <v>0</v>
      </c>
      <c r="N2543">
        <v>63</v>
      </c>
      <c r="O2543" t="b">
        <v>1</v>
      </c>
      <c r="P2543" t="s">
        <v>8300</v>
      </c>
      <c r="Q2543" s="6">
        <f>E2543/D2543</f>
        <v>1.0702857142857143</v>
      </c>
      <c r="R2543" s="7">
        <f t="shared" si="197"/>
        <v>59.460317460317462</v>
      </c>
      <c r="S2543" t="str">
        <f t="shared" si="198"/>
        <v>music</v>
      </c>
      <c r="T2543" t="str">
        <f t="shared" si="19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195"/>
        <v>41509.134918981486</v>
      </c>
      <c r="L2544" s="11">
        <f t="shared" si="196"/>
        <v>41547.874305555561</v>
      </c>
      <c r="M2544" t="b">
        <v>0</v>
      </c>
      <c r="N2544">
        <v>13</v>
      </c>
      <c r="O2544" t="b">
        <v>1</v>
      </c>
      <c r="P2544" t="s">
        <v>8300</v>
      </c>
      <c r="Q2544" s="6">
        <f>E2544/D2544</f>
        <v>1.0357142857142858</v>
      </c>
      <c r="R2544" s="7">
        <f t="shared" si="197"/>
        <v>55.769230769230766</v>
      </c>
      <c r="S2544" t="str">
        <f t="shared" si="198"/>
        <v>music</v>
      </c>
      <c r="T2544" t="str">
        <f t="shared" si="19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195"/>
        <v>40513.815949074073</v>
      </c>
      <c r="L2545" s="11">
        <f t="shared" si="196"/>
        <v>40544.833333333336</v>
      </c>
      <c r="M2545" t="b">
        <v>0</v>
      </c>
      <c r="N2545">
        <v>13</v>
      </c>
      <c r="O2545" t="b">
        <v>1</v>
      </c>
      <c r="P2545" t="s">
        <v>8300</v>
      </c>
      <c r="Q2545" s="6">
        <f>E2545/D2545</f>
        <v>1.5640000000000001</v>
      </c>
      <c r="R2545" s="7">
        <f t="shared" si="197"/>
        <v>30.076923076923077</v>
      </c>
      <c r="S2545" t="str">
        <f t="shared" si="198"/>
        <v>music</v>
      </c>
      <c r="T2545" t="str">
        <f t="shared" si="19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195"/>
        <v>41068.228807870371</v>
      </c>
      <c r="L2546" s="11">
        <f t="shared" si="196"/>
        <v>41098.228807870371</v>
      </c>
      <c r="M2546" t="b">
        <v>0</v>
      </c>
      <c r="N2546">
        <v>57</v>
      </c>
      <c r="O2546" t="b">
        <v>1</v>
      </c>
      <c r="P2546" t="s">
        <v>8300</v>
      </c>
      <c r="Q2546" s="6">
        <f>E2546/D2546</f>
        <v>1.0082</v>
      </c>
      <c r="R2546" s="7">
        <f t="shared" si="197"/>
        <v>88.438596491228068</v>
      </c>
      <c r="S2546" t="str">
        <f t="shared" si="198"/>
        <v>music</v>
      </c>
      <c r="T2546" t="str">
        <f t="shared" si="19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195"/>
        <v>42026.846504629626</v>
      </c>
      <c r="L2547" s="11">
        <f t="shared" si="196"/>
        <v>42061.729166666664</v>
      </c>
      <c r="M2547" t="b">
        <v>0</v>
      </c>
      <c r="N2547">
        <v>61</v>
      </c>
      <c r="O2547" t="b">
        <v>1</v>
      </c>
      <c r="P2547" t="s">
        <v>8300</v>
      </c>
      <c r="Q2547" s="6">
        <f>E2547/D2547</f>
        <v>1.9530000000000001</v>
      </c>
      <c r="R2547" s="7">
        <f t="shared" si="197"/>
        <v>64.032786885245898</v>
      </c>
      <c r="S2547" t="str">
        <f t="shared" si="198"/>
        <v>music</v>
      </c>
      <c r="T2547" t="str">
        <f t="shared" si="19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195"/>
        <v>41524.566886574074</v>
      </c>
      <c r="L2548" s="11">
        <f t="shared" si="196"/>
        <v>41551.916666666672</v>
      </c>
      <c r="M2548" t="b">
        <v>0</v>
      </c>
      <c r="N2548">
        <v>65</v>
      </c>
      <c r="O2548" t="b">
        <v>1</v>
      </c>
      <c r="P2548" t="s">
        <v>8300</v>
      </c>
      <c r="Q2548" s="6">
        <f>E2548/D2548</f>
        <v>1.1171428571428572</v>
      </c>
      <c r="R2548" s="7">
        <f t="shared" si="197"/>
        <v>60.153846153846153</v>
      </c>
      <c r="S2548" t="str">
        <f t="shared" si="198"/>
        <v>music</v>
      </c>
      <c r="T2548" t="str">
        <f t="shared" si="19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195"/>
        <v>40973.481516203705</v>
      </c>
      <c r="L2549" s="11">
        <f t="shared" si="196"/>
        <v>41003.439849537041</v>
      </c>
      <c r="M2549" t="b">
        <v>0</v>
      </c>
      <c r="N2549">
        <v>134</v>
      </c>
      <c r="O2549" t="b">
        <v>1</v>
      </c>
      <c r="P2549" t="s">
        <v>8300</v>
      </c>
      <c r="Q2549" s="6">
        <f>E2549/D2549</f>
        <v>1.1985454545454546</v>
      </c>
      <c r="R2549" s="7">
        <f t="shared" si="197"/>
        <v>49.194029850746269</v>
      </c>
      <c r="S2549" t="str">
        <f t="shared" si="198"/>
        <v>music</v>
      </c>
      <c r="T2549" t="str">
        <f t="shared" si="19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195"/>
        <v>42618.333761574082</v>
      </c>
      <c r="L2550" s="11">
        <f t="shared" si="196"/>
        <v>42642.893750000003</v>
      </c>
      <c r="M2550" t="b">
        <v>0</v>
      </c>
      <c r="N2550">
        <v>37</v>
      </c>
      <c r="O2550" t="b">
        <v>1</v>
      </c>
      <c r="P2550" t="s">
        <v>8300</v>
      </c>
      <c r="Q2550" s="6">
        <f>E2550/D2550</f>
        <v>1.0185</v>
      </c>
      <c r="R2550" s="7">
        <f t="shared" si="197"/>
        <v>165.16216216216216</v>
      </c>
      <c r="S2550" t="str">
        <f t="shared" si="198"/>
        <v>music</v>
      </c>
      <c r="T2550" t="str">
        <f t="shared" si="19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195"/>
        <v>41390.466087962966</v>
      </c>
      <c r="L2551" s="11">
        <f t="shared" si="196"/>
        <v>41425.416666666672</v>
      </c>
      <c r="M2551" t="b">
        <v>0</v>
      </c>
      <c r="N2551">
        <v>37</v>
      </c>
      <c r="O2551" t="b">
        <v>1</v>
      </c>
      <c r="P2551" t="s">
        <v>8300</v>
      </c>
      <c r="Q2551" s="6">
        <f>E2551/D2551</f>
        <v>1.0280254777070064</v>
      </c>
      <c r="R2551" s="7">
        <f t="shared" si="197"/>
        <v>43.621621621621621</v>
      </c>
      <c r="S2551" t="str">
        <f t="shared" si="198"/>
        <v>music</v>
      </c>
      <c r="T2551" t="str">
        <f t="shared" si="19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195"/>
        <v>42228.342662037037</v>
      </c>
      <c r="L2552" s="11">
        <f t="shared" si="196"/>
        <v>42284.874305555561</v>
      </c>
      <c r="M2552" t="b">
        <v>0</v>
      </c>
      <c r="N2552">
        <v>150</v>
      </c>
      <c r="O2552" t="b">
        <v>1</v>
      </c>
      <c r="P2552" t="s">
        <v>8300</v>
      </c>
      <c r="Q2552" s="6">
        <f>E2552/D2552</f>
        <v>1.0084615384615385</v>
      </c>
      <c r="R2552" s="7">
        <f t="shared" si="197"/>
        <v>43.7</v>
      </c>
      <c r="S2552" t="str">
        <f t="shared" si="198"/>
        <v>music</v>
      </c>
      <c r="T2552" t="str">
        <f t="shared" si="19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195"/>
        <v>40960.960474537038</v>
      </c>
      <c r="L2553" s="11">
        <f t="shared" si="196"/>
        <v>40989.575000000004</v>
      </c>
      <c r="M2553" t="b">
        <v>0</v>
      </c>
      <c r="N2553">
        <v>56</v>
      </c>
      <c r="O2553" t="b">
        <v>1</v>
      </c>
      <c r="P2553" t="s">
        <v>8300</v>
      </c>
      <c r="Q2553" s="6">
        <f>E2553/D2553</f>
        <v>1.0273469387755103</v>
      </c>
      <c r="R2553" s="7">
        <f t="shared" si="197"/>
        <v>67.419642857142861</v>
      </c>
      <c r="S2553" t="str">
        <f t="shared" si="198"/>
        <v>music</v>
      </c>
      <c r="T2553" t="str">
        <f t="shared" si="19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195"/>
        <v>42769.51829861111</v>
      </c>
      <c r="L2554" s="11">
        <f t="shared" si="196"/>
        <v>42799.51829861111</v>
      </c>
      <c r="M2554" t="b">
        <v>0</v>
      </c>
      <c r="N2554">
        <v>18</v>
      </c>
      <c r="O2554" t="b">
        <v>1</v>
      </c>
      <c r="P2554" t="s">
        <v>8300</v>
      </c>
      <c r="Q2554" s="6">
        <f>E2554/D2554</f>
        <v>1.0649999999999999</v>
      </c>
      <c r="R2554" s="7">
        <f t="shared" si="197"/>
        <v>177.5</v>
      </c>
      <c r="S2554" t="str">
        <f t="shared" si="198"/>
        <v>music</v>
      </c>
      <c r="T2554" t="str">
        <f t="shared" si="19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195"/>
        <v>41112.907488425932</v>
      </c>
      <c r="L2555" s="11">
        <f t="shared" si="196"/>
        <v>41172.907488425932</v>
      </c>
      <c r="M2555" t="b">
        <v>0</v>
      </c>
      <c r="N2555">
        <v>60</v>
      </c>
      <c r="O2555" t="b">
        <v>1</v>
      </c>
      <c r="P2555" t="s">
        <v>8300</v>
      </c>
      <c r="Q2555" s="6">
        <f>E2555/D2555</f>
        <v>1.5553333333333332</v>
      </c>
      <c r="R2555" s="7">
        <f t="shared" si="197"/>
        <v>38.883333333333333</v>
      </c>
      <c r="S2555" t="str">
        <f t="shared" si="198"/>
        <v>music</v>
      </c>
      <c r="T2555" t="str">
        <f t="shared" si="19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195"/>
        <v>42124.786608796298</v>
      </c>
      <c r="L2556" s="11">
        <f t="shared" si="196"/>
        <v>42155.874305555561</v>
      </c>
      <c r="M2556" t="b">
        <v>0</v>
      </c>
      <c r="N2556">
        <v>67</v>
      </c>
      <c r="O2556" t="b">
        <v>1</v>
      </c>
      <c r="P2556" t="s">
        <v>8300</v>
      </c>
      <c r="Q2556" s="6">
        <f>E2556/D2556</f>
        <v>1.228</v>
      </c>
      <c r="R2556" s="7">
        <f t="shared" si="197"/>
        <v>54.985074626865675</v>
      </c>
      <c r="S2556" t="str">
        <f t="shared" si="198"/>
        <v>music</v>
      </c>
      <c r="T2556" t="str">
        <f t="shared" si="19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195"/>
        <v>41026.363344907411</v>
      </c>
      <c r="L2557" s="11">
        <f t="shared" si="196"/>
        <v>41057.363344907411</v>
      </c>
      <c r="M2557" t="b">
        <v>0</v>
      </c>
      <c r="N2557">
        <v>35</v>
      </c>
      <c r="O2557" t="b">
        <v>1</v>
      </c>
      <c r="P2557" t="s">
        <v>8300</v>
      </c>
      <c r="Q2557" s="6">
        <f>E2557/D2557</f>
        <v>1.0734999999999999</v>
      </c>
      <c r="R2557" s="7">
        <f t="shared" si="197"/>
        <v>61.342857142857142</v>
      </c>
      <c r="S2557" t="str">
        <f t="shared" si="198"/>
        <v>music</v>
      </c>
      <c r="T2557" t="str">
        <f t="shared" si="19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195"/>
        <v>41222.699733796297</v>
      </c>
      <c r="L2558" s="11">
        <f t="shared" si="196"/>
        <v>41267.699733796297</v>
      </c>
      <c r="M2558" t="b">
        <v>0</v>
      </c>
      <c r="N2558">
        <v>34</v>
      </c>
      <c r="O2558" t="b">
        <v>1</v>
      </c>
      <c r="P2558" t="s">
        <v>8300</v>
      </c>
      <c r="Q2558" s="6">
        <f>E2558/D2558</f>
        <v>1.0550335570469798</v>
      </c>
      <c r="R2558" s="7">
        <f t="shared" si="197"/>
        <v>23.117647058823529</v>
      </c>
      <c r="S2558" t="str">
        <f t="shared" si="198"/>
        <v>music</v>
      </c>
      <c r="T2558" t="str">
        <f t="shared" si="19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195"/>
        <v>41744.453541666669</v>
      </c>
      <c r="L2559" s="11">
        <f t="shared" si="196"/>
        <v>41774.453541666669</v>
      </c>
      <c r="M2559" t="b">
        <v>0</v>
      </c>
      <c r="N2559">
        <v>36</v>
      </c>
      <c r="O2559" t="b">
        <v>1</v>
      </c>
      <c r="P2559" t="s">
        <v>8300</v>
      </c>
      <c r="Q2559" s="6">
        <f>E2559/D2559</f>
        <v>1.1844444444444444</v>
      </c>
      <c r="R2559" s="7">
        <f t="shared" si="197"/>
        <v>29.611111111111111</v>
      </c>
      <c r="S2559" t="str">
        <f t="shared" si="198"/>
        <v>music</v>
      </c>
      <c r="T2559" t="str">
        <f t="shared" si="19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195"/>
        <v>42093.56835648149</v>
      </c>
      <c r="L2560" s="11">
        <f t="shared" si="196"/>
        <v>42125.290972222225</v>
      </c>
      <c r="M2560" t="b">
        <v>0</v>
      </c>
      <c r="N2560">
        <v>18</v>
      </c>
      <c r="O2560" t="b">
        <v>1</v>
      </c>
      <c r="P2560" t="s">
        <v>8300</v>
      </c>
      <c r="Q2560" s="6">
        <f>E2560/D2560</f>
        <v>1.0888</v>
      </c>
      <c r="R2560" s="7">
        <f t="shared" si="197"/>
        <v>75.611111111111114</v>
      </c>
      <c r="S2560" t="str">
        <f t="shared" si="198"/>
        <v>music</v>
      </c>
      <c r="T2560" t="str">
        <f t="shared" si="19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195"/>
        <v>40829.581990740742</v>
      </c>
      <c r="L2561" s="11">
        <f t="shared" si="196"/>
        <v>40862.525694444448</v>
      </c>
      <c r="M2561" t="b">
        <v>0</v>
      </c>
      <c r="N2561">
        <v>25</v>
      </c>
      <c r="O2561" t="b">
        <v>1</v>
      </c>
      <c r="P2561" t="s">
        <v>8300</v>
      </c>
      <c r="Q2561" s="6">
        <f>E2561/D2561</f>
        <v>1.1125</v>
      </c>
      <c r="R2561" s="7">
        <f t="shared" si="197"/>
        <v>35.6</v>
      </c>
      <c r="S2561" t="str">
        <f t="shared" si="198"/>
        <v>music</v>
      </c>
      <c r="T2561" t="str">
        <f t="shared" si="19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si="195"/>
        <v>42039.659421296303</v>
      </c>
      <c r="L2562" s="11">
        <f t="shared" si="196"/>
        <v>42069.659421296303</v>
      </c>
      <c r="M2562" t="b">
        <v>0</v>
      </c>
      <c r="N2562">
        <v>21</v>
      </c>
      <c r="O2562" t="b">
        <v>1</v>
      </c>
      <c r="P2562" t="s">
        <v>8300</v>
      </c>
      <c r="Q2562" s="6">
        <f>E2562/D2562</f>
        <v>1.0009999999999999</v>
      </c>
      <c r="R2562" s="7">
        <f t="shared" si="197"/>
        <v>143</v>
      </c>
      <c r="S2562" t="str">
        <f t="shared" si="198"/>
        <v>music</v>
      </c>
      <c r="T2562" t="str">
        <f t="shared" si="19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ref="K2563:K2626" si="200">(((J2563/60)/60)/24)+DATE(1970,1,1)+(-7/24)</f>
        <v>42260.23714120371</v>
      </c>
      <c r="L2563" s="11">
        <f t="shared" ref="L2563:L2626" si="201">(((I2563/60)/60)/24)+DATE(1970,1,1)+(-7/24)</f>
        <v>42290.23714120371</v>
      </c>
      <c r="M2563" t="b">
        <v>0</v>
      </c>
      <c r="N2563">
        <v>0</v>
      </c>
      <c r="O2563" t="b">
        <v>0</v>
      </c>
      <c r="P2563" t="s">
        <v>8284</v>
      </c>
      <c r="Q2563" s="6">
        <f>E2563/D2563</f>
        <v>0</v>
      </c>
      <c r="R2563" s="7" t="e">
        <f t="shared" ref="R2563:R2626" si="202">E2563/N2563</f>
        <v>#DIV/0!</v>
      </c>
      <c r="S2563" t="str">
        <f t="shared" ref="S2563:S2626" si="203">LEFT(P2563,SEARCH("/",P2563,1)-1)</f>
        <v>food</v>
      </c>
      <c r="T2563" t="str">
        <f t="shared" ref="T2563:T2626" si="204">RIGHT(P2563,LEN(P2563)-SEARCH("/",P2563))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200"/>
        <v>42594.233090277783</v>
      </c>
      <c r="L2564" s="11">
        <f t="shared" si="201"/>
        <v>42654.233090277783</v>
      </c>
      <c r="M2564" t="b">
        <v>0</v>
      </c>
      <c r="N2564">
        <v>3</v>
      </c>
      <c r="O2564" t="b">
        <v>0</v>
      </c>
      <c r="P2564" t="s">
        <v>8284</v>
      </c>
      <c r="Q2564" s="6">
        <f>E2564/D2564</f>
        <v>7.4999999999999997E-3</v>
      </c>
      <c r="R2564" s="7">
        <f t="shared" si="202"/>
        <v>25</v>
      </c>
      <c r="S2564" t="str">
        <f t="shared" si="203"/>
        <v>food</v>
      </c>
      <c r="T2564" t="str">
        <f t="shared" si="204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200"/>
        <v>42154.847812500004</v>
      </c>
      <c r="L2565" s="11">
        <f t="shared" si="201"/>
        <v>42214.847812500004</v>
      </c>
      <c r="M2565" t="b">
        <v>0</v>
      </c>
      <c r="N2565">
        <v>0</v>
      </c>
      <c r="O2565" t="b">
        <v>0</v>
      </c>
      <c r="P2565" t="s">
        <v>8284</v>
      </c>
      <c r="Q2565" s="6">
        <f>E2565/D2565</f>
        <v>0</v>
      </c>
      <c r="R2565" s="7" t="e">
        <f t="shared" si="202"/>
        <v>#DIV/0!</v>
      </c>
      <c r="S2565" t="str">
        <f t="shared" si="203"/>
        <v>food</v>
      </c>
      <c r="T2565" t="str">
        <f t="shared" si="204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200"/>
        <v>41821.748831018522</v>
      </c>
      <c r="L2566" s="11">
        <f t="shared" si="201"/>
        <v>41851.748831018522</v>
      </c>
      <c r="M2566" t="b">
        <v>0</v>
      </c>
      <c r="N2566">
        <v>0</v>
      </c>
      <c r="O2566" t="b">
        <v>0</v>
      </c>
      <c r="P2566" t="s">
        <v>8284</v>
      </c>
      <c r="Q2566" s="6">
        <f>E2566/D2566</f>
        <v>0</v>
      </c>
      <c r="R2566" s="7" t="e">
        <f t="shared" si="202"/>
        <v>#DIV/0!</v>
      </c>
      <c r="S2566" t="str">
        <f t="shared" si="203"/>
        <v>food</v>
      </c>
      <c r="T2566" t="str">
        <f t="shared" si="204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200"/>
        <v>42440.358668981484</v>
      </c>
      <c r="L2567" s="11">
        <f t="shared" si="201"/>
        <v>42499.576388888891</v>
      </c>
      <c r="M2567" t="b">
        <v>0</v>
      </c>
      <c r="N2567">
        <v>1</v>
      </c>
      <c r="O2567" t="b">
        <v>0</v>
      </c>
      <c r="P2567" t="s">
        <v>8284</v>
      </c>
      <c r="Q2567" s="6">
        <f>E2567/D2567</f>
        <v>0.01</v>
      </c>
      <c r="R2567" s="7">
        <f t="shared" si="202"/>
        <v>100</v>
      </c>
      <c r="S2567" t="str">
        <f t="shared" si="203"/>
        <v>food</v>
      </c>
      <c r="T2567" t="str">
        <f t="shared" si="204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200"/>
        <v>41842.689212962963</v>
      </c>
      <c r="L2568" s="11">
        <f t="shared" si="201"/>
        <v>41872.689212962963</v>
      </c>
      <c r="M2568" t="b">
        <v>0</v>
      </c>
      <c r="N2568">
        <v>0</v>
      </c>
      <c r="O2568" t="b">
        <v>0</v>
      </c>
      <c r="P2568" t="s">
        <v>8284</v>
      </c>
      <c r="Q2568" s="6">
        <f>E2568/D2568</f>
        <v>0</v>
      </c>
      <c r="R2568" s="7" t="e">
        <f t="shared" si="202"/>
        <v>#DIV/0!</v>
      </c>
      <c r="S2568" t="str">
        <f t="shared" si="203"/>
        <v>food</v>
      </c>
      <c r="T2568" t="str">
        <f t="shared" si="204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200"/>
        <v>42087.587245370371</v>
      </c>
      <c r="L2569" s="11">
        <f t="shared" si="201"/>
        <v>42117.587245370371</v>
      </c>
      <c r="M2569" t="b">
        <v>0</v>
      </c>
      <c r="N2569">
        <v>2</v>
      </c>
      <c r="O2569" t="b">
        <v>0</v>
      </c>
      <c r="P2569" t="s">
        <v>8284</v>
      </c>
      <c r="Q2569" s="6">
        <f>E2569/D2569</f>
        <v>2.6666666666666666E-3</v>
      </c>
      <c r="R2569" s="7">
        <f t="shared" si="202"/>
        <v>60</v>
      </c>
      <c r="S2569" t="str">
        <f t="shared" si="203"/>
        <v>food</v>
      </c>
      <c r="T2569" t="str">
        <f t="shared" si="204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200"/>
        <v>42584.374930555561</v>
      </c>
      <c r="L2570" s="11">
        <f t="shared" si="201"/>
        <v>42614.374930555561</v>
      </c>
      <c r="M2570" t="b">
        <v>0</v>
      </c>
      <c r="N2570">
        <v>1</v>
      </c>
      <c r="O2570" t="b">
        <v>0</v>
      </c>
      <c r="P2570" t="s">
        <v>8284</v>
      </c>
      <c r="Q2570" s="6">
        <f>E2570/D2570</f>
        <v>5.0000000000000001E-3</v>
      </c>
      <c r="R2570" s="7">
        <f t="shared" si="202"/>
        <v>50</v>
      </c>
      <c r="S2570" t="str">
        <f t="shared" si="203"/>
        <v>food</v>
      </c>
      <c r="T2570" t="str">
        <f t="shared" si="204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200"/>
        <v>42233.813796296301</v>
      </c>
      <c r="L2571" s="11">
        <f t="shared" si="201"/>
        <v>42263.813796296301</v>
      </c>
      <c r="M2571" t="b">
        <v>0</v>
      </c>
      <c r="N2571">
        <v>2</v>
      </c>
      <c r="O2571" t="b">
        <v>0</v>
      </c>
      <c r="P2571" t="s">
        <v>8284</v>
      </c>
      <c r="Q2571" s="6">
        <f>E2571/D2571</f>
        <v>2.2307692307692306E-2</v>
      </c>
      <c r="R2571" s="7">
        <f t="shared" si="202"/>
        <v>72.5</v>
      </c>
      <c r="S2571" t="str">
        <f t="shared" si="203"/>
        <v>food</v>
      </c>
      <c r="T2571" t="str">
        <f t="shared" si="204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200"/>
        <v>42744.611516203709</v>
      </c>
      <c r="L2572" s="11">
        <f t="shared" si="201"/>
        <v>42774.611516203709</v>
      </c>
      <c r="M2572" t="b">
        <v>0</v>
      </c>
      <c r="N2572">
        <v>2</v>
      </c>
      <c r="O2572" t="b">
        <v>0</v>
      </c>
      <c r="P2572" t="s">
        <v>8284</v>
      </c>
      <c r="Q2572" s="6">
        <f>E2572/D2572</f>
        <v>8.4285714285714294E-3</v>
      </c>
      <c r="R2572" s="7">
        <f t="shared" si="202"/>
        <v>29.5</v>
      </c>
      <c r="S2572" t="str">
        <f t="shared" si="203"/>
        <v>food</v>
      </c>
      <c r="T2572" t="str">
        <f t="shared" si="204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200"/>
        <v>42449.05001157408</v>
      </c>
      <c r="L2573" s="11">
        <f t="shared" si="201"/>
        <v>42509.05001157408</v>
      </c>
      <c r="M2573" t="b">
        <v>0</v>
      </c>
      <c r="N2573">
        <v>4</v>
      </c>
      <c r="O2573" t="b">
        <v>0</v>
      </c>
      <c r="P2573" t="s">
        <v>8284</v>
      </c>
      <c r="Q2573" s="6">
        <f>E2573/D2573</f>
        <v>2.5000000000000001E-3</v>
      </c>
      <c r="R2573" s="7">
        <f t="shared" si="202"/>
        <v>62.5</v>
      </c>
      <c r="S2573" t="str">
        <f t="shared" si="203"/>
        <v>food</v>
      </c>
      <c r="T2573" t="str">
        <f t="shared" si="204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200"/>
        <v>42076.827743055554</v>
      </c>
      <c r="L2574" s="11">
        <f t="shared" si="201"/>
        <v>42106.827743055554</v>
      </c>
      <c r="M2574" t="b">
        <v>0</v>
      </c>
      <c r="N2574">
        <v>0</v>
      </c>
      <c r="O2574" t="b">
        <v>0</v>
      </c>
      <c r="P2574" t="s">
        <v>8284</v>
      </c>
      <c r="Q2574" s="6">
        <f>E2574/D2574</f>
        <v>0</v>
      </c>
      <c r="R2574" s="7" t="e">
        <f t="shared" si="202"/>
        <v>#DIV/0!</v>
      </c>
      <c r="S2574" t="str">
        <f t="shared" si="203"/>
        <v>food</v>
      </c>
      <c r="T2574" t="str">
        <f t="shared" si="204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200"/>
        <v>41829.300335648149</v>
      </c>
      <c r="L2575" s="11">
        <f t="shared" si="201"/>
        <v>41874.300335648149</v>
      </c>
      <c r="M2575" t="b">
        <v>0</v>
      </c>
      <c r="N2575">
        <v>0</v>
      </c>
      <c r="O2575" t="b">
        <v>0</v>
      </c>
      <c r="P2575" t="s">
        <v>8284</v>
      </c>
      <c r="Q2575" s="6">
        <f>E2575/D2575</f>
        <v>0</v>
      </c>
      <c r="R2575" s="7" t="e">
        <f t="shared" si="202"/>
        <v>#DIV/0!</v>
      </c>
      <c r="S2575" t="str">
        <f t="shared" si="203"/>
        <v>food</v>
      </c>
      <c r="T2575" t="str">
        <f t="shared" si="204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200"/>
        <v>42487.534085648149</v>
      </c>
      <c r="L2576" s="11">
        <f t="shared" si="201"/>
        <v>42508.534085648149</v>
      </c>
      <c r="M2576" t="b">
        <v>0</v>
      </c>
      <c r="N2576">
        <v>0</v>
      </c>
      <c r="O2576" t="b">
        <v>0</v>
      </c>
      <c r="P2576" t="s">
        <v>8284</v>
      </c>
      <c r="Q2576" s="6">
        <f>E2576/D2576</f>
        <v>0</v>
      </c>
      <c r="R2576" s="7" t="e">
        <f t="shared" si="202"/>
        <v>#DIV/0!</v>
      </c>
      <c r="S2576" t="str">
        <f t="shared" si="203"/>
        <v>food</v>
      </c>
      <c r="T2576" t="str">
        <f t="shared" si="204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200"/>
        <v>41985.817060185182</v>
      </c>
      <c r="L2577" s="11">
        <f t="shared" si="201"/>
        <v>42015.817060185182</v>
      </c>
      <c r="M2577" t="b">
        <v>0</v>
      </c>
      <c r="N2577">
        <v>0</v>
      </c>
      <c r="O2577" t="b">
        <v>0</v>
      </c>
      <c r="P2577" t="s">
        <v>8284</v>
      </c>
      <c r="Q2577" s="6">
        <f>E2577/D2577</f>
        <v>0</v>
      </c>
      <c r="R2577" s="7" t="e">
        <f t="shared" si="202"/>
        <v>#DIV/0!</v>
      </c>
      <c r="S2577" t="str">
        <f t="shared" si="203"/>
        <v>food</v>
      </c>
      <c r="T2577" t="str">
        <f t="shared" si="204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200"/>
        <v>42059.718136574076</v>
      </c>
      <c r="L2578" s="11">
        <f t="shared" si="201"/>
        <v>42104.676469907405</v>
      </c>
      <c r="M2578" t="b">
        <v>0</v>
      </c>
      <c r="N2578">
        <v>0</v>
      </c>
      <c r="O2578" t="b">
        <v>0</v>
      </c>
      <c r="P2578" t="s">
        <v>8284</v>
      </c>
      <c r="Q2578" s="6">
        <f>E2578/D2578</f>
        <v>0</v>
      </c>
      <c r="R2578" s="7" t="e">
        <f t="shared" si="202"/>
        <v>#DIV/0!</v>
      </c>
      <c r="S2578" t="str">
        <f t="shared" si="203"/>
        <v>food</v>
      </c>
      <c r="T2578" t="str">
        <f t="shared" si="204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200"/>
        <v>41830.528900462967</v>
      </c>
      <c r="L2579" s="11">
        <f t="shared" si="201"/>
        <v>41855.528900462967</v>
      </c>
      <c r="M2579" t="b">
        <v>0</v>
      </c>
      <c r="N2579">
        <v>0</v>
      </c>
      <c r="O2579" t="b">
        <v>0</v>
      </c>
      <c r="P2579" t="s">
        <v>8284</v>
      </c>
      <c r="Q2579" s="6">
        <f>E2579/D2579</f>
        <v>0</v>
      </c>
      <c r="R2579" s="7" t="e">
        <f t="shared" si="202"/>
        <v>#DIV/0!</v>
      </c>
      <c r="S2579" t="str">
        <f t="shared" si="203"/>
        <v>food</v>
      </c>
      <c r="T2579" t="str">
        <f t="shared" si="204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200"/>
        <v>42237.731238425935</v>
      </c>
      <c r="L2580" s="11">
        <f t="shared" si="201"/>
        <v>42286.416666666664</v>
      </c>
      <c r="M2580" t="b">
        <v>0</v>
      </c>
      <c r="N2580">
        <v>0</v>
      </c>
      <c r="O2580" t="b">
        <v>0</v>
      </c>
      <c r="P2580" t="s">
        <v>8284</v>
      </c>
      <c r="Q2580" s="6">
        <f>E2580/D2580</f>
        <v>0</v>
      </c>
      <c r="R2580" s="7" t="e">
        <f t="shared" si="202"/>
        <v>#DIV/0!</v>
      </c>
      <c r="S2580" t="str">
        <f t="shared" si="203"/>
        <v>food</v>
      </c>
      <c r="T2580" t="str">
        <f t="shared" si="204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200"/>
        <v>41837.538229166668</v>
      </c>
      <c r="L2581" s="11">
        <f t="shared" si="201"/>
        <v>41897.538229166668</v>
      </c>
      <c r="M2581" t="b">
        <v>0</v>
      </c>
      <c r="N2581">
        <v>12</v>
      </c>
      <c r="O2581" t="b">
        <v>0</v>
      </c>
      <c r="P2581" t="s">
        <v>8284</v>
      </c>
      <c r="Q2581" s="6">
        <f>E2581/D2581</f>
        <v>1.3849999999999999E-3</v>
      </c>
      <c r="R2581" s="7">
        <f t="shared" si="202"/>
        <v>23.083333333333332</v>
      </c>
      <c r="S2581" t="str">
        <f t="shared" si="203"/>
        <v>food</v>
      </c>
      <c r="T2581" t="str">
        <f t="shared" si="204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200"/>
        <v>42110.034756944449</v>
      </c>
      <c r="L2582" s="11">
        <f t="shared" si="201"/>
        <v>42139.833333333336</v>
      </c>
      <c r="M2582" t="b">
        <v>0</v>
      </c>
      <c r="N2582">
        <v>2</v>
      </c>
      <c r="O2582" t="b">
        <v>0</v>
      </c>
      <c r="P2582" t="s">
        <v>8284</v>
      </c>
      <c r="Q2582" s="6">
        <f>E2582/D2582</f>
        <v>6.0000000000000001E-3</v>
      </c>
      <c r="R2582" s="7">
        <f t="shared" si="202"/>
        <v>25.5</v>
      </c>
      <c r="S2582" t="str">
        <f t="shared" si="203"/>
        <v>food</v>
      </c>
      <c r="T2582" t="str">
        <f t="shared" si="204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200"/>
        <v>42294.336782407408</v>
      </c>
      <c r="L2583" s="11">
        <f t="shared" si="201"/>
        <v>42324.378449074073</v>
      </c>
      <c r="M2583" t="b">
        <v>0</v>
      </c>
      <c r="N2583">
        <v>11</v>
      </c>
      <c r="O2583" t="b">
        <v>0</v>
      </c>
      <c r="P2583" t="s">
        <v>8284</v>
      </c>
      <c r="Q2583" s="6">
        <f>E2583/D2583</f>
        <v>0.106</v>
      </c>
      <c r="R2583" s="7">
        <f t="shared" si="202"/>
        <v>48.18181818181818</v>
      </c>
      <c r="S2583" t="str">
        <f t="shared" si="203"/>
        <v>food</v>
      </c>
      <c r="T2583" t="str">
        <f t="shared" si="204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200"/>
        <v>42642.697152777779</v>
      </c>
      <c r="L2584" s="11">
        <f t="shared" si="201"/>
        <v>42672.697152777779</v>
      </c>
      <c r="M2584" t="b">
        <v>0</v>
      </c>
      <c r="N2584">
        <v>1</v>
      </c>
      <c r="O2584" t="b">
        <v>0</v>
      </c>
      <c r="P2584" t="s">
        <v>8284</v>
      </c>
      <c r="Q2584" s="6">
        <f>E2584/D2584</f>
        <v>1.1111111111111112E-5</v>
      </c>
      <c r="R2584" s="7">
        <f t="shared" si="202"/>
        <v>1</v>
      </c>
      <c r="S2584" t="str">
        <f t="shared" si="203"/>
        <v>food</v>
      </c>
      <c r="T2584" t="str">
        <f t="shared" si="204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200"/>
        <v>42019.477777777785</v>
      </c>
      <c r="L2585" s="11">
        <f t="shared" si="201"/>
        <v>42079.436111111114</v>
      </c>
      <c r="M2585" t="b">
        <v>0</v>
      </c>
      <c r="N2585">
        <v>5</v>
      </c>
      <c r="O2585" t="b">
        <v>0</v>
      </c>
      <c r="P2585" t="s">
        <v>8284</v>
      </c>
      <c r="Q2585" s="6">
        <f>E2585/D2585</f>
        <v>5.0000000000000001E-3</v>
      </c>
      <c r="R2585" s="7">
        <f t="shared" si="202"/>
        <v>1</v>
      </c>
      <c r="S2585" t="str">
        <f t="shared" si="203"/>
        <v>food</v>
      </c>
      <c r="T2585" t="str">
        <f t="shared" si="204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200"/>
        <v>42139.881585648152</v>
      </c>
      <c r="L2586" s="11">
        <f t="shared" si="201"/>
        <v>42169.881585648152</v>
      </c>
      <c r="M2586" t="b">
        <v>0</v>
      </c>
      <c r="N2586">
        <v>0</v>
      </c>
      <c r="O2586" t="b">
        <v>0</v>
      </c>
      <c r="P2586" t="s">
        <v>8284</v>
      </c>
      <c r="Q2586" s="6">
        <f>E2586/D2586</f>
        <v>0</v>
      </c>
      <c r="R2586" s="7" t="e">
        <f t="shared" si="202"/>
        <v>#DIV/0!</v>
      </c>
      <c r="S2586" t="str">
        <f t="shared" si="203"/>
        <v>food</v>
      </c>
      <c r="T2586" t="str">
        <f t="shared" si="204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200"/>
        <v>41795.671666666669</v>
      </c>
      <c r="L2587" s="11">
        <f t="shared" si="201"/>
        <v>41825.671666666669</v>
      </c>
      <c r="M2587" t="b">
        <v>0</v>
      </c>
      <c r="N2587">
        <v>1</v>
      </c>
      <c r="O2587" t="b">
        <v>0</v>
      </c>
      <c r="P2587" t="s">
        <v>8284</v>
      </c>
      <c r="Q2587" s="6">
        <f>E2587/D2587</f>
        <v>1.6666666666666668E-3</v>
      </c>
      <c r="R2587" s="7">
        <f t="shared" si="202"/>
        <v>50</v>
      </c>
      <c r="S2587" t="str">
        <f t="shared" si="203"/>
        <v>food</v>
      </c>
      <c r="T2587" t="str">
        <f t="shared" si="204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200"/>
        <v>42333.038611111115</v>
      </c>
      <c r="L2588" s="11">
        <f t="shared" si="201"/>
        <v>42363.038611111115</v>
      </c>
      <c r="M2588" t="b">
        <v>0</v>
      </c>
      <c r="N2588">
        <v>1</v>
      </c>
      <c r="O2588" t="b">
        <v>0</v>
      </c>
      <c r="P2588" t="s">
        <v>8284</v>
      </c>
      <c r="Q2588" s="6">
        <f>E2588/D2588</f>
        <v>1.6666666666666668E-3</v>
      </c>
      <c r="R2588" s="7">
        <f t="shared" si="202"/>
        <v>5</v>
      </c>
      <c r="S2588" t="str">
        <f t="shared" si="203"/>
        <v>food</v>
      </c>
      <c r="T2588" t="str">
        <f t="shared" si="204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200"/>
        <v>42338.383715277778</v>
      </c>
      <c r="L2589" s="11">
        <f t="shared" si="201"/>
        <v>42368.383715277778</v>
      </c>
      <c r="M2589" t="b">
        <v>0</v>
      </c>
      <c r="N2589">
        <v>6</v>
      </c>
      <c r="O2589" t="b">
        <v>0</v>
      </c>
      <c r="P2589" t="s">
        <v>8284</v>
      </c>
      <c r="Q2589" s="6">
        <f>E2589/D2589</f>
        <v>2.4340000000000001E-2</v>
      </c>
      <c r="R2589" s="7">
        <f t="shared" si="202"/>
        <v>202.83333333333334</v>
      </c>
      <c r="S2589" t="str">
        <f t="shared" si="203"/>
        <v>food</v>
      </c>
      <c r="T2589" t="str">
        <f t="shared" si="204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200"/>
        <v>42042.384560185186</v>
      </c>
      <c r="L2590" s="11">
        <f t="shared" si="201"/>
        <v>42094.259722222225</v>
      </c>
      <c r="M2590" t="b">
        <v>0</v>
      </c>
      <c r="N2590">
        <v>8</v>
      </c>
      <c r="O2590" t="b">
        <v>0</v>
      </c>
      <c r="P2590" t="s">
        <v>8284</v>
      </c>
      <c r="Q2590" s="6">
        <f>E2590/D2590</f>
        <v>3.8833333333333331E-2</v>
      </c>
      <c r="R2590" s="7">
        <f t="shared" si="202"/>
        <v>29.125</v>
      </c>
      <c r="S2590" t="str">
        <f t="shared" si="203"/>
        <v>food</v>
      </c>
      <c r="T2590" t="str">
        <f t="shared" si="204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200"/>
        <v>42422.244525462964</v>
      </c>
      <c r="L2591" s="11">
        <f t="shared" si="201"/>
        <v>42452.2028587963</v>
      </c>
      <c r="M2591" t="b">
        <v>0</v>
      </c>
      <c r="N2591">
        <v>1</v>
      </c>
      <c r="O2591" t="b">
        <v>0</v>
      </c>
      <c r="P2591" t="s">
        <v>8284</v>
      </c>
      <c r="Q2591" s="6">
        <f>E2591/D2591</f>
        <v>1E-4</v>
      </c>
      <c r="R2591" s="7">
        <f t="shared" si="202"/>
        <v>5</v>
      </c>
      <c r="S2591" t="str">
        <f t="shared" si="203"/>
        <v>food</v>
      </c>
      <c r="T2591" t="str">
        <f t="shared" si="204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200"/>
        <v>42388.297418981485</v>
      </c>
      <c r="L2592" s="11">
        <f t="shared" si="201"/>
        <v>42395.297418981485</v>
      </c>
      <c r="M2592" t="b">
        <v>0</v>
      </c>
      <c r="N2592">
        <v>0</v>
      </c>
      <c r="O2592" t="b">
        <v>0</v>
      </c>
      <c r="P2592" t="s">
        <v>8284</v>
      </c>
      <c r="Q2592" s="6">
        <f>E2592/D2592</f>
        <v>0</v>
      </c>
      <c r="R2592" s="7" t="e">
        <f t="shared" si="202"/>
        <v>#DIV/0!</v>
      </c>
      <c r="S2592" t="str">
        <f t="shared" si="203"/>
        <v>food</v>
      </c>
      <c r="T2592" t="str">
        <f t="shared" si="204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200"/>
        <v>42382.614861111113</v>
      </c>
      <c r="L2593" s="11">
        <f t="shared" si="201"/>
        <v>42442.573194444449</v>
      </c>
      <c r="M2593" t="b">
        <v>0</v>
      </c>
      <c r="N2593">
        <v>2</v>
      </c>
      <c r="O2593" t="b">
        <v>0</v>
      </c>
      <c r="P2593" t="s">
        <v>8284</v>
      </c>
      <c r="Q2593" s="6">
        <f>E2593/D2593</f>
        <v>1.7333333333333333E-2</v>
      </c>
      <c r="R2593" s="7">
        <f t="shared" si="202"/>
        <v>13</v>
      </c>
      <c r="S2593" t="str">
        <f t="shared" si="203"/>
        <v>food</v>
      </c>
      <c r="T2593" t="str">
        <f t="shared" si="204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200"/>
        <v>41887.509502314817</v>
      </c>
      <c r="L2594" s="11">
        <f t="shared" si="201"/>
        <v>41917.509502314817</v>
      </c>
      <c r="M2594" t="b">
        <v>0</v>
      </c>
      <c r="N2594">
        <v>1</v>
      </c>
      <c r="O2594" t="b">
        <v>0</v>
      </c>
      <c r="P2594" t="s">
        <v>8284</v>
      </c>
      <c r="Q2594" s="6">
        <f>E2594/D2594</f>
        <v>1.6666666666666668E-3</v>
      </c>
      <c r="R2594" s="7">
        <f t="shared" si="202"/>
        <v>50</v>
      </c>
      <c r="S2594" t="str">
        <f t="shared" si="203"/>
        <v>food</v>
      </c>
      <c r="T2594" t="str">
        <f t="shared" si="204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200"/>
        <v>42089.553541666675</v>
      </c>
      <c r="L2595" s="11">
        <f t="shared" si="201"/>
        <v>42119.553541666675</v>
      </c>
      <c r="M2595" t="b">
        <v>0</v>
      </c>
      <c r="N2595">
        <v>0</v>
      </c>
      <c r="O2595" t="b">
        <v>0</v>
      </c>
      <c r="P2595" t="s">
        <v>8284</v>
      </c>
      <c r="Q2595" s="6">
        <f>E2595/D2595</f>
        <v>0</v>
      </c>
      <c r="R2595" s="7" t="e">
        <f t="shared" si="202"/>
        <v>#DIV/0!</v>
      </c>
      <c r="S2595" t="str">
        <f t="shared" si="203"/>
        <v>food</v>
      </c>
      <c r="T2595" t="str">
        <f t="shared" si="204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200"/>
        <v>41828.676250000004</v>
      </c>
      <c r="L2596" s="11">
        <f t="shared" si="201"/>
        <v>41858.676250000004</v>
      </c>
      <c r="M2596" t="b">
        <v>0</v>
      </c>
      <c r="N2596">
        <v>1</v>
      </c>
      <c r="O2596" t="b">
        <v>0</v>
      </c>
      <c r="P2596" t="s">
        <v>8284</v>
      </c>
      <c r="Q2596" s="6">
        <f>E2596/D2596</f>
        <v>1.2500000000000001E-5</v>
      </c>
      <c r="R2596" s="7">
        <f t="shared" si="202"/>
        <v>1</v>
      </c>
      <c r="S2596" t="str">
        <f t="shared" si="203"/>
        <v>food</v>
      </c>
      <c r="T2596" t="str">
        <f t="shared" si="204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200"/>
        <v>42759.952546296299</v>
      </c>
      <c r="L2597" s="11">
        <f t="shared" si="201"/>
        <v>42789.952546296299</v>
      </c>
      <c r="M2597" t="b">
        <v>0</v>
      </c>
      <c r="N2597">
        <v>19</v>
      </c>
      <c r="O2597" t="b">
        <v>0</v>
      </c>
      <c r="P2597" t="s">
        <v>8284</v>
      </c>
      <c r="Q2597" s="6">
        <f>E2597/D2597</f>
        <v>0.12166666666666667</v>
      </c>
      <c r="R2597" s="7">
        <f t="shared" si="202"/>
        <v>96.05263157894737</v>
      </c>
      <c r="S2597" t="str">
        <f t="shared" si="203"/>
        <v>food</v>
      </c>
      <c r="T2597" t="str">
        <f t="shared" si="204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200"/>
        <v>41828.372789351852</v>
      </c>
      <c r="L2598" s="11">
        <f t="shared" si="201"/>
        <v>41858.372789351852</v>
      </c>
      <c r="M2598" t="b">
        <v>0</v>
      </c>
      <c r="N2598">
        <v>27</v>
      </c>
      <c r="O2598" t="b">
        <v>0</v>
      </c>
      <c r="P2598" t="s">
        <v>8284</v>
      </c>
      <c r="Q2598" s="6">
        <f>E2598/D2598</f>
        <v>0.23588571428571428</v>
      </c>
      <c r="R2598" s="7">
        <f t="shared" si="202"/>
        <v>305.77777777777777</v>
      </c>
      <c r="S2598" t="str">
        <f t="shared" si="203"/>
        <v>food</v>
      </c>
      <c r="T2598" t="str">
        <f t="shared" si="204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200"/>
        <v>42510.04996527778</v>
      </c>
      <c r="L2599" s="11">
        <f t="shared" si="201"/>
        <v>42540.04996527778</v>
      </c>
      <c r="M2599" t="b">
        <v>0</v>
      </c>
      <c r="N2599">
        <v>7</v>
      </c>
      <c r="O2599" t="b">
        <v>0</v>
      </c>
      <c r="P2599" t="s">
        <v>8284</v>
      </c>
      <c r="Q2599" s="6">
        <f>E2599/D2599</f>
        <v>5.6666666666666664E-2</v>
      </c>
      <c r="R2599" s="7">
        <f t="shared" si="202"/>
        <v>12.142857142857142</v>
      </c>
      <c r="S2599" t="str">
        <f t="shared" si="203"/>
        <v>food</v>
      </c>
      <c r="T2599" t="str">
        <f t="shared" si="204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200"/>
        <v>42240.548622685186</v>
      </c>
      <c r="L2600" s="11">
        <f t="shared" si="201"/>
        <v>42270.548622685186</v>
      </c>
      <c r="M2600" t="b">
        <v>0</v>
      </c>
      <c r="N2600">
        <v>14</v>
      </c>
      <c r="O2600" t="b">
        <v>0</v>
      </c>
      <c r="P2600" t="s">
        <v>8284</v>
      </c>
      <c r="Q2600" s="6">
        <f>E2600/D2600</f>
        <v>0.39</v>
      </c>
      <c r="R2600" s="7">
        <f t="shared" si="202"/>
        <v>83.571428571428569</v>
      </c>
      <c r="S2600" t="str">
        <f t="shared" si="203"/>
        <v>food</v>
      </c>
      <c r="T2600" t="str">
        <f t="shared" si="204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200"/>
        <v>41809.46234953704</v>
      </c>
      <c r="L2601" s="11">
        <f t="shared" si="201"/>
        <v>41854.46234953704</v>
      </c>
      <c r="M2601" t="b">
        <v>0</v>
      </c>
      <c r="N2601">
        <v>5</v>
      </c>
      <c r="O2601" t="b">
        <v>0</v>
      </c>
      <c r="P2601" t="s">
        <v>8284</v>
      </c>
      <c r="Q2601" s="6">
        <f>E2601/D2601</f>
        <v>9.9546510341776348E-3</v>
      </c>
      <c r="R2601" s="7">
        <f t="shared" si="202"/>
        <v>18</v>
      </c>
      <c r="S2601" t="str">
        <f t="shared" si="203"/>
        <v>food</v>
      </c>
      <c r="T2601" t="str">
        <f t="shared" si="204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200"/>
        <v>42394.608796296299</v>
      </c>
      <c r="L2602" s="11">
        <f t="shared" si="201"/>
        <v>42454.567129629628</v>
      </c>
      <c r="M2602" t="b">
        <v>0</v>
      </c>
      <c r="N2602">
        <v>30</v>
      </c>
      <c r="O2602" t="b">
        <v>0</v>
      </c>
      <c r="P2602" t="s">
        <v>8284</v>
      </c>
      <c r="Q2602" s="6">
        <f>E2602/D2602</f>
        <v>6.9320000000000007E-2</v>
      </c>
      <c r="R2602" s="7">
        <f t="shared" si="202"/>
        <v>115.53333333333333</v>
      </c>
      <c r="S2602" t="str">
        <f t="shared" si="203"/>
        <v>food</v>
      </c>
      <c r="T2602" t="str">
        <f t="shared" si="204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200"/>
        <v>41150.610520833332</v>
      </c>
      <c r="L2603" s="11">
        <f t="shared" si="201"/>
        <v>41164.874305555561</v>
      </c>
      <c r="M2603" t="b">
        <v>1</v>
      </c>
      <c r="N2603">
        <v>151</v>
      </c>
      <c r="O2603" t="b">
        <v>1</v>
      </c>
      <c r="P2603" t="s">
        <v>8301</v>
      </c>
      <c r="Q2603" s="6">
        <f>E2603/D2603</f>
        <v>6.6139999999999999</v>
      </c>
      <c r="R2603" s="7">
        <f t="shared" si="202"/>
        <v>21.900662251655628</v>
      </c>
      <c r="S2603" t="str">
        <f t="shared" si="203"/>
        <v>technology</v>
      </c>
      <c r="T2603" t="str">
        <f t="shared" si="204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200"/>
        <v>41915.455648148149</v>
      </c>
      <c r="L2604" s="11">
        <f t="shared" si="201"/>
        <v>41955.597222222226</v>
      </c>
      <c r="M2604" t="b">
        <v>1</v>
      </c>
      <c r="N2604">
        <v>489</v>
      </c>
      <c r="O2604" t="b">
        <v>1</v>
      </c>
      <c r="P2604" t="s">
        <v>8301</v>
      </c>
      <c r="Q2604" s="6">
        <f>E2604/D2604</f>
        <v>3.2609166666666667</v>
      </c>
      <c r="R2604" s="7">
        <f t="shared" si="202"/>
        <v>80.022494887525568</v>
      </c>
      <c r="S2604" t="str">
        <f t="shared" si="203"/>
        <v>technology</v>
      </c>
      <c r="T2604" t="str">
        <f t="shared" si="204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200"/>
        <v>41617.620995370373</v>
      </c>
      <c r="L2605" s="11">
        <f t="shared" si="201"/>
        <v>41631.620995370373</v>
      </c>
      <c r="M2605" t="b">
        <v>1</v>
      </c>
      <c r="N2605">
        <v>50</v>
      </c>
      <c r="O2605" t="b">
        <v>1</v>
      </c>
      <c r="P2605" t="s">
        <v>8301</v>
      </c>
      <c r="Q2605" s="6">
        <f>E2605/D2605</f>
        <v>1.0148571428571429</v>
      </c>
      <c r="R2605" s="7">
        <f t="shared" si="202"/>
        <v>35.520000000000003</v>
      </c>
      <c r="S2605" t="str">
        <f t="shared" si="203"/>
        <v>technology</v>
      </c>
      <c r="T2605" t="str">
        <f t="shared" si="204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200"/>
        <v>40997.759525462963</v>
      </c>
      <c r="L2606" s="11">
        <f t="shared" si="201"/>
        <v>41027.759525462963</v>
      </c>
      <c r="M2606" t="b">
        <v>1</v>
      </c>
      <c r="N2606">
        <v>321</v>
      </c>
      <c r="O2606" t="b">
        <v>1</v>
      </c>
      <c r="P2606" t="s">
        <v>8301</v>
      </c>
      <c r="Q2606" s="6">
        <f>E2606/D2606</f>
        <v>1.0421799999999999</v>
      </c>
      <c r="R2606" s="7">
        <f t="shared" si="202"/>
        <v>64.933333333333323</v>
      </c>
      <c r="S2606" t="str">
        <f t="shared" si="203"/>
        <v>technology</v>
      </c>
      <c r="T2606" t="str">
        <f t="shared" si="204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200"/>
        <v>42508.249884259261</v>
      </c>
      <c r="L2607" s="11">
        <f t="shared" si="201"/>
        <v>42538.249884259261</v>
      </c>
      <c r="M2607" t="b">
        <v>1</v>
      </c>
      <c r="N2607">
        <v>1762</v>
      </c>
      <c r="O2607" t="b">
        <v>1</v>
      </c>
      <c r="P2607" t="s">
        <v>8301</v>
      </c>
      <c r="Q2607" s="6">
        <f>E2607/D2607</f>
        <v>1.0742157000000001</v>
      </c>
      <c r="R2607" s="7">
        <f t="shared" si="202"/>
        <v>60.965703745743475</v>
      </c>
      <c r="S2607" t="str">
        <f t="shared" si="203"/>
        <v>technology</v>
      </c>
      <c r="T2607" t="str">
        <f t="shared" si="204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200"/>
        <v>41726.421087962968</v>
      </c>
      <c r="L2608" s="11">
        <f t="shared" si="201"/>
        <v>41758.421087962968</v>
      </c>
      <c r="M2608" t="b">
        <v>1</v>
      </c>
      <c r="N2608">
        <v>385</v>
      </c>
      <c r="O2608" t="b">
        <v>1</v>
      </c>
      <c r="P2608" t="s">
        <v>8301</v>
      </c>
      <c r="Q2608" s="6">
        <f>E2608/D2608</f>
        <v>1.1005454545454545</v>
      </c>
      <c r="R2608" s="7">
        <f t="shared" si="202"/>
        <v>31.444155844155844</v>
      </c>
      <c r="S2608" t="str">
        <f t="shared" si="203"/>
        <v>technology</v>
      </c>
      <c r="T2608" t="str">
        <f t="shared" si="204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200"/>
        <v>42184.583009259259</v>
      </c>
      <c r="L2609" s="11">
        <f t="shared" si="201"/>
        <v>42227.791666666664</v>
      </c>
      <c r="M2609" t="b">
        <v>1</v>
      </c>
      <c r="N2609">
        <v>398</v>
      </c>
      <c r="O2609" t="b">
        <v>1</v>
      </c>
      <c r="P2609" t="s">
        <v>8301</v>
      </c>
      <c r="Q2609" s="6">
        <f>E2609/D2609</f>
        <v>4.077</v>
      </c>
      <c r="R2609" s="7">
        <f t="shared" si="202"/>
        <v>81.949748743718587</v>
      </c>
      <c r="S2609" t="str">
        <f t="shared" si="203"/>
        <v>technology</v>
      </c>
      <c r="T2609" t="str">
        <f t="shared" si="204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200"/>
        <v>42767.510046296295</v>
      </c>
      <c r="L2610" s="11">
        <f t="shared" si="201"/>
        <v>42808.708333333336</v>
      </c>
      <c r="M2610" t="b">
        <v>1</v>
      </c>
      <c r="N2610">
        <v>304</v>
      </c>
      <c r="O2610" t="b">
        <v>1</v>
      </c>
      <c r="P2610" t="s">
        <v>8301</v>
      </c>
      <c r="Q2610" s="6">
        <f>E2610/D2610</f>
        <v>2.2392500000000002</v>
      </c>
      <c r="R2610" s="7">
        <f t="shared" si="202"/>
        <v>58.92763157894737</v>
      </c>
      <c r="S2610" t="str">
        <f t="shared" si="203"/>
        <v>technology</v>
      </c>
      <c r="T2610" t="str">
        <f t="shared" si="204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200"/>
        <v>41074.946192129632</v>
      </c>
      <c r="L2611" s="11">
        <f t="shared" si="201"/>
        <v>41104.946192129632</v>
      </c>
      <c r="M2611" t="b">
        <v>1</v>
      </c>
      <c r="N2611">
        <v>676</v>
      </c>
      <c r="O2611" t="b">
        <v>1</v>
      </c>
      <c r="P2611" t="s">
        <v>8301</v>
      </c>
      <c r="Q2611" s="6">
        <f>E2611/D2611</f>
        <v>3.038011142857143</v>
      </c>
      <c r="R2611" s="7">
        <f t="shared" si="202"/>
        <v>157.29347633136095</v>
      </c>
      <c r="S2611" t="str">
        <f t="shared" si="203"/>
        <v>technology</v>
      </c>
      <c r="T2611" t="str">
        <f t="shared" si="204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200"/>
        <v>42564.589409722226</v>
      </c>
      <c r="L2612" s="11">
        <f t="shared" si="201"/>
        <v>42603.999305555561</v>
      </c>
      <c r="M2612" t="b">
        <v>1</v>
      </c>
      <c r="N2612">
        <v>577</v>
      </c>
      <c r="O2612" t="b">
        <v>1</v>
      </c>
      <c r="P2612" t="s">
        <v>8301</v>
      </c>
      <c r="Q2612" s="6">
        <f>E2612/D2612</f>
        <v>1.4132510432681749</v>
      </c>
      <c r="R2612" s="7">
        <f t="shared" si="202"/>
        <v>55.758509532062391</v>
      </c>
      <c r="S2612" t="str">
        <f t="shared" si="203"/>
        <v>technology</v>
      </c>
      <c r="T2612" t="str">
        <f t="shared" si="204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200"/>
        <v>42704.04414351852</v>
      </c>
      <c r="L2613" s="11">
        <f t="shared" si="201"/>
        <v>42737.665972222225</v>
      </c>
      <c r="M2613" t="b">
        <v>1</v>
      </c>
      <c r="N2613">
        <v>3663</v>
      </c>
      <c r="O2613" t="b">
        <v>1</v>
      </c>
      <c r="P2613" t="s">
        <v>8301</v>
      </c>
      <c r="Q2613" s="6">
        <f>E2613/D2613</f>
        <v>27.906363636363636</v>
      </c>
      <c r="R2613" s="7">
        <f t="shared" si="202"/>
        <v>83.802893802893806</v>
      </c>
      <c r="S2613" t="str">
        <f t="shared" si="203"/>
        <v>technology</v>
      </c>
      <c r="T2613" t="str">
        <f t="shared" si="204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200"/>
        <v>41981.851504629631</v>
      </c>
      <c r="L2614" s="11">
        <f t="shared" si="201"/>
        <v>42012.851504629631</v>
      </c>
      <c r="M2614" t="b">
        <v>1</v>
      </c>
      <c r="N2614">
        <v>294</v>
      </c>
      <c r="O2614" t="b">
        <v>1</v>
      </c>
      <c r="P2614" t="s">
        <v>8301</v>
      </c>
      <c r="Q2614" s="6">
        <f>E2614/D2614</f>
        <v>1.7176130000000001</v>
      </c>
      <c r="R2614" s="7">
        <f t="shared" si="202"/>
        <v>58.422210884353746</v>
      </c>
      <c r="S2614" t="str">
        <f t="shared" si="203"/>
        <v>technology</v>
      </c>
      <c r="T2614" t="str">
        <f t="shared" si="204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200"/>
        <v>41143.526550925926</v>
      </c>
      <c r="L2615" s="11">
        <f t="shared" si="201"/>
        <v>41173.526550925926</v>
      </c>
      <c r="M2615" t="b">
        <v>1</v>
      </c>
      <c r="N2615">
        <v>28</v>
      </c>
      <c r="O2615" t="b">
        <v>1</v>
      </c>
      <c r="P2615" t="s">
        <v>8301</v>
      </c>
      <c r="Q2615" s="6">
        <f>E2615/D2615</f>
        <v>1.0101333333333333</v>
      </c>
      <c r="R2615" s="7">
        <f t="shared" si="202"/>
        <v>270.57142857142856</v>
      </c>
      <c r="S2615" t="str">
        <f t="shared" si="203"/>
        <v>technology</v>
      </c>
      <c r="T2615" t="str">
        <f t="shared" si="204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200"/>
        <v>41730.416805555556</v>
      </c>
      <c r="L2616" s="11">
        <f t="shared" si="201"/>
        <v>41758.916666666672</v>
      </c>
      <c r="M2616" t="b">
        <v>1</v>
      </c>
      <c r="N2616">
        <v>100</v>
      </c>
      <c r="O2616" t="b">
        <v>1</v>
      </c>
      <c r="P2616" t="s">
        <v>8301</v>
      </c>
      <c r="Q2616" s="6">
        <f>E2616/D2616</f>
        <v>1.02</v>
      </c>
      <c r="R2616" s="7">
        <f t="shared" si="202"/>
        <v>107.1</v>
      </c>
      <c r="S2616" t="str">
        <f t="shared" si="203"/>
        <v>technology</v>
      </c>
      <c r="T2616" t="str">
        <f t="shared" si="204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200"/>
        <v>42453.205601851856</v>
      </c>
      <c r="L2617" s="11">
        <f t="shared" si="201"/>
        <v>42490.208333333336</v>
      </c>
      <c r="M2617" t="b">
        <v>0</v>
      </c>
      <c r="N2617">
        <v>72</v>
      </c>
      <c r="O2617" t="b">
        <v>1</v>
      </c>
      <c r="P2617" t="s">
        <v>8301</v>
      </c>
      <c r="Q2617" s="6">
        <f>E2617/D2617</f>
        <v>1.6976511744127936</v>
      </c>
      <c r="R2617" s="7">
        <f t="shared" si="202"/>
        <v>47.180555555555557</v>
      </c>
      <c r="S2617" t="str">
        <f t="shared" si="203"/>
        <v>technology</v>
      </c>
      <c r="T2617" t="str">
        <f t="shared" si="204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200"/>
        <v>42211.702881944446</v>
      </c>
      <c r="L2618" s="11">
        <f t="shared" si="201"/>
        <v>42241.702881944446</v>
      </c>
      <c r="M2618" t="b">
        <v>1</v>
      </c>
      <c r="N2618">
        <v>238</v>
      </c>
      <c r="O2618" t="b">
        <v>1</v>
      </c>
      <c r="P2618" t="s">
        <v>8301</v>
      </c>
      <c r="Q2618" s="6">
        <f>E2618/D2618</f>
        <v>1.14534</v>
      </c>
      <c r="R2618" s="7">
        <f t="shared" si="202"/>
        <v>120.30882352941177</v>
      </c>
      <c r="S2618" t="str">
        <f t="shared" si="203"/>
        <v>technology</v>
      </c>
      <c r="T2618" t="str">
        <f t="shared" si="204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200"/>
        <v>41902.582766203705</v>
      </c>
      <c r="L2619" s="11">
        <f t="shared" si="201"/>
        <v>41932.582766203705</v>
      </c>
      <c r="M2619" t="b">
        <v>1</v>
      </c>
      <c r="N2619">
        <v>159</v>
      </c>
      <c r="O2619" t="b">
        <v>1</v>
      </c>
      <c r="P2619" t="s">
        <v>8301</v>
      </c>
      <c r="Q2619" s="6">
        <f>E2619/D2619</f>
        <v>8.7759999999999998</v>
      </c>
      <c r="R2619" s="7">
        <f t="shared" si="202"/>
        <v>27.59748427672956</v>
      </c>
      <c r="S2619" t="str">
        <f t="shared" si="203"/>
        <v>technology</v>
      </c>
      <c r="T2619" t="str">
        <f t="shared" si="204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200"/>
        <v>42279.500706018523</v>
      </c>
      <c r="L2620" s="11">
        <f t="shared" si="201"/>
        <v>42339.542372685188</v>
      </c>
      <c r="M2620" t="b">
        <v>1</v>
      </c>
      <c r="N2620">
        <v>77</v>
      </c>
      <c r="O2620" t="b">
        <v>1</v>
      </c>
      <c r="P2620" t="s">
        <v>8301</v>
      </c>
      <c r="Q2620" s="6">
        <f>E2620/D2620</f>
        <v>1.0538666666666667</v>
      </c>
      <c r="R2620" s="7">
        <f t="shared" si="202"/>
        <v>205.2987012987013</v>
      </c>
      <c r="S2620" t="str">
        <f t="shared" si="203"/>
        <v>technology</v>
      </c>
      <c r="T2620" t="str">
        <f t="shared" si="204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200"/>
        <v>42273.592638888891</v>
      </c>
      <c r="L2621" s="11">
        <f t="shared" si="201"/>
        <v>42300.166666666664</v>
      </c>
      <c r="M2621" t="b">
        <v>1</v>
      </c>
      <c r="N2621">
        <v>53</v>
      </c>
      <c r="O2621" t="b">
        <v>1</v>
      </c>
      <c r="P2621" t="s">
        <v>8301</v>
      </c>
      <c r="Q2621" s="6">
        <f>E2621/D2621</f>
        <v>1.8839999999999999</v>
      </c>
      <c r="R2621" s="7">
        <f t="shared" si="202"/>
        <v>35.547169811320757</v>
      </c>
      <c r="S2621" t="str">
        <f t="shared" si="203"/>
        <v>technology</v>
      </c>
      <c r="T2621" t="str">
        <f t="shared" si="204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200"/>
        <v>42250.875486111116</v>
      </c>
      <c r="L2622" s="11">
        <f t="shared" si="201"/>
        <v>42287.750000000007</v>
      </c>
      <c r="M2622" t="b">
        <v>1</v>
      </c>
      <c r="N2622">
        <v>1251</v>
      </c>
      <c r="O2622" t="b">
        <v>1</v>
      </c>
      <c r="P2622" t="s">
        <v>8301</v>
      </c>
      <c r="Q2622" s="6">
        <f>E2622/D2622</f>
        <v>1.436523076923077</v>
      </c>
      <c r="R2622" s="7">
        <f t="shared" si="202"/>
        <v>74.639488409272587</v>
      </c>
      <c r="S2622" t="str">
        <f t="shared" si="203"/>
        <v>technology</v>
      </c>
      <c r="T2622" t="str">
        <f t="shared" si="204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200"/>
        <v>42115.455879629626</v>
      </c>
      <c r="L2623" s="11">
        <f t="shared" si="201"/>
        <v>42145.455879629626</v>
      </c>
      <c r="M2623" t="b">
        <v>1</v>
      </c>
      <c r="N2623">
        <v>465</v>
      </c>
      <c r="O2623" t="b">
        <v>1</v>
      </c>
      <c r="P2623" t="s">
        <v>8301</v>
      </c>
      <c r="Q2623" s="6">
        <f>E2623/D2623</f>
        <v>1.4588000000000001</v>
      </c>
      <c r="R2623" s="7">
        <f t="shared" si="202"/>
        <v>47.058064516129029</v>
      </c>
      <c r="S2623" t="str">
        <f t="shared" si="203"/>
        <v>technology</v>
      </c>
      <c r="T2623" t="str">
        <f t="shared" si="204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200"/>
        <v>42689.451574074075</v>
      </c>
      <c r="L2624" s="11">
        <f t="shared" si="201"/>
        <v>42734.451574074075</v>
      </c>
      <c r="M2624" t="b">
        <v>0</v>
      </c>
      <c r="N2624">
        <v>74</v>
      </c>
      <c r="O2624" t="b">
        <v>1</v>
      </c>
      <c r="P2624" t="s">
        <v>8301</v>
      </c>
      <c r="Q2624" s="6">
        <f>E2624/D2624</f>
        <v>1.3118399999999999</v>
      </c>
      <c r="R2624" s="7">
        <f t="shared" si="202"/>
        <v>26.591351351351353</v>
      </c>
      <c r="S2624" t="str">
        <f t="shared" si="203"/>
        <v>technology</v>
      </c>
      <c r="T2624" t="str">
        <f t="shared" si="204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200"/>
        <v>42691.964884259265</v>
      </c>
      <c r="L2625" s="11">
        <f t="shared" si="201"/>
        <v>42705.964884259265</v>
      </c>
      <c r="M2625" t="b">
        <v>0</v>
      </c>
      <c r="N2625">
        <v>62</v>
      </c>
      <c r="O2625" t="b">
        <v>1</v>
      </c>
      <c r="P2625" t="s">
        <v>8301</v>
      </c>
      <c r="Q2625" s="6">
        <f>E2625/D2625</f>
        <v>1.1399999999999999</v>
      </c>
      <c r="R2625" s="7">
        <f t="shared" si="202"/>
        <v>36.774193548387096</v>
      </c>
      <c r="S2625" t="str">
        <f t="shared" si="203"/>
        <v>technology</v>
      </c>
      <c r="T2625" t="str">
        <f t="shared" si="204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si="200"/>
        <v>41144.129884259266</v>
      </c>
      <c r="L2626" s="11">
        <f t="shared" si="201"/>
        <v>41165.129884259266</v>
      </c>
      <c r="M2626" t="b">
        <v>0</v>
      </c>
      <c r="N2626">
        <v>3468</v>
      </c>
      <c r="O2626" t="b">
        <v>1</v>
      </c>
      <c r="P2626" t="s">
        <v>8301</v>
      </c>
      <c r="Q2626" s="6">
        <f>E2626/D2626</f>
        <v>13.794206249999998</v>
      </c>
      <c r="R2626" s="7">
        <f t="shared" si="202"/>
        <v>31.820544982698959</v>
      </c>
      <c r="S2626" t="str">
        <f t="shared" si="203"/>
        <v>technology</v>
      </c>
      <c r="T2626" t="str">
        <f t="shared" si="204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ref="K2627:K2690" si="205">(((J2627/60)/60)/24)+DATE(1970,1,1)+(-7/24)</f>
        <v>42658.518611111118</v>
      </c>
      <c r="L2627" s="11">
        <f t="shared" ref="L2627:L2690" si="206">(((I2627/60)/60)/24)+DATE(1970,1,1)+(-7/24)</f>
        <v>42683.560277777775</v>
      </c>
      <c r="M2627" t="b">
        <v>0</v>
      </c>
      <c r="N2627">
        <v>52</v>
      </c>
      <c r="O2627" t="b">
        <v>1</v>
      </c>
      <c r="P2627" t="s">
        <v>8301</v>
      </c>
      <c r="Q2627" s="6">
        <f>E2627/D2627</f>
        <v>9.56</v>
      </c>
      <c r="R2627" s="7">
        <f t="shared" ref="R2627:R2690" si="207">E2627/N2627</f>
        <v>27.576923076923077</v>
      </c>
      <c r="S2627" t="str">
        <f t="shared" ref="S2627:S2690" si="208">LEFT(P2627,SEARCH("/",P2627,1)-1)</f>
        <v>technology</v>
      </c>
      <c r="T2627" t="str">
        <f t="shared" ref="T2627:T2690" si="209">RIGHT(P2627,LEN(P2627)-SEARCH("/",P2627))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205"/>
        <v>42128.336446759262</v>
      </c>
      <c r="L2628" s="11">
        <f t="shared" si="206"/>
        <v>42158.336446759262</v>
      </c>
      <c r="M2628" t="b">
        <v>0</v>
      </c>
      <c r="N2628">
        <v>50</v>
      </c>
      <c r="O2628" t="b">
        <v>1</v>
      </c>
      <c r="P2628" t="s">
        <v>8301</v>
      </c>
      <c r="Q2628" s="6">
        <f>E2628/D2628</f>
        <v>1.1200000000000001</v>
      </c>
      <c r="R2628" s="7">
        <f t="shared" si="207"/>
        <v>56</v>
      </c>
      <c r="S2628" t="str">
        <f t="shared" si="208"/>
        <v>technology</v>
      </c>
      <c r="T2628" t="str">
        <f t="shared" si="209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205"/>
        <v>42304.53774305556</v>
      </c>
      <c r="L2629" s="11">
        <f t="shared" si="206"/>
        <v>42334.579409722232</v>
      </c>
      <c r="M2629" t="b">
        <v>0</v>
      </c>
      <c r="N2629">
        <v>45</v>
      </c>
      <c r="O2629" t="b">
        <v>1</v>
      </c>
      <c r="P2629" t="s">
        <v>8301</v>
      </c>
      <c r="Q2629" s="6">
        <f>E2629/D2629</f>
        <v>6.4666666666666668</v>
      </c>
      <c r="R2629" s="7">
        <f t="shared" si="207"/>
        <v>21.555555555555557</v>
      </c>
      <c r="S2629" t="str">
        <f t="shared" si="208"/>
        <v>technology</v>
      </c>
      <c r="T2629" t="str">
        <f t="shared" si="209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205"/>
        <v>41953.674386574079</v>
      </c>
      <c r="L2630" s="11">
        <f t="shared" si="206"/>
        <v>41973.674386574079</v>
      </c>
      <c r="M2630" t="b">
        <v>0</v>
      </c>
      <c r="N2630">
        <v>21</v>
      </c>
      <c r="O2630" t="b">
        <v>1</v>
      </c>
      <c r="P2630" t="s">
        <v>8301</v>
      </c>
      <c r="Q2630" s="6">
        <f>E2630/D2630</f>
        <v>1.1036948748510131</v>
      </c>
      <c r="R2630" s="7">
        <f t="shared" si="207"/>
        <v>44.095238095238095</v>
      </c>
      <c r="S2630" t="str">
        <f t="shared" si="208"/>
        <v>technology</v>
      </c>
      <c r="T2630" t="str">
        <f t="shared" si="209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205"/>
        <v>42108.246782407405</v>
      </c>
      <c r="L2631" s="11">
        <f t="shared" si="206"/>
        <v>42138.246782407405</v>
      </c>
      <c r="M2631" t="b">
        <v>0</v>
      </c>
      <c r="N2631">
        <v>100</v>
      </c>
      <c r="O2631" t="b">
        <v>1</v>
      </c>
      <c r="P2631" t="s">
        <v>8301</v>
      </c>
      <c r="Q2631" s="6">
        <f>E2631/D2631</f>
        <v>1.2774000000000001</v>
      </c>
      <c r="R2631" s="7">
        <f t="shared" si="207"/>
        <v>63.87</v>
      </c>
      <c r="S2631" t="str">
        <f t="shared" si="208"/>
        <v>technology</v>
      </c>
      <c r="T2631" t="str">
        <f t="shared" si="209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205"/>
        <v>42523.813796296301</v>
      </c>
      <c r="L2632" s="11">
        <f t="shared" si="206"/>
        <v>42551.125000000007</v>
      </c>
      <c r="M2632" t="b">
        <v>0</v>
      </c>
      <c r="N2632">
        <v>81</v>
      </c>
      <c r="O2632" t="b">
        <v>1</v>
      </c>
      <c r="P2632" t="s">
        <v>8301</v>
      </c>
      <c r="Q2632" s="6">
        <f>E2632/D2632</f>
        <v>1.579</v>
      </c>
      <c r="R2632" s="7">
        <f t="shared" si="207"/>
        <v>38.987654320987652</v>
      </c>
      <c r="S2632" t="str">
        <f t="shared" si="208"/>
        <v>technology</v>
      </c>
      <c r="T2632" t="str">
        <f t="shared" si="209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205"/>
        <v>42217.877627314818</v>
      </c>
      <c r="L2633" s="11">
        <f t="shared" si="206"/>
        <v>42245.877627314818</v>
      </c>
      <c r="M2633" t="b">
        <v>0</v>
      </c>
      <c r="N2633">
        <v>286</v>
      </c>
      <c r="O2633" t="b">
        <v>1</v>
      </c>
      <c r="P2633" t="s">
        <v>8301</v>
      </c>
      <c r="Q2633" s="6">
        <f>E2633/D2633</f>
        <v>1.1466525000000001</v>
      </c>
      <c r="R2633" s="7">
        <f t="shared" si="207"/>
        <v>80.185489510489504</v>
      </c>
      <c r="S2633" t="str">
        <f t="shared" si="208"/>
        <v>technology</v>
      </c>
      <c r="T2633" t="str">
        <f t="shared" si="209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205"/>
        <v>42493.77012731482</v>
      </c>
      <c r="L2634" s="11">
        <f t="shared" si="206"/>
        <v>42518.77012731482</v>
      </c>
      <c r="M2634" t="b">
        <v>0</v>
      </c>
      <c r="N2634">
        <v>42</v>
      </c>
      <c r="O2634" t="b">
        <v>1</v>
      </c>
      <c r="P2634" t="s">
        <v>8301</v>
      </c>
      <c r="Q2634" s="6">
        <f>E2634/D2634</f>
        <v>1.3700934579439252</v>
      </c>
      <c r="R2634" s="7">
        <f t="shared" si="207"/>
        <v>34.904761904761905</v>
      </c>
      <c r="S2634" t="str">
        <f t="shared" si="208"/>
        <v>technology</v>
      </c>
      <c r="T2634" t="str">
        <f t="shared" si="209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205"/>
        <v>41667.531620370377</v>
      </c>
      <c r="L2635" s="11">
        <f t="shared" si="206"/>
        <v>41697.666666666672</v>
      </c>
      <c r="M2635" t="b">
        <v>0</v>
      </c>
      <c r="N2635">
        <v>199</v>
      </c>
      <c r="O2635" t="b">
        <v>1</v>
      </c>
      <c r="P2635" t="s">
        <v>8301</v>
      </c>
      <c r="Q2635" s="6">
        <f>E2635/D2635</f>
        <v>3.5461999999999998</v>
      </c>
      <c r="R2635" s="7">
        <f t="shared" si="207"/>
        <v>89.100502512562812</v>
      </c>
      <c r="S2635" t="str">
        <f t="shared" si="208"/>
        <v>technology</v>
      </c>
      <c r="T2635" t="str">
        <f t="shared" si="209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205"/>
        <v>42612.364826388897</v>
      </c>
      <c r="L2636" s="11">
        <f t="shared" si="206"/>
        <v>42642.364826388897</v>
      </c>
      <c r="M2636" t="b">
        <v>0</v>
      </c>
      <c r="N2636">
        <v>25</v>
      </c>
      <c r="O2636" t="b">
        <v>1</v>
      </c>
      <c r="P2636" t="s">
        <v>8301</v>
      </c>
      <c r="Q2636" s="6">
        <f>E2636/D2636</f>
        <v>1.0602150537634409</v>
      </c>
      <c r="R2636" s="7">
        <f t="shared" si="207"/>
        <v>39.44</v>
      </c>
      <c r="S2636" t="str">
        <f t="shared" si="208"/>
        <v>technology</v>
      </c>
      <c r="T2636" t="str">
        <f t="shared" si="209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205"/>
        <v>42037.659270833341</v>
      </c>
      <c r="L2637" s="11">
        <f t="shared" si="206"/>
        <v>42072.617604166669</v>
      </c>
      <c r="M2637" t="b">
        <v>0</v>
      </c>
      <c r="N2637">
        <v>84</v>
      </c>
      <c r="O2637" t="b">
        <v>1</v>
      </c>
      <c r="P2637" t="s">
        <v>8301</v>
      </c>
      <c r="Q2637" s="6">
        <f>E2637/D2637</f>
        <v>1</v>
      </c>
      <c r="R2637" s="7">
        <f t="shared" si="207"/>
        <v>136.9047619047619</v>
      </c>
      <c r="S2637" t="str">
        <f t="shared" si="208"/>
        <v>technology</v>
      </c>
      <c r="T2637" t="str">
        <f t="shared" si="209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205"/>
        <v>42636.32307870371</v>
      </c>
      <c r="L2638" s="11">
        <f t="shared" si="206"/>
        <v>42658.750000000007</v>
      </c>
      <c r="M2638" t="b">
        <v>0</v>
      </c>
      <c r="N2638">
        <v>50</v>
      </c>
      <c r="O2638" t="b">
        <v>1</v>
      </c>
      <c r="P2638" t="s">
        <v>8301</v>
      </c>
      <c r="Q2638" s="6">
        <f>E2638/D2638</f>
        <v>1.873</v>
      </c>
      <c r="R2638" s="7">
        <f t="shared" si="207"/>
        <v>37.46</v>
      </c>
      <c r="S2638" t="str">
        <f t="shared" si="208"/>
        <v>technology</v>
      </c>
      <c r="T2638" t="str">
        <f t="shared" si="209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205"/>
        <v>42639.257812500007</v>
      </c>
      <c r="L2639" s="11">
        <f t="shared" si="206"/>
        <v>42655.257812500007</v>
      </c>
      <c r="M2639" t="b">
        <v>0</v>
      </c>
      <c r="N2639">
        <v>26</v>
      </c>
      <c r="O2639" t="b">
        <v>1</v>
      </c>
      <c r="P2639" t="s">
        <v>8301</v>
      </c>
      <c r="Q2639" s="6">
        <f>E2639/D2639</f>
        <v>1.6619999999999999</v>
      </c>
      <c r="R2639" s="7">
        <f t="shared" si="207"/>
        <v>31.96153846153846</v>
      </c>
      <c r="S2639" t="str">
        <f t="shared" si="208"/>
        <v>technology</v>
      </c>
      <c r="T2639" t="str">
        <f t="shared" si="209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205"/>
        <v>41989.621469907412</v>
      </c>
      <c r="L2640" s="11">
        <f t="shared" si="206"/>
        <v>42019.621469907412</v>
      </c>
      <c r="M2640" t="b">
        <v>0</v>
      </c>
      <c r="N2640">
        <v>14</v>
      </c>
      <c r="O2640" t="b">
        <v>1</v>
      </c>
      <c r="P2640" t="s">
        <v>8301</v>
      </c>
      <c r="Q2640" s="6">
        <f>E2640/D2640</f>
        <v>1.0172910662824208</v>
      </c>
      <c r="R2640" s="7">
        <f t="shared" si="207"/>
        <v>25.214285714285715</v>
      </c>
      <c r="S2640" t="str">
        <f t="shared" si="208"/>
        <v>technology</v>
      </c>
      <c r="T2640" t="str">
        <f t="shared" si="209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205"/>
        <v>42024.573472222226</v>
      </c>
      <c r="L2641" s="11">
        <f t="shared" si="206"/>
        <v>42054.573472222226</v>
      </c>
      <c r="M2641" t="b">
        <v>0</v>
      </c>
      <c r="N2641">
        <v>49</v>
      </c>
      <c r="O2641" t="b">
        <v>1</v>
      </c>
      <c r="P2641" t="s">
        <v>8301</v>
      </c>
      <c r="Q2641" s="6">
        <f>E2641/D2641</f>
        <v>1.64</v>
      </c>
      <c r="R2641" s="7">
        <f t="shared" si="207"/>
        <v>10.040816326530612</v>
      </c>
      <c r="S2641" t="str">
        <f t="shared" si="208"/>
        <v>technology</v>
      </c>
      <c r="T2641" t="str">
        <f t="shared" si="209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205"/>
        <v>42102.86891203704</v>
      </c>
      <c r="L2642" s="11">
        <f t="shared" si="206"/>
        <v>42162.86891203704</v>
      </c>
      <c r="M2642" t="b">
        <v>0</v>
      </c>
      <c r="N2642">
        <v>69</v>
      </c>
      <c r="O2642" t="b">
        <v>1</v>
      </c>
      <c r="P2642" t="s">
        <v>8301</v>
      </c>
      <c r="Q2642" s="6">
        <f>E2642/D2642</f>
        <v>1.0566666666666666</v>
      </c>
      <c r="R2642" s="7">
        <f t="shared" si="207"/>
        <v>45.94202898550725</v>
      </c>
      <c r="S2642" t="str">
        <f t="shared" si="208"/>
        <v>technology</v>
      </c>
      <c r="T2642" t="str">
        <f t="shared" si="20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205"/>
        <v>41880.535451388889</v>
      </c>
      <c r="L2643" s="11">
        <f t="shared" si="206"/>
        <v>41897.54791666667</v>
      </c>
      <c r="M2643" t="b">
        <v>0</v>
      </c>
      <c r="N2643">
        <v>1</v>
      </c>
      <c r="O2643" t="b">
        <v>0</v>
      </c>
      <c r="P2643" t="s">
        <v>8301</v>
      </c>
      <c r="Q2643" s="6">
        <f>E2643/D2643</f>
        <v>0.01</v>
      </c>
      <c r="R2643" s="7">
        <f t="shared" si="207"/>
        <v>15</v>
      </c>
      <c r="S2643" t="str">
        <f t="shared" si="208"/>
        <v>technology</v>
      </c>
      <c r="T2643" t="str">
        <f t="shared" si="20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205"/>
        <v>42535.954953703702</v>
      </c>
      <c r="L2644" s="11">
        <f t="shared" si="206"/>
        <v>42565.997916666667</v>
      </c>
      <c r="M2644" t="b">
        <v>0</v>
      </c>
      <c r="N2644">
        <v>0</v>
      </c>
      <c r="O2644" t="b">
        <v>0</v>
      </c>
      <c r="P2644" t="s">
        <v>8301</v>
      </c>
      <c r="Q2644" s="6">
        <f>E2644/D2644</f>
        <v>0</v>
      </c>
      <c r="R2644" s="7" t="e">
        <f t="shared" si="207"/>
        <v>#DIV/0!</v>
      </c>
      <c r="S2644" t="str">
        <f t="shared" si="208"/>
        <v>technology</v>
      </c>
      <c r="T2644" t="str">
        <f t="shared" si="209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205"/>
        <v>42689.290682870371</v>
      </c>
      <c r="L2645" s="11">
        <f t="shared" si="206"/>
        <v>42725.040972222225</v>
      </c>
      <c r="M2645" t="b">
        <v>1</v>
      </c>
      <c r="N2645">
        <v>1501</v>
      </c>
      <c r="O2645" t="b">
        <v>0</v>
      </c>
      <c r="P2645" t="s">
        <v>8301</v>
      </c>
      <c r="Q2645" s="6">
        <f>E2645/D2645</f>
        <v>0.33559730999999998</v>
      </c>
      <c r="R2645" s="7">
        <f t="shared" si="207"/>
        <v>223.58248500999335</v>
      </c>
      <c r="S2645" t="str">
        <f t="shared" si="208"/>
        <v>technology</v>
      </c>
      <c r="T2645" t="str">
        <f t="shared" si="209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205"/>
        <v>42774.5004050926</v>
      </c>
      <c r="L2646" s="11">
        <f t="shared" si="206"/>
        <v>42804.5004050926</v>
      </c>
      <c r="M2646" t="b">
        <v>1</v>
      </c>
      <c r="N2646">
        <v>52</v>
      </c>
      <c r="O2646" t="b">
        <v>0</v>
      </c>
      <c r="P2646" t="s">
        <v>8301</v>
      </c>
      <c r="Q2646" s="6">
        <f>E2646/D2646</f>
        <v>2.053E-2</v>
      </c>
      <c r="R2646" s="7">
        <f t="shared" si="207"/>
        <v>39.480769230769234</v>
      </c>
      <c r="S2646" t="str">
        <f t="shared" si="208"/>
        <v>technology</v>
      </c>
      <c r="T2646" t="str">
        <f t="shared" si="209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205"/>
        <v>41921.55096064815</v>
      </c>
      <c r="L2647" s="11">
        <f t="shared" si="206"/>
        <v>41951.592627314814</v>
      </c>
      <c r="M2647" t="b">
        <v>1</v>
      </c>
      <c r="N2647">
        <v>23</v>
      </c>
      <c r="O2647" t="b">
        <v>0</v>
      </c>
      <c r="P2647" t="s">
        <v>8301</v>
      </c>
      <c r="Q2647" s="6">
        <f>E2647/D2647</f>
        <v>0.105</v>
      </c>
      <c r="R2647" s="7">
        <f t="shared" si="207"/>
        <v>91.304347826086953</v>
      </c>
      <c r="S2647" t="str">
        <f t="shared" si="208"/>
        <v>technology</v>
      </c>
      <c r="T2647" t="str">
        <f t="shared" si="209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205"/>
        <v>42226.021631944452</v>
      </c>
      <c r="L2648" s="11">
        <f t="shared" si="206"/>
        <v>42256.021631944452</v>
      </c>
      <c r="M2648" t="b">
        <v>1</v>
      </c>
      <c r="N2648">
        <v>535</v>
      </c>
      <c r="O2648" t="b">
        <v>0</v>
      </c>
      <c r="P2648" t="s">
        <v>8301</v>
      </c>
      <c r="Q2648" s="6">
        <f>E2648/D2648</f>
        <v>8.4172839999999999E-2</v>
      </c>
      <c r="R2648" s="7">
        <f t="shared" si="207"/>
        <v>78.666205607476627</v>
      </c>
      <c r="S2648" t="str">
        <f t="shared" si="208"/>
        <v>technology</v>
      </c>
      <c r="T2648" t="str">
        <f t="shared" si="209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205"/>
        <v>42199.970127314817</v>
      </c>
      <c r="L2649" s="11">
        <f t="shared" si="206"/>
        <v>42229.970127314817</v>
      </c>
      <c r="M2649" t="b">
        <v>0</v>
      </c>
      <c r="N2649">
        <v>3</v>
      </c>
      <c r="O2649" t="b">
        <v>0</v>
      </c>
      <c r="P2649" t="s">
        <v>8301</v>
      </c>
      <c r="Q2649" s="6">
        <f>E2649/D2649</f>
        <v>1.44E-2</v>
      </c>
      <c r="R2649" s="7">
        <f t="shared" si="207"/>
        <v>12</v>
      </c>
      <c r="S2649" t="str">
        <f t="shared" si="208"/>
        <v>technology</v>
      </c>
      <c r="T2649" t="str">
        <f t="shared" si="209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205"/>
        <v>42408.423148148147</v>
      </c>
      <c r="L2650" s="11">
        <f t="shared" si="206"/>
        <v>42438.423148148147</v>
      </c>
      <c r="M2650" t="b">
        <v>0</v>
      </c>
      <c r="N2650">
        <v>6</v>
      </c>
      <c r="O2650" t="b">
        <v>0</v>
      </c>
      <c r="P2650" t="s">
        <v>8301</v>
      </c>
      <c r="Q2650" s="6">
        <f>E2650/D2650</f>
        <v>8.8333333333333337E-3</v>
      </c>
      <c r="R2650" s="7">
        <f t="shared" si="207"/>
        <v>17.666666666666668</v>
      </c>
      <c r="S2650" t="str">
        <f t="shared" si="208"/>
        <v>technology</v>
      </c>
      <c r="T2650" t="str">
        <f t="shared" si="209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205"/>
        <v>42341.705335648156</v>
      </c>
      <c r="L2651" s="11">
        <f t="shared" si="206"/>
        <v>42401.705335648156</v>
      </c>
      <c r="M2651" t="b">
        <v>0</v>
      </c>
      <c r="N2651">
        <v>3</v>
      </c>
      <c r="O2651" t="b">
        <v>0</v>
      </c>
      <c r="P2651" t="s">
        <v>8301</v>
      </c>
      <c r="Q2651" s="6">
        <f>E2651/D2651</f>
        <v>9.9200000000000004E-4</v>
      </c>
      <c r="R2651" s="7">
        <f t="shared" si="207"/>
        <v>41.333333333333336</v>
      </c>
      <c r="S2651" t="str">
        <f t="shared" si="208"/>
        <v>technology</v>
      </c>
      <c r="T2651" t="str">
        <f t="shared" si="209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205"/>
        <v>42695.332673611112</v>
      </c>
      <c r="L2652" s="11">
        <f t="shared" si="206"/>
        <v>42725.332673611112</v>
      </c>
      <c r="M2652" t="b">
        <v>0</v>
      </c>
      <c r="N2652">
        <v>5</v>
      </c>
      <c r="O2652" t="b">
        <v>0</v>
      </c>
      <c r="P2652" t="s">
        <v>8301</v>
      </c>
      <c r="Q2652" s="6">
        <f>E2652/D2652</f>
        <v>5.966666666666667E-3</v>
      </c>
      <c r="R2652" s="7">
        <f t="shared" si="207"/>
        <v>71.599999999999994</v>
      </c>
      <c r="S2652" t="str">
        <f t="shared" si="208"/>
        <v>technology</v>
      </c>
      <c r="T2652" t="str">
        <f t="shared" si="209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205"/>
        <v>42327.513993055552</v>
      </c>
      <c r="L2653" s="11">
        <f t="shared" si="206"/>
        <v>42355.513993055552</v>
      </c>
      <c r="M2653" t="b">
        <v>0</v>
      </c>
      <c r="N2653">
        <v>17</v>
      </c>
      <c r="O2653" t="b">
        <v>0</v>
      </c>
      <c r="P2653" t="s">
        <v>8301</v>
      </c>
      <c r="Q2653" s="6">
        <f>E2653/D2653</f>
        <v>1.8689285714285714E-2</v>
      </c>
      <c r="R2653" s="7">
        <f t="shared" si="207"/>
        <v>307.8235294117647</v>
      </c>
      <c r="S2653" t="str">
        <f t="shared" si="208"/>
        <v>technology</v>
      </c>
      <c r="T2653" t="str">
        <f t="shared" si="209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205"/>
        <v>41952.867187500007</v>
      </c>
      <c r="L2654" s="11">
        <f t="shared" si="206"/>
        <v>41982.867187500007</v>
      </c>
      <c r="M2654" t="b">
        <v>0</v>
      </c>
      <c r="N2654">
        <v>11</v>
      </c>
      <c r="O2654" t="b">
        <v>0</v>
      </c>
      <c r="P2654" t="s">
        <v>8301</v>
      </c>
      <c r="Q2654" s="6">
        <f>E2654/D2654</f>
        <v>8.8500000000000002E-3</v>
      </c>
      <c r="R2654" s="7">
        <f t="shared" si="207"/>
        <v>80.454545454545453</v>
      </c>
      <c r="S2654" t="str">
        <f t="shared" si="208"/>
        <v>technology</v>
      </c>
      <c r="T2654" t="str">
        <f t="shared" si="209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205"/>
        <v>41771.360266203708</v>
      </c>
      <c r="L2655" s="11">
        <f t="shared" si="206"/>
        <v>41802.875</v>
      </c>
      <c r="M2655" t="b">
        <v>0</v>
      </c>
      <c r="N2655">
        <v>70</v>
      </c>
      <c r="O2655" t="b">
        <v>0</v>
      </c>
      <c r="P2655" t="s">
        <v>8301</v>
      </c>
      <c r="Q2655" s="6">
        <f>E2655/D2655</f>
        <v>0.1152156862745098</v>
      </c>
      <c r="R2655" s="7">
        <f t="shared" si="207"/>
        <v>83.942857142857136</v>
      </c>
      <c r="S2655" t="str">
        <f t="shared" si="208"/>
        <v>technology</v>
      </c>
      <c r="T2655" t="str">
        <f t="shared" si="209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205"/>
        <v>42055.309328703712</v>
      </c>
      <c r="L2656" s="11">
        <f t="shared" si="206"/>
        <v>42115.26766203704</v>
      </c>
      <c r="M2656" t="b">
        <v>0</v>
      </c>
      <c r="N2656">
        <v>6</v>
      </c>
      <c r="O2656" t="b">
        <v>0</v>
      </c>
      <c r="P2656" t="s">
        <v>8301</v>
      </c>
      <c r="Q2656" s="6">
        <f>E2656/D2656</f>
        <v>5.1000000000000004E-4</v>
      </c>
      <c r="R2656" s="7">
        <f t="shared" si="207"/>
        <v>8.5</v>
      </c>
      <c r="S2656" t="str">
        <f t="shared" si="208"/>
        <v>technology</v>
      </c>
      <c r="T2656" t="str">
        <f t="shared" si="209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205"/>
        <v>42381.574618055558</v>
      </c>
      <c r="L2657" s="11">
        <f t="shared" si="206"/>
        <v>42409.541666666664</v>
      </c>
      <c r="M2657" t="b">
        <v>0</v>
      </c>
      <c r="N2657">
        <v>43</v>
      </c>
      <c r="O2657" t="b">
        <v>0</v>
      </c>
      <c r="P2657" t="s">
        <v>8301</v>
      </c>
      <c r="Q2657" s="6">
        <f>E2657/D2657</f>
        <v>0.21033333333333334</v>
      </c>
      <c r="R2657" s="7">
        <f t="shared" si="207"/>
        <v>73.372093023255815</v>
      </c>
      <c r="S2657" t="str">
        <f t="shared" si="208"/>
        <v>technology</v>
      </c>
      <c r="T2657" t="str">
        <f t="shared" si="209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205"/>
        <v>42767.396851851852</v>
      </c>
      <c r="L2658" s="11">
        <f t="shared" si="206"/>
        <v>42806.500000000007</v>
      </c>
      <c r="M2658" t="b">
        <v>0</v>
      </c>
      <c r="N2658">
        <v>152</v>
      </c>
      <c r="O2658" t="b">
        <v>0</v>
      </c>
      <c r="P2658" t="s">
        <v>8301</v>
      </c>
      <c r="Q2658" s="6">
        <f>E2658/D2658</f>
        <v>0.11436666666666667</v>
      </c>
      <c r="R2658" s="7">
        <f t="shared" si="207"/>
        <v>112.86184210526316</v>
      </c>
      <c r="S2658" t="str">
        <f t="shared" si="208"/>
        <v>technology</v>
      </c>
      <c r="T2658" t="str">
        <f t="shared" si="209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205"/>
        <v>42551.637187500004</v>
      </c>
      <c r="L2659" s="11">
        <f t="shared" si="206"/>
        <v>42584.770833333336</v>
      </c>
      <c r="M2659" t="b">
        <v>0</v>
      </c>
      <c r="N2659">
        <v>59</v>
      </c>
      <c r="O2659" t="b">
        <v>0</v>
      </c>
      <c r="P2659" t="s">
        <v>8301</v>
      </c>
      <c r="Q2659" s="6">
        <f>E2659/D2659</f>
        <v>0.18737933333333334</v>
      </c>
      <c r="R2659" s="7">
        <f t="shared" si="207"/>
        <v>95.277627118644077</v>
      </c>
      <c r="S2659" t="str">
        <f t="shared" si="208"/>
        <v>technology</v>
      </c>
      <c r="T2659" t="str">
        <f t="shared" si="209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205"/>
        <v>42551.592523148152</v>
      </c>
      <c r="L2660" s="11">
        <f t="shared" si="206"/>
        <v>42581.592523148152</v>
      </c>
      <c r="M2660" t="b">
        <v>0</v>
      </c>
      <c r="N2660">
        <v>4</v>
      </c>
      <c r="O2660" t="b">
        <v>0</v>
      </c>
      <c r="P2660" t="s">
        <v>8301</v>
      </c>
      <c r="Q2660" s="6">
        <f>E2660/D2660</f>
        <v>9.2857142857142856E-4</v>
      </c>
      <c r="R2660" s="7">
        <f t="shared" si="207"/>
        <v>22.75</v>
      </c>
      <c r="S2660" t="str">
        <f t="shared" si="208"/>
        <v>technology</v>
      </c>
      <c r="T2660" t="str">
        <f t="shared" si="209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205"/>
        <v>42081.777893518527</v>
      </c>
      <c r="L2661" s="11">
        <f t="shared" si="206"/>
        <v>42111.777893518527</v>
      </c>
      <c r="M2661" t="b">
        <v>0</v>
      </c>
      <c r="N2661">
        <v>10</v>
      </c>
      <c r="O2661" t="b">
        <v>0</v>
      </c>
      <c r="P2661" t="s">
        <v>8301</v>
      </c>
      <c r="Q2661" s="6">
        <f>E2661/D2661</f>
        <v>2.720408163265306E-2</v>
      </c>
      <c r="R2661" s="7">
        <f t="shared" si="207"/>
        <v>133.30000000000001</v>
      </c>
      <c r="S2661" t="str">
        <f t="shared" si="208"/>
        <v>technology</v>
      </c>
      <c r="T2661" t="str">
        <f t="shared" si="209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205"/>
        <v>42272.42150462963</v>
      </c>
      <c r="L2662" s="11">
        <f t="shared" si="206"/>
        <v>42332.463171296295</v>
      </c>
      <c r="M2662" t="b">
        <v>0</v>
      </c>
      <c r="N2662">
        <v>5</v>
      </c>
      <c r="O2662" t="b">
        <v>0</v>
      </c>
      <c r="P2662" t="s">
        <v>8301</v>
      </c>
      <c r="Q2662" s="6">
        <f>E2662/D2662</f>
        <v>9.5E-4</v>
      </c>
      <c r="R2662" s="7">
        <f t="shared" si="207"/>
        <v>3.8</v>
      </c>
      <c r="S2662" t="str">
        <f t="shared" si="208"/>
        <v>technology</v>
      </c>
      <c r="T2662" t="str">
        <f t="shared" si="209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205"/>
        <v>41542.66678240741</v>
      </c>
      <c r="L2663" s="11">
        <f t="shared" si="206"/>
        <v>41572.66678240741</v>
      </c>
      <c r="M2663" t="b">
        <v>0</v>
      </c>
      <c r="N2663">
        <v>60</v>
      </c>
      <c r="O2663" t="b">
        <v>1</v>
      </c>
      <c r="P2663" t="s">
        <v>8302</v>
      </c>
      <c r="Q2663" s="6">
        <f>E2663/D2663</f>
        <v>1.0289999999999999</v>
      </c>
      <c r="R2663" s="7">
        <f t="shared" si="207"/>
        <v>85.75</v>
      </c>
      <c r="S2663" t="str">
        <f t="shared" si="208"/>
        <v>technology</v>
      </c>
      <c r="T2663" t="str">
        <f t="shared" si="209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205"/>
        <v>42207.455011574079</v>
      </c>
      <c r="L2664" s="11">
        <f t="shared" si="206"/>
        <v>42237.455011574079</v>
      </c>
      <c r="M2664" t="b">
        <v>0</v>
      </c>
      <c r="N2664">
        <v>80</v>
      </c>
      <c r="O2664" t="b">
        <v>1</v>
      </c>
      <c r="P2664" t="s">
        <v>8302</v>
      </c>
      <c r="Q2664" s="6">
        <f>E2664/D2664</f>
        <v>1.0680000000000001</v>
      </c>
      <c r="R2664" s="7">
        <f t="shared" si="207"/>
        <v>267</v>
      </c>
      <c r="S2664" t="str">
        <f t="shared" si="208"/>
        <v>technology</v>
      </c>
      <c r="T2664" t="str">
        <f t="shared" si="209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205"/>
        <v>42222.331099537041</v>
      </c>
      <c r="L2665" s="11">
        <f t="shared" si="206"/>
        <v>42251.333333333336</v>
      </c>
      <c r="M2665" t="b">
        <v>0</v>
      </c>
      <c r="N2665">
        <v>56</v>
      </c>
      <c r="O2665" t="b">
        <v>1</v>
      </c>
      <c r="P2665" t="s">
        <v>8302</v>
      </c>
      <c r="Q2665" s="6">
        <f>E2665/D2665</f>
        <v>1.0459624999999999</v>
      </c>
      <c r="R2665" s="7">
        <f t="shared" si="207"/>
        <v>373.55803571428572</v>
      </c>
      <c r="S2665" t="str">
        <f t="shared" si="208"/>
        <v>technology</v>
      </c>
      <c r="T2665" t="str">
        <f t="shared" si="209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205"/>
        <v>42312.733761574076</v>
      </c>
      <c r="L2666" s="11">
        <f t="shared" si="206"/>
        <v>42346.999305555561</v>
      </c>
      <c r="M2666" t="b">
        <v>0</v>
      </c>
      <c r="N2666">
        <v>104</v>
      </c>
      <c r="O2666" t="b">
        <v>1</v>
      </c>
      <c r="P2666" t="s">
        <v>8302</v>
      </c>
      <c r="Q2666" s="6">
        <f>E2666/D2666</f>
        <v>1.0342857142857143</v>
      </c>
      <c r="R2666" s="7">
        <f t="shared" si="207"/>
        <v>174.03846153846155</v>
      </c>
      <c r="S2666" t="str">
        <f t="shared" si="208"/>
        <v>technology</v>
      </c>
      <c r="T2666" t="str">
        <f t="shared" si="209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205"/>
        <v>42083.603865740741</v>
      </c>
      <c r="L2667" s="11">
        <f t="shared" si="206"/>
        <v>42128.603865740741</v>
      </c>
      <c r="M2667" t="b">
        <v>0</v>
      </c>
      <c r="N2667">
        <v>46</v>
      </c>
      <c r="O2667" t="b">
        <v>1</v>
      </c>
      <c r="P2667" t="s">
        <v>8302</v>
      </c>
      <c r="Q2667" s="6">
        <f>E2667/D2667</f>
        <v>1.2314285714285715</v>
      </c>
      <c r="R2667" s="7">
        <f t="shared" si="207"/>
        <v>93.695652173913047</v>
      </c>
      <c r="S2667" t="str">
        <f t="shared" si="208"/>
        <v>technology</v>
      </c>
      <c r="T2667" t="str">
        <f t="shared" si="209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205"/>
        <v>42235.472673611112</v>
      </c>
      <c r="L2668" s="11">
        <f t="shared" si="206"/>
        <v>42272.583333333336</v>
      </c>
      <c r="M2668" t="b">
        <v>0</v>
      </c>
      <c r="N2668">
        <v>206</v>
      </c>
      <c r="O2668" t="b">
        <v>1</v>
      </c>
      <c r="P2668" t="s">
        <v>8302</v>
      </c>
      <c r="Q2668" s="6">
        <f>E2668/D2668</f>
        <v>1.592951</v>
      </c>
      <c r="R2668" s="7">
        <f t="shared" si="207"/>
        <v>77.327718446601949</v>
      </c>
      <c r="S2668" t="str">
        <f t="shared" si="208"/>
        <v>technology</v>
      </c>
      <c r="T2668" t="str">
        <f t="shared" si="209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205"/>
        <v>42380.634444444448</v>
      </c>
      <c r="L2669" s="11">
        <f t="shared" si="206"/>
        <v>42410.634444444448</v>
      </c>
      <c r="M2669" t="b">
        <v>0</v>
      </c>
      <c r="N2669">
        <v>18</v>
      </c>
      <c r="O2669" t="b">
        <v>1</v>
      </c>
      <c r="P2669" t="s">
        <v>8302</v>
      </c>
      <c r="Q2669" s="6">
        <f>E2669/D2669</f>
        <v>1.1066666666666667</v>
      </c>
      <c r="R2669" s="7">
        <f t="shared" si="207"/>
        <v>92.222222222222229</v>
      </c>
      <c r="S2669" t="str">
        <f t="shared" si="208"/>
        <v>technology</v>
      </c>
      <c r="T2669" t="str">
        <f t="shared" si="209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205"/>
        <v>42275.297048611108</v>
      </c>
      <c r="L2670" s="11">
        <f t="shared" si="206"/>
        <v>42317.313888888886</v>
      </c>
      <c r="M2670" t="b">
        <v>0</v>
      </c>
      <c r="N2670">
        <v>28</v>
      </c>
      <c r="O2670" t="b">
        <v>1</v>
      </c>
      <c r="P2670" t="s">
        <v>8302</v>
      </c>
      <c r="Q2670" s="6">
        <f>E2670/D2670</f>
        <v>1.7070000000000001</v>
      </c>
      <c r="R2670" s="7">
        <f t="shared" si="207"/>
        <v>60.964285714285715</v>
      </c>
      <c r="S2670" t="str">
        <f t="shared" si="208"/>
        <v>technology</v>
      </c>
      <c r="T2670" t="str">
        <f t="shared" si="209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205"/>
        <v>42318.744166666671</v>
      </c>
      <c r="L2671" s="11">
        <f t="shared" si="206"/>
        <v>42378.744166666671</v>
      </c>
      <c r="M2671" t="b">
        <v>0</v>
      </c>
      <c r="N2671">
        <v>11</v>
      </c>
      <c r="O2671" t="b">
        <v>1</v>
      </c>
      <c r="P2671" t="s">
        <v>8302</v>
      </c>
      <c r="Q2671" s="6">
        <f>E2671/D2671</f>
        <v>1.25125</v>
      </c>
      <c r="R2671" s="7">
        <f t="shared" si="207"/>
        <v>91</v>
      </c>
      <c r="S2671" t="str">
        <f t="shared" si="208"/>
        <v>technology</v>
      </c>
      <c r="T2671" t="str">
        <f t="shared" si="20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205"/>
        <v>41820.728935185187</v>
      </c>
      <c r="L2672" s="11">
        <f t="shared" si="206"/>
        <v>41848.728935185187</v>
      </c>
      <c r="M2672" t="b">
        <v>1</v>
      </c>
      <c r="N2672">
        <v>60</v>
      </c>
      <c r="O2672" t="b">
        <v>0</v>
      </c>
      <c r="P2672" t="s">
        <v>8302</v>
      </c>
      <c r="Q2672" s="6">
        <f>E2672/D2672</f>
        <v>6.4158609339642042E-2</v>
      </c>
      <c r="R2672" s="7">
        <f t="shared" si="207"/>
        <v>41.583333333333336</v>
      </c>
      <c r="S2672" t="str">
        <f t="shared" si="208"/>
        <v>technology</v>
      </c>
      <c r="T2672" t="str">
        <f t="shared" si="20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205"/>
        <v>41962.457361111119</v>
      </c>
      <c r="L2673" s="11">
        <f t="shared" si="206"/>
        <v>41992.526388888895</v>
      </c>
      <c r="M2673" t="b">
        <v>1</v>
      </c>
      <c r="N2673">
        <v>84</v>
      </c>
      <c r="O2673" t="b">
        <v>0</v>
      </c>
      <c r="P2673" t="s">
        <v>8302</v>
      </c>
      <c r="Q2673" s="6">
        <f>E2673/D2673</f>
        <v>0.11344</v>
      </c>
      <c r="R2673" s="7">
        <f t="shared" si="207"/>
        <v>33.761904761904759</v>
      </c>
      <c r="S2673" t="str">
        <f t="shared" si="208"/>
        <v>technology</v>
      </c>
      <c r="T2673" t="str">
        <f t="shared" si="20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205"/>
        <v>42344.592476851853</v>
      </c>
      <c r="L2674" s="11">
        <f t="shared" si="206"/>
        <v>42365.958333333336</v>
      </c>
      <c r="M2674" t="b">
        <v>1</v>
      </c>
      <c r="N2674">
        <v>47</v>
      </c>
      <c r="O2674" t="b">
        <v>0</v>
      </c>
      <c r="P2674" t="s">
        <v>8302</v>
      </c>
      <c r="Q2674" s="6">
        <f>E2674/D2674</f>
        <v>0.33189999999999997</v>
      </c>
      <c r="R2674" s="7">
        <f t="shared" si="207"/>
        <v>70.61702127659575</v>
      </c>
      <c r="S2674" t="str">
        <f t="shared" si="208"/>
        <v>technology</v>
      </c>
      <c r="T2674" t="str">
        <f t="shared" si="20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205"/>
        <v>41912.24998842593</v>
      </c>
      <c r="L2675" s="11">
        <f t="shared" si="206"/>
        <v>41941.65625</v>
      </c>
      <c r="M2675" t="b">
        <v>1</v>
      </c>
      <c r="N2675">
        <v>66</v>
      </c>
      <c r="O2675" t="b">
        <v>0</v>
      </c>
      <c r="P2675" t="s">
        <v>8302</v>
      </c>
      <c r="Q2675" s="6">
        <f>E2675/D2675</f>
        <v>0.27579999999999999</v>
      </c>
      <c r="R2675" s="7">
        <f t="shared" si="207"/>
        <v>167.15151515151516</v>
      </c>
      <c r="S2675" t="str">
        <f t="shared" si="208"/>
        <v>technology</v>
      </c>
      <c r="T2675" t="str">
        <f t="shared" si="209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205"/>
        <v>42529.341087962966</v>
      </c>
      <c r="L2676" s="11">
        <f t="shared" si="206"/>
        <v>42555.915972222225</v>
      </c>
      <c r="M2676" t="b">
        <v>1</v>
      </c>
      <c r="N2676">
        <v>171</v>
      </c>
      <c r="O2676" t="b">
        <v>0</v>
      </c>
      <c r="P2676" t="s">
        <v>8302</v>
      </c>
      <c r="Q2676" s="6">
        <f>E2676/D2676</f>
        <v>0.62839999999999996</v>
      </c>
      <c r="R2676" s="7">
        <f t="shared" si="207"/>
        <v>128.61988304093566</v>
      </c>
      <c r="S2676" t="str">
        <f t="shared" si="208"/>
        <v>technology</v>
      </c>
      <c r="T2676" t="str">
        <f t="shared" si="209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205"/>
        <v>41923.565844907411</v>
      </c>
      <c r="L2677" s="11">
        <f t="shared" si="206"/>
        <v>41953.607511574075</v>
      </c>
      <c r="M2677" t="b">
        <v>1</v>
      </c>
      <c r="N2677">
        <v>29</v>
      </c>
      <c r="O2677" t="b">
        <v>0</v>
      </c>
      <c r="P2677" t="s">
        <v>8302</v>
      </c>
      <c r="Q2677" s="6">
        <f>E2677/D2677</f>
        <v>7.5880000000000003E-2</v>
      </c>
      <c r="R2677" s="7">
        <f t="shared" si="207"/>
        <v>65.41379310344827</v>
      </c>
      <c r="S2677" t="str">
        <f t="shared" si="208"/>
        <v>technology</v>
      </c>
      <c r="T2677" t="str">
        <f t="shared" si="20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205"/>
        <v>42482.333032407412</v>
      </c>
      <c r="L2678" s="11">
        <f t="shared" si="206"/>
        <v>42512.333032407412</v>
      </c>
      <c r="M2678" t="b">
        <v>0</v>
      </c>
      <c r="N2678">
        <v>9</v>
      </c>
      <c r="O2678" t="b">
        <v>0</v>
      </c>
      <c r="P2678" t="s">
        <v>8302</v>
      </c>
      <c r="Q2678" s="6">
        <f>E2678/D2678</f>
        <v>0.50380952380952382</v>
      </c>
      <c r="R2678" s="7">
        <f t="shared" si="207"/>
        <v>117.55555555555556</v>
      </c>
      <c r="S2678" t="str">
        <f t="shared" si="208"/>
        <v>technology</v>
      </c>
      <c r="T2678" t="str">
        <f t="shared" si="20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205"/>
        <v>41792.737766203703</v>
      </c>
      <c r="L2679" s="11">
        <f t="shared" si="206"/>
        <v>41822.737766203703</v>
      </c>
      <c r="M2679" t="b">
        <v>0</v>
      </c>
      <c r="N2679">
        <v>27</v>
      </c>
      <c r="O2679" t="b">
        <v>0</v>
      </c>
      <c r="P2679" t="s">
        <v>8302</v>
      </c>
      <c r="Q2679" s="6">
        <f>E2679/D2679</f>
        <v>0.17512820512820512</v>
      </c>
      <c r="R2679" s="7">
        <f t="shared" si="207"/>
        <v>126.48148148148148</v>
      </c>
      <c r="S2679" t="str">
        <f t="shared" si="208"/>
        <v>technology</v>
      </c>
      <c r="T2679" t="str">
        <f t="shared" si="20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205"/>
        <v>42241.506539351853</v>
      </c>
      <c r="L2680" s="11">
        <f t="shared" si="206"/>
        <v>42271.506539351853</v>
      </c>
      <c r="M2680" t="b">
        <v>0</v>
      </c>
      <c r="N2680">
        <v>2</v>
      </c>
      <c r="O2680" t="b">
        <v>0</v>
      </c>
      <c r="P2680" t="s">
        <v>8302</v>
      </c>
      <c r="Q2680" s="6">
        <f>E2680/D2680</f>
        <v>1.3750000000000001E-4</v>
      </c>
      <c r="R2680" s="7">
        <f t="shared" si="207"/>
        <v>550</v>
      </c>
      <c r="S2680" t="str">
        <f t="shared" si="208"/>
        <v>technology</v>
      </c>
      <c r="T2680" t="str">
        <f t="shared" si="209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205"/>
        <v>42032.709421296298</v>
      </c>
      <c r="L2681" s="11">
        <f t="shared" si="206"/>
        <v>42062.709421296298</v>
      </c>
      <c r="M2681" t="b">
        <v>0</v>
      </c>
      <c r="N2681">
        <v>3</v>
      </c>
      <c r="O2681" t="b">
        <v>0</v>
      </c>
      <c r="P2681" t="s">
        <v>8302</v>
      </c>
      <c r="Q2681" s="6">
        <f>E2681/D2681</f>
        <v>3.3E-3</v>
      </c>
      <c r="R2681" s="7">
        <f t="shared" si="207"/>
        <v>44</v>
      </c>
      <c r="S2681" t="str">
        <f t="shared" si="208"/>
        <v>technology</v>
      </c>
      <c r="T2681" t="str">
        <f t="shared" si="20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205"/>
        <v>42435.920034722229</v>
      </c>
      <c r="L2682" s="11">
        <f t="shared" si="206"/>
        <v>42465.878368055557</v>
      </c>
      <c r="M2682" t="b">
        <v>0</v>
      </c>
      <c r="N2682">
        <v>4</v>
      </c>
      <c r="O2682" t="b">
        <v>0</v>
      </c>
      <c r="P2682" t="s">
        <v>8302</v>
      </c>
      <c r="Q2682" s="6">
        <f>E2682/D2682</f>
        <v>8.6250000000000007E-3</v>
      </c>
      <c r="R2682" s="7">
        <f t="shared" si="207"/>
        <v>69</v>
      </c>
      <c r="S2682" t="str">
        <f t="shared" si="208"/>
        <v>technology</v>
      </c>
      <c r="T2682" t="str">
        <f t="shared" si="209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205"/>
        <v>41805.603587962964</v>
      </c>
      <c r="L2683" s="11">
        <f t="shared" si="206"/>
        <v>41830.603587962964</v>
      </c>
      <c r="M2683" t="b">
        <v>0</v>
      </c>
      <c r="N2683">
        <v>2</v>
      </c>
      <c r="O2683" t="b">
        <v>0</v>
      </c>
      <c r="P2683" t="s">
        <v>8284</v>
      </c>
      <c r="Q2683" s="6">
        <f>E2683/D2683</f>
        <v>6.875E-3</v>
      </c>
      <c r="R2683" s="7">
        <f t="shared" si="207"/>
        <v>27.5</v>
      </c>
      <c r="S2683" t="str">
        <f t="shared" si="208"/>
        <v>food</v>
      </c>
      <c r="T2683" t="str">
        <f t="shared" si="209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205"/>
        <v>41932.580324074079</v>
      </c>
      <c r="L2684" s="11">
        <f t="shared" si="206"/>
        <v>41964.957638888889</v>
      </c>
      <c r="M2684" t="b">
        <v>0</v>
      </c>
      <c r="N2684">
        <v>20</v>
      </c>
      <c r="O2684" t="b">
        <v>0</v>
      </c>
      <c r="P2684" t="s">
        <v>8284</v>
      </c>
      <c r="Q2684" s="6">
        <f>E2684/D2684</f>
        <v>0.28299999999999997</v>
      </c>
      <c r="R2684" s="7">
        <f t="shared" si="207"/>
        <v>84.9</v>
      </c>
      <c r="S2684" t="str">
        <f t="shared" si="208"/>
        <v>food</v>
      </c>
      <c r="T2684" t="str">
        <f t="shared" si="20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205"/>
        <v>42034.463425925926</v>
      </c>
      <c r="L2685" s="11">
        <f t="shared" si="206"/>
        <v>42064.463425925926</v>
      </c>
      <c r="M2685" t="b">
        <v>0</v>
      </c>
      <c r="N2685">
        <v>3</v>
      </c>
      <c r="O2685" t="b">
        <v>0</v>
      </c>
      <c r="P2685" t="s">
        <v>8284</v>
      </c>
      <c r="Q2685" s="6">
        <f>E2685/D2685</f>
        <v>2.3999999999999998E-3</v>
      </c>
      <c r="R2685" s="7">
        <f t="shared" si="207"/>
        <v>12</v>
      </c>
      <c r="S2685" t="str">
        <f t="shared" si="208"/>
        <v>food</v>
      </c>
      <c r="T2685" t="str">
        <f t="shared" si="20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205"/>
        <v>41820.622974537036</v>
      </c>
      <c r="L2686" s="11">
        <f t="shared" si="206"/>
        <v>41860.622974537036</v>
      </c>
      <c r="M2686" t="b">
        <v>0</v>
      </c>
      <c r="N2686">
        <v>4</v>
      </c>
      <c r="O2686" t="b">
        <v>0</v>
      </c>
      <c r="P2686" t="s">
        <v>8284</v>
      </c>
      <c r="Q2686" s="6">
        <f>E2686/D2686</f>
        <v>1.1428571428571429E-2</v>
      </c>
      <c r="R2686" s="7">
        <f t="shared" si="207"/>
        <v>200</v>
      </c>
      <c r="S2686" t="str">
        <f t="shared" si="208"/>
        <v>food</v>
      </c>
      <c r="T2686" t="str">
        <f t="shared" si="20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205"/>
        <v>42061.404282407406</v>
      </c>
      <c r="L2687" s="11">
        <f t="shared" si="206"/>
        <v>42121.362615740749</v>
      </c>
      <c r="M2687" t="b">
        <v>0</v>
      </c>
      <c r="N2687">
        <v>1</v>
      </c>
      <c r="O2687" t="b">
        <v>0</v>
      </c>
      <c r="P2687" t="s">
        <v>8284</v>
      </c>
      <c r="Q2687" s="6">
        <f>E2687/D2687</f>
        <v>2.0000000000000001E-4</v>
      </c>
      <c r="R2687" s="7">
        <f t="shared" si="207"/>
        <v>10</v>
      </c>
      <c r="S2687" t="str">
        <f t="shared" si="208"/>
        <v>food</v>
      </c>
      <c r="T2687" t="str">
        <f t="shared" si="20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205"/>
        <v>41892.683136574073</v>
      </c>
      <c r="L2688" s="11">
        <f t="shared" si="206"/>
        <v>41912.683136574073</v>
      </c>
      <c r="M2688" t="b">
        <v>0</v>
      </c>
      <c r="N2688">
        <v>0</v>
      </c>
      <c r="O2688" t="b">
        <v>0</v>
      </c>
      <c r="P2688" t="s">
        <v>8284</v>
      </c>
      <c r="Q2688" s="6">
        <f>E2688/D2688</f>
        <v>0</v>
      </c>
      <c r="R2688" s="7" t="e">
        <f t="shared" si="207"/>
        <v>#DIV/0!</v>
      </c>
      <c r="S2688" t="str">
        <f t="shared" si="208"/>
        <v>food</v>
      </c>
      <c r="T2688" t="str">
        <f t="shared" si="209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205"/>
        <v>42154.348587962966</v>
      </c>
      <c r="L2689" s="11">
        <f t="shared" si="206"/>
        <v>42184.348587962966</v>
      </c>
      <c r="M2689" t="b">
        <v>0</v>
      </c>
      <c r="N2689">
        <v>0</v>
      </c>
      <c r="O2689" t="b">
        <v>0</v>
      </c>
      <c r="P2689" t="s">
        <v>8284</v>
      </c>
      <c r="Q2689" s="6">
        <f>E2689/D2689</f>
        <v>0</v>
      </c>
      <c r="R2689" s="7" t="e">
        <f t="shared" si="207"/>
        <v>#DIV/0!</v>
      </c>
      <c r="S2689" t="str">
        <f t="shared" si="208"/>
        <v>food</v>
      </c>
      <c r="T2689" t="str">
        <f t="shared" si="209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si="205"/>
        <v>42027.827199074083</v>
      </c>
      <c r="L2690" s="11">
        <f t="shared" si="206"/>
        <v>42058.833333333336</v>
      </c>
      <c r="M2690" t="b">
        <v>0</v>
      </c>
      <c r="N2690">
        <v>14</v>
      </c>
      <c r="O2690" t="b">
        <v>0</v>
      </c>
      <c r="P2690" t="s">
        <v>8284</v>
      </c>
      <c r="Q2690" s="6">
        <f>E2690/D2690</f>
        <v>1.48E-3</v>
      </c>
      <c r="R2690" s="7">
        <f t="shared" si="207"/>
        <v>5.2857142857142856</v>
      </c>
      <c r="S2690" t="str">
        <f t="shared" si="208"/>
        <v>food</v>
      </c>
      <c r="T2690" t="str">
        <f t="shared" si="209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ref="K2691:K2754" si="210">(((J2691/60)/60)/24)+DATE(1970,1,1)+(-7/24)</f>
        <v>42551.670023148145</v>
      </c>
      <c r="L2691" s="11">
        <f t="shared" ref="L2691:L2754" si="211">(((I2691/60)/60)/24)+DATE(1970,1,1)+(-7/24)</f>
        <v>42581.670023148145</v>
      </c>
      <c r="M2691" t="b">
        <v>0</v>
      </c>
      <c r="N2691">
        <v>1</v>
      </c>
      <c r="O2691" t="b">
        <v>0</v>
      </c>
      <c r="P2691" t="s">
        <v>8284</v>
      </c>
      <c r="Q2691" s="6">
        <f>E2691/D2691</f>
        <v>2.8571428571428571E-5</v>
      </c>
      <c r="R2691" s="7">
        <f t="shared" ref="R2691:R2754" si="212">E2691/N2691</f>
        <v>1</v>
      </c>
      <c r="S2691" t="str">
        <f t="shared" ref="S2691:S2754" si="213">LEFT(P2691,SEARCH("/",P2691,1)-1)</f>
        <v>food</v>
      </c>
      <c r="T2691" t="str">
        <f t="shared" ref="T2691:T2754" si="214">RIGHT(P2691,LEN(P2691)-SEARCH("/",P2691))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210"/>
        <v>42112.813379629632</v>
      </c>
      <c r="L2692" s="11">
        <f t="shared" si="211"/>
        <v>42157.813379629632</v>
      </c>
      <c r="M2692" t="b">
        <v>0</v>
      </c>
      <c r="N2692">
        <v>118</v>
      </c>
      <c r="O2692" t="b">
        <v>0</v>
      </c>
      <c r="P2692" t="s">
        <v>8284</v>
      </c>
      <c r="Q2692" s="6">
        <f>E2692/D2692</f>
        <v>0.107325</v>
      </c>
      <c r="R2692" s="7">
        <f t="shared" si="212"/>
        <v>72.762711864406782</v>
      </c>
      <c r="S2692" t="str">
        <f t="shared" si="213"/>
        <v>food</v>
      </c>
      <c r="T2692" t="str">
        <f t="shared" si="214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210"/>
        <v>42089.432372685187</v>
      </c>
      <c r="L2693" s="11">
        <f t="shared" si="211"/>
        <v>42134.432372685187</v>
      </c>
      <c r="M2693" t="b">
        <v>0</v>
      </c>
      <c r="N2693">
        <v>2</v>
      </c>
      <c r="O2693" t="b">
        <v>0</v>
      </c>
      <c r="P2693" t="s">
        <v>8284</v>
      </c>
      <c r="Q2693" s="6">
        <f>E2693/D2693</f>
        <v>5.3846153846153844E-4</v>
      </c>
      <c r="R2693" s="7">
        <f t="shared" si="212"/>
        <v>17.5</v>
      </c>
      <c r="S2693" t="str">
        <f t="shared" si="213"/>
        <v>food</v>
      </c>
      <c r="T2693" t="str">
        <f t="shared" si="214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210"/>
        <v>42058.042361111111</v>
      </c>
      <c r="L2694" s="11">
        <f t="shared" si="211"/>
        <v>42088.000694444447</v>
      </c>
      <c r="M2694" t="b">
        <v>0</v>
      </c>
      <c r="N2694">
        <v>1</v>
      </c>
      <c r="O2694" t="b">
        <v>0</v>
      </c>
      <c r="P2694" t="s">
        <v>8284</v>
      </c>
      <c r="Q2694" s="6">
        <f>E2694/D2694</f>
        <v>7.1428571428571426E-3</v>
      </c>
      <c r="R2694" s="7">
        <f t="shared" si="212"/>
        <v>25</v>
      </c>
      <c r="S2694" t="str">
        <f t="shared" si="213"/>
        <v>food</v>
      </c>
      <c r="T2694" t="str">
        <f t="shared" si="214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210"/>
        <v>41833.846828703703</v>
      </c>
      <c r="L2695" s="11">
        <f t="shared" si="211"/>
        <v>41863.846828703703</v>
      </c>
      <c r="M2695" t="b">
        <v>0</v>
      </c>
      <c r="N2695">
        <v>3</v>
      </c>
      <c r="O2695" t="b">
        <v>0</v>
      </c>
      <c r="P2695" t="s">
        <v>8284</v>
      </c>
      <c r="Q2695" s="6">
        <f>E2695/D2695</f>
        <v>8.0000000000000002E-3</v>
      </c>
      <c r="R2695" s="7">
        <f t="shared" si="212"/>
        <v>13.333333333333334</v>
      </c>
      <c r="S2695" t="str">
        <f t="shared" si="213"/>
        <v>food</v>
      </c>
      <c r="T2695" t="str">
        <f t="shared" si="214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210"/>
        <v>41877.84883101852</v>
      </c>
      <c r="L2696" s="11">
        <f t="shared" si="211"/>
        <v>41907.84883101852</v>
      </c>
      <c r="M2696" t="b">
        <v>0</v>
      </c>
      <c r="N2696">
        <v>1</v>
      </c>
      <c r="O2696" t="b">
        <v>0</v>
      </c>
      <c r="P2696" t="s">
        <v>8284</v>
      </c>
      <c r="Q2696" s="6">
        <f>E2696/D2696</f>
        <v>3.3333333333333335E-5</v>
      </c>
      <c r="R2696" s="7">
        <f t="shared" si="212"/>
        <v>1</v>
      </c>
      <c r="S2696" t="str">
        <f t="shared" si="213"/>
        <v>food</v>
      </c>
      <c r="T2696" t="str">
        <f t="shared" si="214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210"/>
        <v>42047.89025462963</v>
      </c>
      <c r="L2697" s="11">
        <f t="shared" si="211"/>
        <v>42107.848587962966</v>
      </c>
      <c r="M2697" t="b">
        <v>0</v>
      </c>
      <c r="N2697">
        <v>3</v>
      </c>
      <c r="O2697" t="b">
        <v>0</v>
      </c>
      <c r="P2697" t="s">
        <v>8284</v>
      </c>
      <c r="Q2697" s="6">
        <f>E2697/D2697</f>
        <v>4.7333333333333333E-3</v>
      </c>
      <c r="R2697" s="7">
        <f t="shared" si="212"/>
        <v>23.666666666666668</v>
      </c>
      <c r="S2697" t="str">
        <f t="shared" si="213"/>
        <v>food</v>
      </c>
      <c r="T2697" t="str">
        <f t="shared" si="214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210"/>
        <v>41964.552777777782</v>
      </c>
      <c r="L2698" s="11">
        <f t="shared" si="211"/>
        <v>41998.552777777782</v>
      </c>
      <c r="M2698" t="b">
        <v>0</v>
      </c>
      <c r="N2698">
        <v>38</v>
      </c>
      <c r="O2698" t="b">
        <v>0</v>
      </c>
      <c r="P2698" t="s">
        <v>8284</v>
      </c>
      <c r="Q2698" s="6">
        <f>E2698/D2698</f>
        <v>5.6500000000000002E-2</v>
      </c>
      <c r="R2698" s="7">
        <f t="shared" si="212"/>
        <v>89.21052631578948</v>
      </c>
      <c r="S2698" t="str">
        <f t="shared" si="213"/>
        <v>food</v>
      </c>
      <c r="T2698" t="str">
        <f t="shared" si="214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210"/>
        <v>42187.648414351854</v>
      </c>
      <c r="L2699" s="11">
        <f t="shared" si="211"/>
        <v>42218.625000000007</v>
      </c>
      <c r="M2699" t="b">
        <v>0</v>
      </c>
      <c r="N2699">
        <v>52</v>
      </c>
      <c r="O2699" t="b">
        <v>0</v>
      </c>
      <c r="P2699" t="s">
        <v>8284</v>
      </c>
      <c r="Q2699" s="6">
        <f>E2699/D2699</f>
        <v>0.26352173913043481</v>
      </c>
      <c r="R2699" s="7">
        <f t="shared" si="212"/>
        <v>116.55769230769231</v>
      </c>
      <c r="S2699" t="str">
        <f t="shared" si="213"/>
        <v>food</v>
      </c>
      <c r="T2699" t="str">
        <f t="shared" si="214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210"/>
        <v>41787.606574074074</v>
      </c>
      <c r="L2700" s="11">
        <f t="shared" si="211"/>
        <v>41817.606574074074</v>
      </c>
      <c r="M2700" t="b">
        <v>0</v>
      </c>
      <c r="N2700">
        <v>2</v>
      </c>
      <c r="O2700" t="b">
        <v>0</v>
      </c>
      <c r="P2700" t="s">
        <v>8284</v>
      </c>
      <c r="Q2700" s="6">
        <f>E2700/D2700</f>
        <v>3.2512500000000002E-3</v>
      </c>
      <c r="R2700" s="7">
        <f t="shared" si="212"/>
        <v>13.005000000000001</v>
      </c>
      <c r="S2700" t="str">
        <f t="shared" si="213"/>
        <v>food</v>
      </c>
      <c r="T2700" t="str">
        <f t="shared" si="214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210"/>
        <v>41829.604895833334</v>
      </c>
      <c r="L2701" s="11">
        <f t="shared" si="211"/>
        <v>41859.604895833334</v>
      </c>
      <c r="M2701" t="b">
        <v>0</v>
      </c>
      <c r="N2701">
        <v>0</v>
      </c>
      <c r="O2701" t="b">
        <v>0</v>
      </c>
      <c r="P2701" t="s">
        <v>8284</v>
      </c>
      <c r="Q2701" s="6">
        <f>E2701/D2701</f>
        <v>0</v>
      </c>
      <c r="R2701" s="7" t="e">
        <f t="shared" si="212"/>
        <v>#DIV/0!</v>
      </c>
      <c r="S2701" t="str">
        <f t="shared" si="213"/>
        <v>food</v>
      </c>
      <c r="T2701" t="str">
        <f t="shared" si="214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210"/>
        <v>41870.583009259266</v>
      </c>
      <c r="L2702" s="11">
        <f t="shared" si="211"/>
        <v>41900.583009259266</v>
      </c>
      <c r="M2702" t="b">
        <v>0</v>
      </c>
      <c r="N2702">
        <v>4</v>
      </c>
      <c r="O2702" t="b">
        <v>0</v>
      </c>
      <c r="P2702" t="s">
        <v>8284</v>
      </c>
      <c r="Q2702" s="6">
        <f>E2702/D2702</f>
        <v>7.0007000700070005E-3</v>
      </c>
      <c r="R2702" s="7">
        <f t="shared" si="212"/>
        <v>17.5</v>
      </c>
      <c r="S2702" t="str">
        <f t="shared" si="213"/>
        <v>food</v>
      </c>
      <c r="T2702" t="str">
        <f t="shared" si="214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210"/>
        <v>42801.483032407406</v>
      </c>
      <c r="L2703" s="11">
        <f t="shared" si="211"/>
        <v>42832.441365740742</v>
      </c>
      <c r="M2703" t="b">
        <v>0</v>
      </c>
      <c r="N2703">
        <v>46</v>
      </c>
      <c r="O2703" t="b">
        <v>0</v>
      </c>
      <c r="P2703" t="s">
        <v>8303</v>
      </c>
      <c r="Q2703" s="6">
        <f>E2703/D2703</f>
        <v>0.46176470588235297</v>
      </c>
      <c r="R2703" s="7">
        <f t="shared" si="212"/>
        <v>34.130434782608695</v>
      </c>
      <c r="S2703" t="str">
        <f t="shared" si="213"/>
        <v>theater</v>
      </c>
      <c r="T2703" t="str">
        <f t="shared" si="214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210"/>
        <v>42800.510150462964</v>
      </c>
      <c r="L2704" s="11">
        <f t="shared" si="211"/>
        <v>42830.4684837963</v>
      </c>
      <c r="M2704" t="b">
        <v>1</v>
      </c>
      <c r="N2704">
        <v>26</v>
      </c>
      <c r="O2704" t="b">
        <v>0</v>
      </c>
      <c r="P2704" t="s">
        <v>8303</v>
      </c>
      <c r="Q2704" s="6">
        <f>E2704/D2704</f>
        <v>0.34410000000000002</v>
      </c>
      <c r="R2704" s="7">
        <f t="shared" si="212"/>
        <v>132.34615384615384</v>
      </c>
      <c r="S2704" t="str">
        <f t="shared" si="213"/>
        <v>theater</v>
      </c>
      <c r="T2704" t="str">
        <f t="shared" si="214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210"/>
        <v>42756.398495370369</v>
      </c>
      <c r="L2705" s="11">
        <f t="shared" si="211"/>
        <v>42816.356828703705</v>
      </c>
      <c r="M2705" t="b">
        <v>0</v>
      </c>
      <c r="N2705">
        <v>45</v>
      </c>
      <c r="O2705" t="b">
        <v>0</v>
      </c>
      <c r="P2705" t="s">
        <v>8303</v>
      </c>
      <c r="Q2705" s="6">
        <f>E2705/D2705</f>
        <v>1.0375000000000001</v>
      </c>
      <c r="R2705" s="7">
        <f t="shared" si="212"/>
        <v>922.22222222222217</v>
      </c>
      <c r="S2705" t="str">
        <f t="shared" si="213"/>
        <v>theater</v>
      </c>
      <c r="T2705" t="str">
        <f t="shared" si="214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210"/>
        <v>42787.570763888893</v>
      </c>
      <c r="L2706" s="11">
        <f t="shared" si="211"/>
        <v>42830.529097222221</v>
      </c>
      <c r="M2706" t="b">
        <v>0</v>
      </c>
      <c r="N2706">
        <v>7</v>
      </c>
      <c r="O2706" t="b">
        <v>0</v>
      </c>
      <c r="P2706" t="s">
        <v>8303</v>
      </c>
      <c r="Q2706" s="6">
        <f>E2706/D2706</f>
        <v>6.0263157894736845E-2</v>
      </c>
      <c r="R2706" s="7">
        <f t="shared" si="212"/>
        <v>163.57142857142858</v>
      </c>
      <c r="S2706" t="str">
        <f t="shared" si="213"/>
        <v>theater</v>
      </c>
      <c r="T2706" t="str">
        <f t="shared" si="214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210"/>
        <v>42773.624513888892</v>
      </c>
      <c r="L2707" s="11">
        <f t="shared" si="211"/>
        <v>42818.582847222227</v>
      </c>
      <c r="M2707" t="b">
        <v>0</v>
      </c>
      <c r="N2707">
        <v>8</v>
      </c>
      <c r="O2707" t="b">
        <v>0</v>
      </c>
      <c r="P2707" t="s">
        <v>8303</v>
      </c>
      <c r="Q2707" s="6">
        <f>E2707/D2707</f>
        <v>0.10539393939393939</v>
      </c>
      <c r="R2707" s="7">
        <f t="shared" si="212"/>
        <v>217.375</v>
      </c>
      <c r="S2707" t="str">
        <f t="shared" si="213"/>
        <v>theater</v>
      </c>
      <c r="T2707" t="str">
        <f t="shared" si="214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210"/>
        <v>41899.003275462965</v>
      </c>
      <c r="L2708" s="11">
        <f t="shared" si="211"/>
        <v>41927.999305555561</v>
      </c>
      <c r="M2708" t="b">
        <v>1</v>
      </c>
      <c r="N2708">
        <v>263</v>
      </c>
      <c r="O2708" t="b">
        <v>1</v>
      </c>
      <c r="P2708" t="s">
        <v>8303</v>
      </c>
      <c r="Q2708" s="6">
        <f>E2708/D2708</f>
        <v>1.1229714285714285</v>
      </c>
      <c r="R2708" s="7">
        <f t="shared" si="212"/>
        <v>149.44486692015209</v>
      </c>
      <c r="S2708" t="str">
        <f t="shared" si="213"/>
        <v>theater</v>
      </c>
      <c r="T2708" t="str">
        <f t="shared" si="214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210"/>
        <v>41391.49123842593</v>
      </c>
      <c r="L2709" s="11">
        <f t="shared" si="211"/>
        <v>41420.999305555561</v>
      </c>
      <c r="M2709" t="b">
        <v>1</v>
      </c>
      <c r="N2709">
        <v>394</v>
      </c>
      <c r="O2709" t="b">
        <v>1</v>
      </c>
      <c r="P2709" t="s">
        <v>8303</v>
      </c>
      <c r="Q2709" s="6">
        <f>E2709/D2709</f>
        <v>3.50844625</v>
      </c>
      <c r="R2709" s="7">
        <f t="shared" si="212"/>
        <v>71.237487309644663</v>
      </c>
      <c r="S2709" t="str">
        <f t="shared" si="213"/>
        <v>theater</v>
      </c>
      <c r="T2709" t="str">
        <f t="shared" si="214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210"/>
        <v>42512.406550925931</v>
      </c>
      <c r="L2710" s="11">
        <f t="shared" si="211"/>
        <v>42572.406550925931</v>
      </c>
      <c r="M2710" t="b">
        <v>1</v>
      </c>
      <c r="N2710">
        <v>1049</v>
      </c>
      <c r="O2710" t="b">
        <v>1</v>
      </c>
      <c r="P2710" t="s">
        <v>8303</v>
      </c>
      <c r="Q2710" s="6">
        <f>E2710/D2710</f>
        <v>2.3321535</v>
      </c>
      <c r="R2710" s="7">
        <f t="shared" si="212"/>
        <v>44.464318398474738</v>
      </c>
      <c r="S2710" t="str">
        <f t="shared" si="213"/>
        <v>theater</v>
      </c>
      <c r="T2710" t="str">
        <f t="shared" si="214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210"/>
        <v>42611.858113425929</v>
      </c>
      <c r="L2711" s="11">
        <f t="shared" si="211"/>
        <v>42646.874305555561</v>
      </c>
      <c r="M2711" t="b">
        <v>1</v>
      </c>
      <c r="N2711">
        <v>308</v>
      </c>
      <c r="O2711" t="b">
        <v>1</v>
      </c>
      <c r="P2711" t="s">
        <v>8303</v>
      </c>
      <c r="Q2711" s="6">
        <f>E2711/D2711</f>
        <v>1.01606</v>
      </c>
      <c r="R2711" s="7">
        <f t="shared" si="212"/>
        <v>164.94480519480518</v>
      </c>
      <c r="S2711" t="str">
        <f t="shared" si="213"/>
        <v>theater</v>
      </c>
      <c r="T2711" t="str">
        <f t="shared" si="214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210"/>
        <v>41827.937824074077</v>
      </c>
      <c r="L2712" s="11">
        <f t="shared" si="211"/>
        <v>41859.791666666672</v>
      </c>
      <c r="M2712" t="b">
        <v>1</v>
      </c>
      <c r="N2712">
        <v>1088</v>
      </c>
      <c r="O2712" t="b">
        <v>1</v>
      </c>
      <c r="P2712" t="s">
        <v>8303</v>
      </c>
      <c r="Q2712" s="6">
        <f>E2712/D2712</f>
        <v>1.5390035000000002</v>
      </c>
      <c r="R2712" s="7">
        <f t="shared" si="212"/>
        <v>84.871516544117654</v>
      </c>
      <c r="S2712" t="str">
        <f t="shared" si="213"/>
        <v>theater</v>
      </c>
      <c r="T2712" t="str">
        <f t="shared" si="214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210"/>
        <v>41780.453587962969</v>
      </c>
      <c r="L2713" s="11">
        <f t="shared" si="211"/>
        <v>41810.625694444447</v>
      </c>
      <c r="M2713" t="b">
        <v>1</v>
      </c>
      <c r="N2713">
        <v>73</v>
      </c>
      <c r="O2713" t="b">
        <v>1</v>
      </c>
      <c r="P2713" t="s">
        <v>8303</v>
      </c>
      <c r="Q2713" s="6">
        <f>E2713/D2713</f>
        <v>1.007161125319693</v>
      </c>
      <c r="R2713" s="7">
        <f t="shared" si="212"/>
        <v>53.945205479452056</v>
      </c>
      <c r="S2713" t="str">
        <f t="shared" si="213"/>
        <v>theater</v>
      </c>
      <c r="T2713" t="str">
        <f t="shared" si="214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210"/>
        <v>41431.770370370374</v>
      </c>
      <c r="L2714" s="11">
        <f t="shared" si="211"/>
        <v>41468.458333333336</v>
      </c>
      <c r="M2714" t="b">
        <v>1</v>
      </c>
      <c r="N2714">
        <v>143</v>
      </c>
      <c r="O2714" t="b">
        <v>1</v>
      </c>
      <c r="P2714" t="s">
        <v>8303</v>
      </c>
      <c r="Q2714" s="6">
        <f>E2714/D2714</f>
        <v>1.3138181818181818</v>
      </c>
      <c r="R2714" s="7">
        <f t="shared" si="212"/>
        <v>50.531468531468533</v>
      </c>
      <c r="S2714" t="str">
        <f t="shared" si="213"/>
        <v>theater</v>
      </c>
      <c r="T2714" t="str">
        <f t="shared" si="214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210"/>
        <v>42322.362083333333</v>
      </c>
      <c r="L2715" s="11">
        <f t="shared" si="211"/>
        <v>42362.362083333333</v>
      </c>
      <c r="M2715" t="b">
        <v>1</v>
      </c>
      <c r="N2715">
        <v>1420</v>
      </c>
      <c r="O2715" t="b">
        <v>1</v>
      </c>
      <c r="P2715" t="s">
        <v>8303</v>
      </c>
      <c r="Q2715" s="6">
        <f>E2715/D2715</f>
        <v>1.0224133333333334</v>
      </c>
      <c r="R2715" s="7">
        <f t="shared" si="212"/>
        <v>108.00140845070422</v>
      </c>
      <c r="S2715" t="str">
        <f t="shared" si="213"/>
        <v>theater</v>
      </c>
      <c r="T2715" t="str">
        <f t="shared" si="214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210"/>
        <v>42629.363379629627</v>
      </c>
      <c r="L2716" s="11">
        <f t="shared" si="211"/>
        <v>42657.666666666664</v>
      </c>
      <c r="M2716" t="b">
        <v>1</v>
      </c>
      <c r="N2716">
        <v>305</v>
      </c>
      <c r="O2716" t="b">
        <v>1</v>
      </c>
      <c r="P2716" t="s">
        <v>8303</v>
      </c>
      <c r="Q2716" s="6">
        <f>E2716/D2716</f>
        <v>1.1635599999999999</v>
      </c>
      <c r="R2716" s="7">
        <f t="shared" si="212"/>
        <v>95.373770491803285</v>
      </c>
      <c r="S2716" t="str">
        <f t="shared" si="213"/>
        <v>theater</v>
      </c>
      <c r="T2716" t="str">
        <f t="shared" si="214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210"/>
        <v>42387.106805555559</v>
      </c>
      <c r="L2717" s="11">
        <f t="shared" si="211"/>
        <v>42421.106805555559</v>
      </c>
      <c r="M2717" t="b">
        <v>1</v>
      </c>
      <c r="N2717">
        <v>551</v>
      </c>
      <c r="O2717" t="b">
        <v>1</v>
      </c>
      <c r="P2717" t="s">
        <v>8303</v>
      </c>
      <c r="Q2717" s="6">
        <f>E2717/D2717</f>
        <v>2.6462241666666664</v>
      </c>
      <c r="R2717" s="7">
        <f t="shared" si="212"/>
        <v>57.631016333938291</v>
      </c>
      <c r="S2717" t="str">
        <f t="shared" si="213"/>
        <v>theater</v>
      </c>
      <c r="T2717" t="str">
        <f t="shared" si="214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210"/>
        <v>42255.041585648149</v>
      </c>
      <c r="L2718" s="11">
        <f t="shared" si="211"/>
        <v>42285.041585648149</v>
      </c>
      <c r="M2718" t="b">
        <v>1</v>
      </c>
      <c r="N2718">
        <v>187</v>
      </c>
      <c r="O2718" t="b">
        <v>1</v>
      </c>
      <c r="P2718" t="s">
        <v>8303</v>
      </c>
      <c r="Q2718" s="6">
        <f>E2718/D2718</f>
        <v>1.1998010000000001</v>
      </c>
      <c r="R2718" s="7">
        <f t="shared" si="212"/>
        <v>64.160481283422456</v>
      </c>
      <c r="S2718" t="str">
        <f t="shared" si="213"/>
        <v>theater</v>
      </c>
      <c r="T2718" t="str">
        <f t="shared" si="214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210"/>
        <v>41934.623252314821</v>
      </c>
      <c r="L2719" s="11">
        <f t="shared" si="211"/>
        <v>41979.664918981485</v>
      </c>
      <c r="M2719" t="b">
        <v>1</v>
      </c>
      <c r="N2719">
        <v>325</v>
      </c>
      <c r="O2719" t="b">
        <v>1</v>
      </c>
      <c r="P2719" t="s">
        <v>8303</v>
      </c>
      <c r="Q2719" s="6">
        <f>E2719/D2719</f>
        <v>1.2010400000000001</v>
      </c>
      <c r="R2719" s="7">
        <f t="shared" si="212"/>
        <v>92.387692307692305</v>
      </c>
      <c r="S2719" t="str">
        <f t="shared" si="213"/>
        <v>theater</v>
      </c>
      <c r="T2719" t="str">
        <f t="shared" si="214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210"/>
        <v>42465.304918981485</v>
      </c>
      <c r="L2720" s="11">
        <f t="shared" si="211"/>
        <v>42493.666666666664</v>
      </c>
      <c r="M2720" t="b">
        <v>1</v>
      </c>
      <c r="N2720">
        <v>148</v>
      </c>
      <c r="O2720" t="b">
        <v>1</v>
      </c>
      <c r="P2720" t="s">
        <v>8303</v>
      </c>
      <c r="Q2720" s="6">
        <f>E2720/D2720</f>
        <v>1.0358333333333334</v>
      </c>
      <c r="R2720" s="7">
        <f t="shared" si="212"/>
        <v>125.97972972972973</v>
      </c>
      <c r="S2720" t="str">
        <f t="shared" si="213"/>
        <v>theater</v>
      </c>
      <c r="T2720" t="str">
        <f t="shared" si="214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210"/>
        <v>42417.73951388889</v>
      </c>
      <c r="L2721" s="11">
        <f t="shared" si="211"/>
        <v>42477.697847222218</v>
      </c>
      <c r="M2721" t="b">
        <v>0</v>
      </c>
      <c r="N2721">
        <v>69</v>
      </c>
      <c r="O2721" t="b">
        <v>1</v>
      </c>
      <c r="P2721" t="s">
        <v>8303</v>
      </c>
      <c r="Q2721" s="6">
        <f>E2721/D2721</f>
        <v>1.0883333333333334</v>
      </c>
      <c r="R2721" s="7">
        <f t="shared" si="212"/>
        <v>94.637681159420296</v>
      </c>
      <c r="S2721" t="str">
        <f t="shared" si="213"/>
        <v>theater</v>
      </c>
      <c r="T2721" t="str">
        <f t="shared" si="214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210"/>
        <v>42655.174224537033</v>
      </c>
      <c r="L2722" s="11">
        <f t="shared" si="211"/>
        <v>42685.215891203705</v>
      </c>
      <c r="M2722" t="b">
        <v>0</v>
      </c>
      <c r="N2722">
        <v>173</v>
      </c>
      <c r="O2722" t="b">
        <v>1</v>
      </c>
      <c r="P2722" t="s">
        <v>8303</v>
      </c>
      <c r="Q2722" s="6">
        <f>E2722/D2722</f>
        <v>1.1812400000000001</v>
      </c>
      <c r="R2722" s="7">
        <f t="shared" si="212"/>
        <v>170.69942196531792</v>
      </c>
      <c r="S2722" t="str">
        <f t="shared" si="213"/>
        <v>theater</v>
      </c>
      <c r="T2722" t="str">
        <f t="shared" si="214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210"/>
        <v>41493.252291666671</v>
      </c>
      <c r="L2723" s="11">
        <f t="shared" si="211"/>
        <v>41523.5</v>
      </c>
      <c r="M2723" t="b">
        <v>0</v>
      </c>
      <c r="N2723">
        <v>269</v>
      </c>
      <c r="O2723" t="b">
        <v>1</v>
      </c>
      <c r="P2723" t="s">
        <v>8295</v>
      </c>
      <c r="Q2723" s="6">
        <f>E2723/D2723</f>
        <v>14.62</v>
      </c>
      <c r="R2723" s="7">
        <f t="shared" si="212"/>
        <v>40.762081784386616</v>
      </c>
      <c r="S2723" t="str">
        <f t="shared" si="213"/>
        <v>technology</v>
      </c>
      <c r="T2723" t="str">
        <f t="shared" si="214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210"/>
        <v>42704.565428240741</v>
      </c>
      <c r="L2724" s="11">
        <f t="shared" si="211"/>
        <v>42764.565428240741</v>
      </c>
      <c r="M2724" t="b">
        <v>0</v>
      </c>
      <c r="N2724">
        <v>185</v>
      </c>
      <c r="O2724" t="b">
        <v>1</v>
      </c>
      <c r="P2724" t="s">
        <v>8295</v>
      </c>
      <c r="Q2724" s="6">
        <f>E2724/D2724</f>
        <v>2.5253999999999999</v>
      </c>
      <c r="R2724" s="7">
        <f t="shared" si="212"/>
        <v>68.254054054054052</v>
      </c>
      <c r="S2724" t="str">
        <f t="shared" si="213"/>
        <v>technology</v>
      </c>
      <c r="T2724" t="str">
        <f t="shared" si="214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210"/>
        <v>41944.547314814816</v>
      </c>
      <c r="L2725" s="11">
        <f t="shared" si="211"/>
        <v>42004.58898148148</v>
      </c>
      <c r="M2725" t="b">
        <v>0</v>
      </c>
      <c r="N2725">
        <v>176</v>
      </c>
      <c r="O2725" t="b">
        <v>1</v>
      </c>
      <c r="P2725" t="s">
        <v>8295</v>
      </c>
      <c r="Q2725" s="6">
        <f>E2725/D2725</f>
        <v>1.4005000000000001</v>
      </c>
      <c r="R2725" s="7">
        <f t="shared" si="212"/>
        <v>95.48863636363636</v>
      </c>
      <c r="S2725" t="str">
        <f t="shared" si="213"/>
        <v>technology</v>
      </c>
      <c r="T2725" t="str">
        <f t="shared" si="214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210"/>
        <v>42199.035405092596</v>
      </c>
      <c r="L2726" s="11">
        <f t="shared" si="211"/>
        <v>42231.035405092596</v>
      </c>
      <c r="M2726" t="b">
        <v>0</v>
      </c>
      <c r="N2726">
        <v>1019</v>
      </c>
      <c r="O2726" t="b">
        <v>1</v>
      </c>
      <c r="P2726" t="s">
        <v>8295</v>
      </c>
      <c r="Q2726" s="6">
        <f>E2726/D2726</f>
        <v>2.9687520259319289</v>
      </c>
      <c r="R2726" s="7">
        <f t="shared" si="212"/>
        <v>7.1902649656526005</v>
      </c>
      <c r="S2726" t="str">
        <f t="shared" si="213"/>
        <v>technology</v>
      </c>
      <c r="T2726" t="str">
        <f t="shared" si="214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210"/>
        <v>42745.452951388892</v>
      </c>
      <c r="L2727" s="11">
        <f t="shared" si="211"/>
        <v>42795.452951388892</v>
      </c>
      <c r="M2727" t="b">
        <v>0</v>
      </c>
      <c r="N2727">
        <v>113</v>
      </c>
      <c r="O2727" t="b">
        <v>1</v>
      </c>
      <c r="P2727" t="s">
        <v>8295</v>
      </c>
      <c r="Q2727" s="6">
        <f>E2727/D2727</f>
        <v>1.445425</v>
      </c>
      <c r="R2727" s="7">
        <f t="shared" si="212"/>
        <v>511.65486725663715</v>
      </c>
      <c r="S2727" t="str">
        <f t="shared" si="213"/>
        <v>technology</v>
      </c>
      <c r="T2727" t="str">
        <f t="shared" si="214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210"/>
        <v>42452.288321759261</v>
      </c>
      <c r="L2728" s="11">
        <f t="shared" si="211"/>
        <v>42482.288321759261</v>
      </c>
      <c r="M2728" t="b">
        <v>0</v>
      </c>
      <c r="N2728">
        <v>404</v>
      </c>
      <c r="O2728" t="b">
        <v>1</v>
      </c>
      <c r="P2728" t="s">
        <v>8295</v>
      </c>
      <c r="Q2728" s="6">
        <f>E2728/D2728</f>
        <v>1.05745</v>
      </c>
      <c r="R2728" s="7">
        <f t="shared" si="212"/>
        <v>261.74504950495049</v>
      </c>
      <c r="S2728" t="str">
        <f t="shared" si="213"/>
        <v>technology</v>
      </c>
      <c r="T2728" t="str">
        <f t="shared" si="214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210"/>
        <v>42198.384988425933</v>
      </c>
      <c r="L2729" s="11">
        <f t="shared" si="211"/>
        <v>42223.384988425933</v>
      </c>
      <c r="M2729" t="b">
        <v>0</v>
      </c>
      <c r="N2729">
        <v>707</v>
      </c>
      <c r="O2729" t="b">
        <v>1</v>
      </c>
      <c r="P2729" t="s">
        <v>8295</v>
      </c>
      <c r="Q2729" s="6">
        <f>E2729/D2729</f>
        <v>4.9321000000000002</v>
      </c>
      <c r="R2729" s="7">
        <f t="shared" si="212"/>
        <v>69.760961810466767</v>
      </c>
      <c r="S2729" t="str">
        <f t="shared" si="213"/>
        <v>technology</v>
      </c>
      <c r="T2729" t="str">
        <f t="shared" si="214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210"/>
        <v>42333.308263888895</v>
      </c>
      <c r="L2730" s="11">
        <f t="shared" si="211"/>
        <v>42368.308263888895</v>
      </c>
      <c r="M2730" t="b">
        <v>0</v>
      </c>
      <c r="N2730">
        <v>392</v>
      </c>
      <c r="O2730" t="b">
        <v>1</v>
      </c>
      <c r="P2730" t="s">
        <v>8295</v>
      </c>
      <c r="Q2730" s="6">
        <f>E2730/D2730</f>
        <v>2.0182666666666669</v>
      </c>
      <c r="R2730" s="7">
        <f t="shared" si="212"/>
        <v>77.229591836734699</v>
      </c>
      <c r="S2730" t="str">
        <f t="shared" si="213"/>
        <v>technology</v>
      </c>
      <c r="T2730" t="str">
        <f t="shared" si="214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210"/>
        <v>42094.949039351857</v>
      </c>
      <c r="L2731" s="11">
        <f t="shared" si="211"/>
        <v>42124.949039351857</v>
      </c>
      <c r="M2731" t="b">
        <v>0</v>
      </c>
      <c r="N2731">
        <v>23</v>
      </c>
      <c r="O2731" t="b">
        <v>1</v>
      </c>
      <c r="P2731" t="s">
        <v>8295</v>
      </c>
      <c r="Q2731" s="6">
        <f>E2731/D2731</f>
        <v>1.0444</v>
      </c>
      <c r="R2731" s="7">
        <f t="shared" si="212"/>
        <v>340.56521739130437</v>
      </c>
      <c r="S2731" t="str">
        <f t="shared" si="213"/>
        <v>technology</v>
      </c>
      <c r="T2731" t="str">
        <f t="shared" si="214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210"/>
        <v>41351.249710648153</v>
      </c>
      <c r="L2732" s="11">
        <f t="shared" si="211"/>
        <v>41386.249710648153</v>
      </c>
      <c r="M2732" t="b">
        <v>0</v>
      </c>
      <c r="N2732">
        <v>682</v>
      </c>
      <c r="O2732" t="b">
        <v>1</v>
      </c>
      <c r="P2732" t="s">
        <v>8295</v>
      </c>
      <c r="Q2732" s="6">
        <f>E2732/D2732</f>
        <v>1.7029262962962963</v>
      </c>
      <c r="R2732" s="7">
        <f t="shared" si="212"/>
        <v>67.417903225806455</v>
      </c>
      <c r="S2732" t="str">
        <f t="shared" si="213"/>
        <v>technology</v>
      </c>
      <c r="T2732" t="str">
        <f t="shared" si="214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210"/>
        <v>41872.23405092593</v>
      </c>
      <c r="L2733" s="11">
        <f t="shared" si="211"/>
        <v>41929.875</v>
      </c>
      <c r="M2733" t="b">
        <v>0</v>
      </c>
      <c r="N2733">
        <v>37</v>
      </c>
      <c r="O2733" t="b">
        <v>1</v>
      </c>
      <c r="P2733" t="s">
        <v>8295</v>
      </c>
      <c r="Q2733" s="6">
        <f>E2733/D2733</f>
        <v>1.0430333333333333</v>
      </c>
      <c r="R2733" s="7">
        <f t="shared" si="212"/>
        <v>845.70270270270271</v>
      </c>
      <c r="S2733" t="str">
        <f t="shared" si="213"/>
        <v>technology</v>
      </c>
      <c r="T2733" t="str">
        <f t="shared" si="214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210"/>
        <v>41389.516527777778</v>
      </c>
      <c r="L2734" s="11">
        <f t="shared" si="211"/>
        <v>41421.708333333336</v>
      </c>
      <c r="M2734" t="b">
        <v>0</v>
      </c>
      <c r="N2734">
        <v>146</v>
      </c>
      <c r="O2734" t="b">
        <v>1</v>
      </c>
      <c r="P2734" t="s">
        <v>8295</v>
      </c>
      <c r="Q2734" s="6">
        <f>E2734/D2734</f>
        <v>1.1825000000000001</v>
      </c>
      <c r="R2734" s="7">
        <f t="shared" si="212"/>
        <v>97.191780821917803</v>
      </c>
      <c r="S2734" t="str">
        <f t="shared" si="213"/>
        <v>technology</v>
      </c>
      <c r="T2734" t="str">
        <f t="shared" si="214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210"/>
        <v>42043.981180555558</v>
      </c>
      <c r="L2735" s="11">
        <f t="shared" si="211"/>
        <v>42103.939513888887</v>
      </c>
      <c r="M2735" t="b">
        <v>0</v>
      </c>
      <c r="N2735">
        <v>119</v>
      </c>
      <c r="O2735" t="b">
        <v>1</v>
      </c>
      <c r="P2735" t="s">
        <v>8295</v>
      </c>
      <c r="Q2735" s="6">
        <f>E2735/D2735</f>
        <v>1.07538</v>
      </c>
      <c r="R2735" s="7">
        <f t="shared" si="212"/>
        <v>451.84033613445376</v>
      </c>
      <c r="S2735" t="str">
        <f t="shared" si="213"/>
        <v>technology</v>
      </c>
      <c r="T2735" t="str">
        <f t="shared" si="214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210"/>
        <v>42626.377222222225</v>
      </c>
      <c r="L2736" s="11">
        <f t="shared" si="211"/>
        <v>42656.624305555561</v>
      </c>
      <c r="M2736" t="b">
        <v>0</v>
      </c>
      <c r="N2736">
        <v>163</v>
      </c>
      <c r="O2736" t="b">
        <v>1</v>
      </c>
      <c r="P2736" t="s">
        <v>8295</v>
      </c>
      <c r="Q2736" s="6">
        <f>E2736/D2736</f>
        <v>22603</v>
      </c>
      <c r="R2736" s="7">
        <f t="shared" si="212"/>
        <v>138.66871165644173</v>
      </c>
      <c r="S2736" t="str">
        <f t="shared" si="213"/>
        <v>technology</v>
      </c>
      <c r="T2736" t="str">
        <f t="shared" si="214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210"/>
        <v>41315.829282407409</v>
      </c>
      <c r="L2737" s="11">
        <f t="shared" si="211"/>
        <v>41346.541666666672</v>
      </c>
      <c r="M2737" t="b">
        <v>0</v>
      </c>
      <c r="N2737">
        <v>339</v>
      </c>
      <c r="O2737" t="b">
        <v>1</v>
      </c>
      <c r="P2737" t="s">
        <v>8295</v>
      </c>
      <c r="Q2737" s="6">
        <f>E2737/D2737</f>
        <v>9.7813466666666677</v>
      </c>
      <c r="R2737" s="7">
        <f t="shared" si="212"/>
        <v>21.640147492625371</v>
      </c>
      <c r="S2737" t="str">
        <f t="shared" si="213"/>
        <v>technology</v>
      </c>
      <c r="T2737" t="str">
        <f t="shared" si="214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210"/>
        <v>41722.3746875</v>
      </c>
      <c r="L2738" s="11">
        <f t="shared" si="211"/>
        <v>41752.3746875</v>
      </c>
      <c r="M2738" t="b">
        <v>0</v>
      </c>
      <c r="N2738">
        <v>58</v>
      </c>
      <c r="O2738" t="b">
        <v>1</v>
      </c>
      <c r="P2738" t="s">
        <v>8295</v>
      </c>
      <c r="Q2738" s="6">
        <f>E2738/D2738</f>
        <v>1.2290000000000001</v>
      </c>
      <c r="R2738" s="7">
        <f t="shared" si="212"/>
        <v>169.51724137931035</v>
      </c>
      <c r="S2738" t="str">
        <f t="shared" si="213"/>
        <v>technology</v>
      </c>
      <c r="T2738" t="str">
        <f t="shared" si="214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210"/>
        <v>41611.626006944447</v>
      </c>
      <c r="L2739" s="11">
        <f t="shared" si="211"/>
        <v>41654.5</v>
      </c>
      <c r="M2739" t="b">
        <v>0</v>
      </c>
      <c r="N2739">
        <v>456</v>
      </c>
      <c r="O2739" t="b">
        <v>1</v>
      </c>
      <c r="P2739" t="s">
        <v>8295</v>
      </c>
      <c r="Q2739" s="6">
        <f>E2739/D2739</f>
        <v>2.4606080000000001</v>
      </c>
      <c r="R2739" s="7">
        <f t="shared" si="212"/>
        <v>161.88210526315791</v>
      </c>
      <c r="S2739" t="str">
        <f t="shared" si="213"/>
        <v>technology</v>
      </c>
      <c r="T2739" t="str">
        <f t="shared" si="214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210"/>
        <v>42619.851898148154</v>
      </c>
      <c r="L2740" s="11">
        <f t="shared" si="211"/>
        <v>42679.851898148154</v>
      </c>
      <c r="M2740" t="b">
        <v>0</v>
      </c>
      <c r="N2740">
        <v>15</v>
      </c>
      <c r="O2740" t="b">
        <v>1</v>
      </c>
      <c r="P2740" t="s">
        <v>8295</v>
      </c>
      <c r="Q2740" s="6">
        <f>E2740/D2740</f>
        <v>1.4794</v>
      </c>
      <c r="R2740" s="7">
        <f t="shared" si="212"/>
        <v>493.13333333333333</v>
      </c>
      <c r="S2740" t="str">
        <f t="shared" si="213"/>
        <v>technology</v>
      </c>
      <c r="T2740" t="str">
        <f t="shared" si="214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210"/>
        <v>41719.596261574079</v>
      </c>
      <c r="L2741" s="11">
        <f t="shared" si="211"/>
        <v>41764.596261574079</v>
      </c>
      <c r="M2741" t="b">
        <v>0</v>
      </c>
      <c r="N2741">
        <v>191</v>
      </c>
      <c r="O2741" t="b">
        <v>1</v>
      </c>
      <c r="P2741" t="s">
        <v>8295</v>
      </c>
      <c r="Q2741" s="6">
        <f>E2741/D2741</f>
        <v>3.8409090909090908</v>
      </c>
      <c r="R2741" s="7">
        <f t="shared" si="212"/>
        <v>22.120418848167539</v>
      </c>
      <c r="S2741" t="str">
        <f t="shared" si="213"/>
        <v>technology</v>
      </c>
      <c r="T2741" t="str">
        <f t="shared" si="214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210"/>
        <v>42044.740185185183</v>
      </c>
      <c r="L2742" s="11">
        <f t="shared" si="211"/>
        <v>42074.698518518526</v>
      </c>
      <c r="M2742" t="b">
        <v>0</v>
      </c>
      <c r="N2742">
        <v>17</v>
      </c>
      <c r="O2742" t="b">
        <v>1</v>
      </c>
      <c r="P2742" t="s">
        <v>8295</v>
      </c>
      <c r="Q2742" s="6">
        <f>E2742/D2742</f>
        <v>1.0333333333333334</v>
      </c>
      <c r="R2742" s="7">
        <f t="shared" si="212"/>
        <v>18.235294117647058</v>
      </c>
      <c r="S2742" t="str">
        <f t="shared" si="213"/>
        <v>technology</v>
      </c>
      <c r="T2742" t="str">
        <f t="shared" si="214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210"/>
        <v>41911.365763888891</v>
      </c>
      <c r="L2743" s="11">
        <f t="shared" si="211"/>
        <v>41931.796527777777</v>
      </c>
      <c r="M2743" t="b">
        <v>0</v>
      </c>
      <c r="N2743">
        <v>4</v>
      </c>
      <c r="O2743" t="b">
        <v>0</v>
      </c>
      <c r="P2743" t="s">
        <v>8304</v>
      </c>
      <c r="Q2743" s="6">
        <f>E2743/D2743</f>
        <v>4.3750000000000004E-3</v>
      </c>
      <c r="R2743" s="7">
        <f t="shared" si="212"/>
        <v>8.75</v>
      </c>
      <c r="S2743" t="str">
        <f t="shared" si="213"/>
        <v>publishing</v>
      </c>
      <c r="T2743" t="str">
        <f t="shared" si="214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210"/>
        <v>41030.428090277783</v>
      </c>
      <c r="L2744" s="11">
        <f t="shared" si="211"/>
        <v>41044.428090277783</v>
      </c>
      <c r="M2744" t="b">
        <v>0</v>
      </c>
      <c r="N2744">
        <v>18</v>
      </c>
      <c r="O2744" t="b">
        <v>0</v>
      </c>
      <c r="P2744" t="s">
        <v>8304</v>
      </c>
      <c r="Q2744" s="6">
        <f>E2744/D2744</f>
        <v>0.29239999999999999</v>
      </c>
      <c r="R2744" s="7">
        <f t="shared" si="212"/>
        <v>40.611111111111114</v>
      </c>
      <c r="S2744" t="str">
        <f t="shared" si="213"/>
        <v>publishing</v>
      </c>
      <c r="T2744" t="str">
        <f t="shared" si="214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210"/>
        <v>42632.037118055559</v>
      </c>
      <c r="L2745" s="11">
        <f t="shared" si="211"/>
        <v>42662.037118055559</v>
      </c>
      <c r="M2745" t="b">
        <v>0</v>
      </c>
      <c r="N2745">
        <v>0</v>
      </c>
      <c r="O2745" t="b">
        <v>0</v>
      </c>
      <c r="P2745" t="s">
        <v>8304</v>
      </c>
      <c r="Q2745" s="6">
        <f>E2745/D2745</f>
        <v>0</v>
      </c>
      <c r="R2745" s="7" t="e">
        <f t="shared" si="212"/>
        <v>#DIV/0!</v>
      </c>
      <c r="S2745" t="str">
        <f t="shared" si="213"/>
        <v>publishing</v>
      </c>
      <c r="T2745" t="str">
        <f t="shared" si="214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210"/>
        <v>40937.770810185189</v>
      </c>
      <c r="L2746" s="11">
        <f t="shared" si="211"/>
        <v>40967.770810185189</v>
      </c>
      <c r="M2746" t="b">
        <v>0</v>
      </c>
      <c r="N2746">
        <v>22</v>
      </c>
      <c r="O2746" t="b">
        <v>0</v>
      </c>
      <c r="P2746" t="s">
        <v>8304</v>
      </c>
      <c r="Q2746" s="6">
        <f>E2746/D2746</f>
        <v>5.2187499999999998E-2</v>
      </c>
      <c r="R2746" s="7">
        <f t="shared" si="212"/>
        <v>37.954545454545453</v>
      </c>
      <c r="S2746" t="str">
        <f t="shared" si="213"/>
        <v>publishing</v>
      </c>
      <c r="T2746" t="str">
        <f t="shared" si="214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210"/>
        <v>41044.696388888893</v>
      </c>
      <c r="L2747" s="11">
        <f t="shared" si="211"/>
        <v>41104.696388888893</v>
      </c>
      <c r="M2747" t="b">
        <v>0</v>
      </c>
      <c r="N2747">
        <v>49</v>
      </c>
      <c r="O2747" t="b">
        <v>0</v>
      </c>
      <c r="P2747" t="s">
        <v>8304</v>
      </c>
      <c r="Q2747" s="6">
        <f>E2747/D2747</f>
        <v>0.21887499999999999</v>
      </c>
      <c r="R2747" s="7">
        <f t="shared" si="212"/>
        <v>35.734693877551024</v>
      </c>
      <c r="S2747" t="str">
        <f t="shared" si="213"/>
        <v>publishing</v>
      </c>
      <c r="T2747" t="str">
        <f t="shared" si="214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210"/>
        <v>41850.489710648151</v>
      </c>
      <c r="L2748" s="11">
        <f t="shared" si="211"/>
        <v>41880.489710648151</v>
      </c>
      <c r="M2748" t="b">
        <v>0</v>
      </c>
      <c r="N2748">
        <v>19</v>
      </c>
      <c r="O2748" t="b">
        <v>0</v>
      </c>
      <c r="P2748" t="s">
        <v>8304</v>
      </c>
      <c r="Q2748" s="6">
        <f>E2748/D2748</f>
        <v>0.26700000000000002</v>
      </c>
      <c r="R2748" s="7">
        <f t="shared" si="212"/>
        <v>42.157894736842103</v>
      </c>
      <c r="S2748" t="str">
        <f t="shared" si="213"/>
        <v>publishing</v>
      </c>
      <c r="T2748" t="str">
        <f t="shared" si="214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210"/>
        <v>41044.356446759266</v>
      </c>
      <c r="L2749" s="11">
        <f t="shared" si="211"/>
        <v>41075.840277777781</v>
      </c>
      <c r="M2749" t="b">
        <v>0</v>
      </c>
      <c r="N2749">
        <v>4</v>
      </c>
      <c r="O2749" t="b">
        <v>0</v>
      </c>
      <c r="P2749" t="s">
        <v>8304</v>
      </c>
      <c r="Q2749" s="6">
        <f>E2749/D2749</f>
        <v>0.28000000000000003</v>
      </c>
      <c r="R2749" s="7">
        <f t="shared" si="212"/>
        <v>35</v>
      </c>
      <c r="S2749" t="str">
        <f t="shared" si="213"/>
        <v>publishing</v>
      </c>
      <c r="T2749" t="str">
        <f t="shared" si="214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210"/>
        <v>42585.419004629635</v>
      </c>
      <c r="L2750" s="11">
        <f t="shared" si="211"/>
        <v>42615.419004629635</v>
      </c>
      <c r="M2750" t="b">
        <v>0</v>
      </c>
      <c r="N2750">
        <v>4</v>
      </c>
      <c r="O2750" t="b">
        <v>0</v>
      </c>
      <c r="P2750" t="s">
        <v>8304</v>
      </c>
      <c r="Q2750" s="6">
        <f>E2750/D2750</f>
        <v>1.06E-2</v>
      </c>
      <c r="R2750" s="7">
        <f t="shared" si="212"/>
        <v>13.25</v>
      </c>
      <c r="S2750" t="str">
        <f t="shared" si="213"/>
        <v>publishing</v>
      </c>
      <c r="T2750" t="str">
        <f t="shared" si="214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210"/>
        <v>42068.507372685192</v>
      </c>
      <c r="L2751" s="11">
        <f t="shared" si="211"/>
        <v>42098.46570601852</v>
      </c>
      <c r="M2751" t="b">
        <v>0</v>
      </c>
      <c r="N2751">
        <v>2</v>
      </c>
      <c r="O2751" t="b">
        <v>0</v>
      </c>
      <c r="P2751" t="s">
        <v>8304</v>
      </c>
      <c r="Q2751" s="6">
        <f>E2751/D2751</f>
        <v>1.0999999999999999E-2</v>
      </c>
      <c r="R2751" s="7">
        <f t="shared" si="212"/>
        <v>55</v>
      </c>
      <c r="S2751" t="str">
        <f t="shared" si="213"/>
        <v>publishing</v>
      </c>
      <c r="T2751" t="str">
        <f t="shared" si="214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210"/>
        <v>41078.608159722222</v>
      </c>
      <c r="L2752" s="11">
        <f t="shared" si="211"/>
        <v>41090.541666666672</v>
      </c>
      <c r="M2752" t="b">
        <v>0</v>
      </c>
      <c r="N2752">
        <v>0</v>
      </c>
      <c r="O2752" t="b">
        <v>0</v>
      </c>
      <c r="P2752" t="s">
        <v>8304</v>
      </c>
      <c r="Q2752" s="6">
        <f>E2752/D2752</f>
        <v>0</v>
      </c>
      <c r="R2752" s="7" t="e">
        <f t="shared" si="212"/>
        <v>#DIV/0!</v>
      </c>
      <c r="S2752" t="str">
        <f t="shared" si="213"/>
        <v>publishing</v>
      </c>
      <c r="T2752" t="str">
        <f t="shared" si="214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210"/>
        <v>41747.595393518524</v>
      </c>
      <c r="L2753" s="11">
        <f t="shared" si="211"/>
        <v>41807.595393518524</v>
      </c>
      <c r="M2753" t="b">
        <v>0</v>
      </c>
      <c r="N2753">
        <v>0</v>
      </c>
      <c r="O2753" t="b">
        <v>0</v>
      </c>
      <c r="P2753" t="s">
        <v>8304</v>
      </c>
      <c r="Q2753" s="6">
        <f>E2753/D2753</f>
        <v>0</v>
      </c>
      <c r="R2753" s="7" t="e">
        <f t="shared" si="212"/>
        <v>#DIV/0!</v>
      </c>
      <c r="S2753" t="str">
        <f t="shared" si="213"/>
        <v>publishing</v>
      </c>
      <c r="T2753" t="str">
        <f t="shared" si="214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si="210"/>
        <v>40855.473425925928</v>
      </c>
      <c r="L2754" s="11">
        <f t="shared" si="211"/>
        <v>40895.473425925928</v>
      </c>
      <c r="M2754" t="b">
        <v>0</v>
      </c>
      <c r="N2754">
        <v>14</v>
      </c>
      <c r="O2754" t="b">
        <v>0</v>
      </c>
      <c r="P2754" t="s">
        <v>8304</v>
      </c>
      <c r="Q2754" s="6">
        <f>E2754/D2754</f>
        <v>0.11458333333333333</v>
      </c>
      <c r="R2754" s="7">
        <f t="shared" si="212"/>
        <v>39.285714285714285</v>
      </c>
      <c r="S2754" t="str">
        <f t="shared" si="213"/>
        <v>publishing</v>
      </c>
      <c r="T2754" t="str">
        <f t="shared" si="214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ref="K2755:K2818" si="215">(((J2755/60)/60)/24)+DATE(1970,1,1)+(-7/24)</f>
        <v>41117.6090625</v>
      </c>
      <c r="L2755" s="11">
        <f t="shared" ref="L2755:L2818" si="216">(((I2755/60)/60)/24)+DATE(1970,1,1)+(-7/24)</f>
        <v>41147.6090625</v>
      </c>
      <c r="M2755" t="b">
        <v>0</v>
      </c>
      <c r="N2755">
        <v>8</v>
      </c>
      <c r="O2755" t="b">
        <v>0</v>
      </c>
      <c r="P2755" t="s">
        <v>8304</v>
      </c>
      <c r="Q2755" s="6">
        <f>E2755/D2755</f>
        <v>0.19</v>
      </c>
      <c r="R2755" s="7">
        <f t="shared" ref="R2755:R2818" si="217">E2755/N2755</f>
        <v>47.5</v>
      </c>
      <c r="S2755" t="str">
        <f t="shared" ref="S2755:S2818" si="218">LEFT(P2755,SEARCH("/",P2755,1)-1)</f>
        <v>publishing</v>
      </c>
      <c r="T2755" t="str">
        <f t="shared" ref="T2755:T2818" si="219">RIGHT(P2755,LEN(P2755)-SEARCH("/",P2755))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215"/>
        <v>41863.344340277785</v>
      </c>
      <c r="L2756" s="11">
        <f t="shared" si="216"/>
        <v>41893.344340277785</v>
      </c>
      <c r="M2756" t="b">
        <v>0</v>
      </c>
      <c r="N2756">
        <v>0</v>
      </c>
      <c r="O2756" t="b">
        <v>0</v>
      </c>
      <c r="P2756" t="s">
        <v>8304</v>
      </c>
      <c r="Q2756" s="6">
        <f>E2756/D2756</f>
        <v>0</v>
      </c>
      <c r="R2756" s="7" t="e">
        <f t="shared" si="217"/>
        <v>#DIV/0!</v>
      </c>
      <c r="S2756" t="str">
        <f t="shared" si="218"/>
        <v>publishing</v>
      </c>
      <c r="T2756" t="str">
        <f t="shared" si="219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215"/>
        <v>42072.499155092599</v>
      </c>
      <c r="L2757" s="11">
        <f t="shared" si="216"/>
        <v>42102.499155092599</v>
      </c>
      <c r="M2757" t="b">
        <v>0</v>
      </c>
      <c r="N2757">
        <v>15</v>
      </c>
      <c r="O2757" t="b">
        <v>0</v>
      </c>
      <c r="P2757" t="s">
        <v>8304</v>
      </c>
      <c r="Q2757" s="6">
        <f>E2757/D2757</f>
        <v>0.52</v>
      </c>
      <c r="R2757" s="7">
        <f t="shared" si="217"/>
        <v>17.333333333333332</v>
      </c>
      <c r="S2757" t="str">
        <f t="shared" si="218"/>
        <v>publishing</v>
      </c>
      <c r="T2757" t="str">
        <f t="shared" si="219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215"/>
        <v>41620.608807870376</v>
      </c>
      <c r="L2758" s="11">
        <f t="shared" si="216"/>
        <v>41650.608807870376</v>
      </c>
      <c r="M2758" t="b">
        <v>0</v>
      </c>
      <c r="N2758">
        <v>33</v>
      </c>
      <c r="O2758" t="b">
        <v>0</v>
      </c>
      <c r="P2758" t="s">
        <v>8304</v>
      </c>
      <c r="Q2758" s="6">
        <f>E2758/D2758</f>
        <v>0.1048</v>
      </c>
      <c r="R2758" s="7">
        <f t="shared" si="217"/>
        <v>31.757575757575758</v>
      </c>
      <c r="S2758" t="str">
        <f t="shared" si="218"/>
        <v>publishing</v>
      </c>
      <c r="T2758" t="str">
        <f t="shared" si="219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215"/>
        <v>42573.364953703705</v>
      </c>
      <c r="L2759" s="11">
        <f t="shared" si="216"/>
        <v>42588.364953703705</v>
      </c>
      <c r="M2759" t="b">
        <v>0</v>
      </c>
      <c r="N2759">
        <v>2</v>
      </c>
      <c r="O2759" t="b">
        <v>0</v>
      </c>
      <c r="P2759" t="s">
        <v>8304</v>
      </c>
      <c r="Q2759" s="6">
        <f>E2759/D2759</f>
        <v>6.6666666666666671E-3</v>
      </c>
      <c r="R2759" s="7">
        <f t="shared" si="217"/>
        <v>5</v>
      </c>
      <c r="S2759" t="str">
        <f t="shared" si="218"/>
        <v>publishing</v>
      </c>
      <c r="T2759" t="str">
        <f t="shared" si="219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215"/>
        <v>42639.150266203702</v>
      </c>
      <c r="L2760" s="11">
        <f t="shared" si="216"/>
        <v>42653.150266203702</v>
      </c>
      <c r="M2760" t="b">
        <v>0</v>
      </c>
      <c r="N2760">
        <v>6</v>
      </c>
      <c r="O2760" t="b">
        <v>0</v>
      </c>
      <c r="P2760" t="s">
        <v>8304</v>
      </c>
      <c r="Q2760" s="6">
        <f>E2760/D2760</f>
        <v>0.11700000000000001</v>
      </c>
      <c r="R2760" s="7">
        <f t="shared" si="217"/>
        <v>39</v>
      </c>
      <c r="S2760" t="str">
        <f t="shared" si="218"/>
        <v>publishing</v>
      </c>
      <c r="T2760" t="str">
        <f t="shared" si="219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215"/>
        <v>42524.074837962966</v>
      </c>
      <c r="L2761" s="11">
        <f t="shared" si="216"/>
        <v>42567.074837962966</v>
      </c>
      <c r="M2761" t="b">
        <v>0</v>
      </c>
      <c r="N2761">
        <v>2</v>
      </c>
      <c r="O2761" t="b">
        <v>0</v>
      </c>
      <c r="P2761" t="s">
        <v>8304</v>
      </c>
      <c r="Q2761" s="6">
        <f>E2761/D2761</f>
        <v>0.105</v>
      </c>
      <c r="R2761" s="7">
        <f t="shared" si="217"/>
        <v>52.5</v>
      </c>
      <c r="S2761" t="str">
        <f t="shared" si="218"/>
        <v>publishing</v>
      </c>
      <c r="T2761" t="str">
        <f t="shared" si="219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215"/>
        <v>41415.169652777782</v>
      </c>
      <c r="L2762" s="11">
        <f t="shared" si="216"/>
        <v>41445.169652777782</v>
      </c>
      <c r="M2762" t="b">
        <v>0</v>
      </c>
      <c r="N2762">
        <v>0</v>
      </c>
      <c r="O2762" t="b">
        <v>0</v>
      </c>
      <c r="P2762" t="s">
        <v>8304</v>
      </c>
      <c r="Q2762" s="6">
        <f>E2762/D2762</f>
        <v>0</v>
      </c>
      <c r="R2762" s="7" t="e">
        <f t="shared" si="217"/>
        <v>#DIV/0!</v>
      </c>
      <c r="S2762" t="str">
        <f t="shared" si="218"/>
        <v>publishing</v>
      </c>
      <c r="T2762" t="str">
        <f t="shared" si="219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215"/>
        <v>41246.771909722222</v>
      </c>
      <c r="L2763" s="11">
        <f t="shared" si="216"/>
        <v>41276.771909722222</v>
      </c>
      <c r="M2763" t="b">
        <v>0</v>
      </c>
      <c r="N2763">
        <v>4</v>
      </c>
      <c r="O2763" t="b">
        <v>0</v>
      </c>
      <c r="P2763" t="s">
        <v>8304</v>
      </c>
      <c r="Q2763" s="6">
        <f>E2763/D2763</f>
        <v>7.1999999999999998E-3</v>
      </c>
      <c r="R2763" s="7">
        <f t="shared" si="217"/>
        <v>9</v>
      </c>
      <c r="S2763" t="str">
        <f t="shared" si="218"/>
        <v>publishing</v>
      </c>
      <c r="T2763" t="str">
        <f t="shared" si="219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215"/>
        <v>40926.745312500003</v>
      </c>
      <c r="L2764" s="11">
        <f t="shared" si="216"/>
        <v>40986.703645833339</v>
      </c>
      <c r="M2764" t="b">
        <v>0</v>
      </c>
      <c r="N2764">
        <v>1</v>
      </c>
      <c r="O2764" t="b">
        <v>0</v>
      </c>
      <c r="P2764" t="s">
        <v>8304</v>
      </c>
      <c r="Q2764" s="6">
        <f>E2764/D2764</f>
        <v>7.6923076923076927E-3</v>
      </c>
      <c r="R2764" s="7">
        <f t="shared" si="217"/>
        <v>25</v>
      </c>
      <c r="S2764" t="str">
        <f t="shared" si="218"/>
        <v>publishing</v>
      </c>
      <c r="T2764" t="str">
        <f t="shared" si="219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215"/>
        <v>41373.28800925926</v>
      </c>
      <c r="L2765" s="11">
        <f t="shared" si="216"/>
        <v>41418.28800925926</v>
      </c>
      <c r="M2765" t="b">
        <v>0</v>
      </c>
      <c r="N2765">
        <v>3</v>
      </c>
      <c r="O2765" t="b">
        <v>0</v>
      </c>
      <c r="P2765" t="s">
        <v>8304</v>
      </c>
      <c r="Q2765" s="6">
        <f>E2765/D2765</f>
        <v>2.2842639593908631E-3</v>
      </c>
      <c r="R2765" s="7">
        <f t="shared" si="217"/>
        <v>30</v>
      </c>
      <c r="S2765" t="str">
        <f t="shared" si="218"/>
        <v>publishing</v>
      </c>
      <c r="T2765" t="str">
        <f t="shared" si="219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215"/>
        <v>41030.0003587963</v>
      </c>
      <c r="L2766" s="11">
        <f t="shared" si="216"/>
        <v>41059.5</v>
      </c>
      <c r="M2766" t="b">
        <v>0</v>
      </c>
      <c r="N2766">
        <v>4</v>
      </c>
      <c r="O2766" t="b">
        <v>0</v>
      </c>
      <c r="P2766" t="s">
        <v>8304</v>
      </c>
      <c r="Q2766" s="6">
        <f>E2766/D2766</f>
        <v>1.125E-2</v>
      </c>
      <c r="R2766" s="7">
        <f t="shared" si="217"/>
        <v>11.25</v>
      </c>
      <c r="S2766" t="str">
        <f t="shared" si="218"/>
        <v>publishing</v>
      </c>
      <c r="T2766" t="str">
        <f t="shared" si="219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215"/>
        <v>41194.287361111114</v>
      </c>
      <c r="L2767" s="11">
        <f t="shared" si="216"/>
        <v>41210.287361111114</v>
      </c>
      <c r="M2767" t="b">
        <v>0</v>
      </c>
      <c r="N2767">
        <v>0</v>
      </c>
      <c r="O2767" t="b">
        <v>0</v>
      </c>
      <c r="P2767" t="s">
        <v>8304</v>
      </c>
      <c r="Q2767" s="6">
        <f>E2767/D2767</f>
        <v>0</v>
      </c>
      <c r="R2767" s="7" t="e">
        <f t="shared" si="217"/>
        <v>#DIV/0!</v>
      </c>
      <c r="S2767" t="str">
        <f t="shared" si="218"/>
        <v>publishing</v>
      </c>
      <c r="T2767" t="str">
        <f t="shared" si="219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215"/>
        <v>40736.37636574074</v>
      </c>
      <c r="L2768" s="11">
        <f t="shared" si="216"/>
        <v>40766.37636574074</v>
      </c>
      <c r="M2768" t="b">
        <v>0</v>
      </c>
      <c r="N2768">
        <v>4</v>
      </c>
      <c r="O2768" t="b">
        <v>0</v>
      </c>
      <c r="P2768" t="s">
        <v>8304</v>
      </c>
      <c r="Q2768" s="6">
        <f>E2768/D2768</f>
        <v>0.02</v>
      </c>
      <c r="R2768" s="7">
        <f t="shared" si="217"/>
        <v>25</v>
      </c>
      <c r="S2768" t="str">
        <f t="shared" si="218"/>
        <v>publishing</v>
      </c>
      <c r="T2768" t="str">
        <f t="shared" si="219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215"/>
        <v>42172.667245370372</v>
      </c>
      <c r="L2769" s="11">
        <f t="shared" si="216"/>
        <v>42232.667245370372</v>
      </c>
      <c r="M2769" t="b">
        <v>0</v>
      </c>
      <c r="N2769">
        <v>3</v>
      </c>
      <c r="O2769" t="b">
        <v>0</v>
      </c>
      <c r="P2769" t="s">
        <v>8304</v>
      </c>
      <c r="Q2769" s="6">
        <f>E2769/D2769</f>
        <v>8.5000000000000006E-3</v>
      </c>
      <c r="R2769" s="7">
        <f t="shared" si="217"/>
        <v>11.333333333333334</v>
      </c>
      <c r="S2769" t="str">
        <f t="shared" si="218"/>
        <v>publishing</v>
      </c>
      <c r="T2769" t="str">
        <f t="shared" si="219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215"/>
        <v>40967.323182870372</v>
      </c>
      <c r="L2770" s="11">
        <f t="shared" si="216"/>
        <v>40997.281516203708</v>
      </c>
      <c r="M2770" t="b">
        <v>0</v>
      </c>
      <c r="N2770">
        <v>34</v>
      </c>
      <c r="O2770" t="b">
        <v>0</v>
      </c>
      <c r="P2770" t="s">
        <v>8304</v>
      </c>
      <c r="Q2770" s="6">
        <f>E2770/D2770</f>
        <v>0.14314285714285716</v>
      </c>
      <c r="R2770" s="7">
        <f t="shared" si="217"/>
        <v>29.470588235294116</v>
      </c>
      <c r="S2770" t="str">
        <f t="shared" si="218"/>
        <v>publishing</v>
      </c>
      <c r="T2770" t="str">
        <f t="shared" si="219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215"/>
        <v>41745.53460648148</v>
      </c>
      <c r="L2771" s="11">
        <f t="shared" si="216"/>
        <v>41795.53460648148</v>
      </c>
      <c r="M2771" t="b">
        <v>0</v>
      </c>
      <c r="N2771">
        <v>2</v>
      </c>
      <c r="O2771" t="b">
        <v>0</v>
      </c>
      <c r="P2771" t="s">
        <v>8304</v>
      </c>
      <c r="Q2771" s="6">
        <f>E2771/D2771</f>
        <v>2.5000000000000001E-3</v>
      </c>
      <c r="R2771" s="7">
        <f t="shared" si="217"/>
        <v>1</v>
      </c>
      <c r="S2771" t="str">
        <f t="shared" si="218"/>
        <v>publishing</v>
      </c>
      <c r="T2771" t="str">
        <f t="shared" si="219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215"/>
        <v>41686.413541666669</v>
      </c>
      <c r="L2772" s="11">
        <f t="shared" si="216"/>
        <v>41716.371875000004</v>
      </c>
      <c r="M2772" t="b">
        <v>0</v>
      </c>
      <c r="N2772">
        <v>33</v>
      </c>
      <c r="O2772" t="b">
        <v>0</v>
      </c>
      <c r="P2772" t="s">
        <v>8304</v>
      </c>
      <c r="Q2772" s="6">
        <f>E2772/D2772</f>
        <v>0.1041125</v>
      </c>
      <c r="R2772" s="7">
        <f t="shared" si="217"/>
        <v>63.098484848484851</v>
      </c>
      <c r="S2772" t="str">
        <f t="shared" si="218"/>
        <v>publishing</v>
      </c>
      <c r="T2772" t="str">
        <f t="shared" si="219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215"/>
        <v>41257.240046296298</v>
      </c>
      <c r="L2773" s="11">
        <f t="shared" si="216"/>
        <v>41306.416666666672</v>
      </c>
      <c r="M2773" t="b">
        <v>0</v>
      </c>
      <c r="N2773">
        <v>0</v>
      </c>
      <c r="O2773" t="b">
        <v>0</v>
      </c>
      <c r="P2773" t="s">
        <v>8304</v>
      </c>
      <c r="Q2773" s="6">
        <f>E2773/D2773</f>
        <v>0</v>
      </c>
      <c r="R2773" s="7" t="e">
        <f t="shared" si="217"/>
        <v>#DIV/0!</v>
      </c>
      <c r="S2773" t="str">
        <f t="shared" si="218"/>
        <v>publishing</v>
      </c>
      <c r="T2773" t="str">
        <f t="shared" si="219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215"/>
        <v>41537.577476851853</v>
      </c>
      <c r="L2774" s="11">
        <f t="shared" si="216"/>
        <v>41552.577476851853</v>
      </c>
      <c r="M2774" t="b">
        <v>0</v>
      </c>
      <c r="N2774">
        <v>0</v>
      </c>
      <c r="O2774" t="b">
        <v>0</v>
      </c>
      <c r="P2774" t="s">
        <v>8304</v>
      </c>
      <c r="Q2774" s="6">
        <f>E2774/D2774</f>
        <v>0</v>
      </c>
      <c r="R2774" s="7" t="e">
        <f t="shared" si="217"/>
        <v>#DIV/0!</v>
      </c>
      <c r="S2774" t="str">
        <f t="shared" si="218"/>
        <v>publishing</v>
      </c>
      <c r="T2774" t="str">
        <f t="shared" si="219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215"/>
        <v>42474.573159722226</v>
      </c>
      <c r="L2775" s="11">
        <f t="shared" si="216"/>
        <v>42484.573159722226</v>
      </c>
      <c r="M2775" t="b">
        <v>0</v>
      </c>
      <c r="N2775">
        <v>1</v>
      </c>
      <c r="O2775" t="b">
        <v>0</v>
      </c>
      <c r="P2775" t="s">
        <v>8304</v>
      </c>
      <c r="Q2775" s="6">
        <f>E2775/D2775</f>
        <v>1.8867924528301887E-3</v>
      </c>
      <c r="R2775" s="7">
        <f t="shared" si="217"/>
        <v>1</v>
      </c>
      <c r="S2775" t="str">
        <f t="shared" si="218"/>
        <v>publishing</v>
      </c>
      <c r="T2775" t="str">
        <f t="shared" si="219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215"/>
        <v>41310.834814814814</v>
      </c>
      <c r="L2776" s="11">
        <f t="shared" si="216"/>
        <v>41340.834814814814</v>
      </c>
      <c r="M2776" t="b">
        <v>0</v>
      </c>
      <c r="N2776">
        <v>13</v>
      </c>
      <c r="O2776" t="b">
        <v>0</v>
      </c>
      <c r="P2776" t="s">
        <v>8304</v>
      </c>
      <c r="Q2776" s="6">
        <f>E2776/D2776</f>
        <v>0.14249999999999999</v>
      </c>
      <c r="R2776" s="7">
        <f t="shared" si="217"/>
        <v>43.846153846153847</v>
      </c>
      <c r="S2776" t="str">
        <f t="shared" si="218"/>
        <v>publishing</v>
      </c>
      <c r="T2776" t="str">
        <f t="shared" si="219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215"/>
        <v>40862.721689814818</v>
      </c>
      <c r="L2777" s="11">
        <f t="shared" si="216"/>
        <v>40892.721689814818</v>
      </c>
      <c r="M2777" t="b">
        <v>0</v>
      </c>
      <c r="N2777">
        <v>2</v>
      </c>
      <c r="O2777" t="b">
        <v>0</v>
      </c>
      <c r="P2777" t="s">
        <v>8304</v>
      </c>
      <c r="Q2777" s="6">
        <f>E2777/D2777</f>
        <v>0.03</v>
      </c>
      <c r="R2777" s="7">
        <f t="shared" si="217"/>
        <v>75</v>
      </c>
      <c r="S2777" t="str">
        <f t="shared" si="218"/>
        <v>publishing</v>
      </c>
      <c r="T2777" t="str">
        <f t="shared" si="219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215"/>
        <v>42136.005509259259</v>
      </c>
      <c r="L2778" s="11">
        <f t="shared" si="216"/>
        <v>42167.005509259259</v>
      </c>
      <c r="M2778" t="b">
        <v>0</v>
      </c>
      <c r="N2778">
        <v>36</v>
      </c>
      <c r="O2778" t="b">
        <v>0</v>
      </c>
      <c r="P2778" t="s">
        <v>8304</v>
      </c>
      <c r="Q2778" s="6">
        <f>E2778/D2778</f>
        <v>7.8809523809523815E-2</v>
      </c>
      <c r="R2778" s="7">
        <f t="shared" si="217"/>
        <v>45.972222222222221</v>
      </c>
      <c r="S2778" t="str">
        <f t="shared" si="218"/>
        <v>publishing</v>
      </c>
      <c r="T2778" t="str">
        <f t="shared" si="219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215"/>
        <v>42172.377361111117</v>
      </c>
      <c r="L2779" s="11">
        <f t="shared" si="216"/>
        <v>42202.377361111117</v>
      </c>
      <c r="M2779" t="b">
        <v>0</v>
      </c>
      <c r="N2779">
        <v>1</v>
      </c>
      <c r="O2779" t="b">
        <v>0</v>
      </c>
      <c r="P2779" t="s">
        <v>8304</v>
      </c>
      <c r="Q2779" s="6">
        <f>E2779/D2779</f>
        <v>3.3333333333333335E-3</v>
      </c>
      <c r="R2779" s="7">
        <f t="shared" si="217"/>
        <v>10</v>
      </c>
      <c r="S2779" t="str">
        <f t="shared" si="218"/>
        <v>publishing</v>
      </c>
      <c r="T2779" t="str">
        <f t="shared" si="219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215"/>
        <v>41846.686412037037</v>
      </c>
      <c r="L2780" s="11">
        <f t="shared" si="216"/>
        <v>41876.686412037037</v>
      </c>
      <c r="M2780" t="b">
        <v>0</v>
      </c>
      <c r="N2780">
        <v>15</v>
      </c>
      <c r="O2780" t="b">
        <v>0</v>
      </c>
      <c r="P2780" t="s">
        <v>8304</v>
      </c>
      <c r="Q2780" s="6">
        <f>E2780/D2780</f>
        <v>0.25545454545454543</v>
      </c>
      <c r="R2780" s="7">
        <f t="shared" si="217"/>
        <v>93.666666666666671</v>
      </c>
      <c r="S2780" t="str">
        <f t="shared" si="218"/>
        <v>publishing</v>
      </c>
      <c r="T2780" t="str">
        <f t="shared" si="219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215"/>
        <v>42300.294224537043</v>
      </c>
      <c r="L2781" s="11">
        <f t="shared" si="216"/>
        <v>42330.335891203707</v>
      </c>
      <c r="M2781" t="b">
        <v>0</v>
      </c>
      <c r="N2781">
        <v>1</v>
      </c>
      <c r="O2781" t="b">
        <v>0</v>
      </c>
      <c r="P2781" t="s">
        <v>8304</v>
      </c>
      <c r="Q2781" s="6">
        <f>E2781/D2781</f>
        <v>2.12E-2</v>
      </c>
      <c r="R2781" s="7">
        <f t="shared" si="217"/>
        <v>53</v>
      </c>
      <c r="S2781" t="str">
        <f t="shared" si="218"/>
        <v>publishing</v>
      </c>
      <c r="T2781" t="str">
        <f t="shared" si="219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215"/>
        <v>42774.156111111115</v>
      </c>
      <c r="L2782" s="11">
        <f t="shared" si="216"/>
        <v>42804.156111111115</v>
      </c>
      <c r="M2782" t="b">
        <v>0</v>
      </c>
      <c r="N2782">
        <v>0</v>
      </c>
      <c r="O2782" t="b">
        <v>0</v>
      </c>
      <c r="P2782" t="s">
        <v>8304</v>
      </c>
      <c r="Q2782" s="6">
        <f>E2782/D2782</f>
        <v>0</v>
      </c>
      <c r="R2782" s="7" t="e">
        <f t="shared" si="217"/>
        <v>#DIV/0!</v>
      </c>
      <c r="S2782" t="str">
        <f t="shared" si="218"/>
        <v>publishing</v>
      </c>
      <c r="T2782" t="str">
        <f t="shared" si="219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215"/>
        <v>42018.649930555555</v>
      </c>
      <c r="L2783" s="11">
        <f t="shared" si="216"/>
        <v>42047.000000000007</v>
      </c>
      <c r="M2783" t="b">
        <v>0</v>
      </c>
      <c r="N2783">
        <v>28</v>
      </c>
      <c r="O2783" t="b">
        <v>1</v>
      </c>
      <c r="P2783" t="s">
        <v>8271</v>
      </c>
      <c r="Q2783" s="6">
        <f>E2783/D2783</f>
        <v>1.0528</v>
      </c>
      <c r="R2783" s="7">
        <f t="shared" si="217"/>
        <v>47</v>
      </c>
      <c r="S2783" t="str">
        <f t="shared" si="218"/>
        <v>theater</v>
      </c>
      <c r="T2783" t="str">
        <f t="shared" si="219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215"/>
        <v>42026.633310185185</v>
      </c>
      <c r="L2784" s="11">
        <f t="shared" si="216"/>
        <v>42051.915972222225</v>
      </c>
      <c r="M2784" t="b">
        <v>0</v>
      </c>
      <c r="N2784">
        <v>18</v>
      </c>
      <c r="O2784" t="b">
        <v>1</v>
      </c>
      <c r="P2784" t="s">
        <v>8271</v>
      </c>
      <c r="Q2784" s="6">
        <f>E2784/D2784</f>
        <v>1.2</v>
      </c>
      <c r="R2784" s="7">
        <f t="shared" si="217"/>
        <v>66.666666666666671</v>
      </c>
      <c r="S2784" t="str">
        <f t="shared" si="218"/>
        <v>theater</v>
      </c>
      <c r="T2784" t="str">
        <f t="shared" si="219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215"/>
        <v>42103.24358796297</v>
      </c>
      <c r="L2785" s="11">
        <f t="shared" si="216"/>
        <v>42117.24358796297</v>
      </c>
      <c r="M2785" t="b">
        <v>0</v>
      </c>
      <c r="N2785">
        <v>61</v>
      </c>
      <c r="O2785" t="b">
        <v>1</v>
      </c>
      <c r="P2785" t="s">
        <v>8271</v>
      </c>
      <c r="Q2785" s="6">
        <f>E2785/D2785</f>
        <v>1.145</v>
      </c>
      <c r="R2785" s="7">
        <f t="shared" si="217"/>
        <v>18.770491803278688</v>
      </c>
      <c r="S2785" t="str">
        <f t="shared" si="218"/>
        <v>theater</v>
      </c>
      <c r="T2785" t="str">
        <f t="shared" si="219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215"/>
        <v>41920.495868055557</v>
      </c>
      <c r="L2786" s="11">
        <f t="shared" si="216"/>
        <v>41941.495868055557</v>
      </c>
      <c r="M2786" t="b">
        <v>0</v>
      </c>
      <c r="N2786">
        <v>108</v>
      </c>
      <c r="O2786" t="b">
        <v>1</v>
      </c>
      <c r="P2786" t="s">
        <v>8271</v>
      </c>
      <c r="Q2786" s="6">
        <f>E2786/D2786</f>
        <v>1.19</v>
      </c>
      <c r="R2786" s="7">
        <f t="shared" si="217"/>
        <v>66.111111111111114</v>
      </c>
      <c r="S2786" t="str">
        <f t="shared" si="218"/>
        <v>theater</v>
      </c>
      <c r="T2786" t="str">
        <f t="shared" si="219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215"/>
        <v>42557.897766203707</v>
      </c>
      <c r="L2787" s="11">
        <f t="shared" si="216"/>
        <v>42587.583333333336</v>
      </c>
      <c r="M2787" t="b">
        <v>0</v>
      </c>
      <c r="N2787">
        <v>142</v>
      </c>
      <c r="O2787" t="b">
        <v>1</v>
      </c>
      <c r="P2787" t="s">
        <v>8271</v>
      </c>
      <c r="Q2787" s="6">
        <f>E2787/D2787</f>
        <v>1.0468</v>
      </c>
      <c r="R2787" s="7">
        <f t="shared" si="217"/>
        <v>36.859154929577464</v>
      </c>
      <c r="S2787" t="str">
        <f t="shared" si="218"/>
        <v>theater</v>
      </c>
      <c r="T2787" t="str">
        <f t="shared" si="219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215"/>
        <v>41815.277546296296</v>
      </c>
      <c r="L2788" s="11">
        <f t="shared" si="216"/>
        <v>41829.277546296296</v>
      </c>
      <c r="M2788" t="b">
        <v>0</v>
      </c>
      <c r="N2788">
        <v>74</v>
      </c>
      <c r="O2788" t="b">
        <v>1</v>
      </c>
      <c r="P2788" t="s">
        <v>8271</v>
      </c>
      <c r="Q2788" s="6">
        <f>E2788/D2788</f>
        <v>1.1783999999999999</v>
      </c>
      <c r="R2788" s="7">
        <f t="shared" si="217"/>
        <v>39.810810810810814</v>
      </c>
      <c r="S2788" t="str">
        <f t="shared" si="218"/>
        <v>theater</v>
      </c>
      <c r="T2788" t="str">
        <f t="shared" si="219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215"/>
        <v>41807.906851851854</v>
      </c>
      <c r="L2789" s="11">
        <f t="shared" si="216"/>
        <v>41837.906851851854</v>
      </c>
      <c r="M2789" t="b">
        <v>0</v>
      </c>
      <c r="N2789">
        <v>38</v>
      </c>
      <c r="O2789" t="b">
        <v>1</v>
      </c>
      <c r="P2789" t="s">
        <v>8271</v>
      </c>
      <c r="Q2789" s="6">
        <f>E2789/D2789</f>
        <v>1.1970000000000001</v>
      </c>
      <c r="R2789" s="7">
        <f t="shared" si="217"/>
        <v>31.5</v>
      </c>
      <c r="S2789" t="str">
        <f t="shared" si="218"/>
        <v>theater</v>
      </c>
      <c r="T2789" t="str">
        <f t="shared" si="219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215"/>
        <v>42550.410219907404</v>
      </c>
      <c r="L2790" s="11">
        <f t="shared" si="216"/>
        <v>42580.410219907404</v>
      </c>
      <c r="M2790" t="b">
        <v>0</v>
      </c>
      <c r="N2790">
        <v>20</v>
      </c>
      <c r="O2790" t="b">
        <v>1</v>
      </c>
      <c r="P2790" t="s">
        <v>8271</v>
      </c>
      <c r="Q2790" s="6">
        <f>E2790/D2790</f>
        <v>1.0249999999999999</v>
      </c>
      <c r="R2790" s="7">
        <f t="shared" si="217"/>
        <v>102.5</v>
      </c>
      <c r="S2790" t="str">
        <f t="shared" si="218"/>
        <v>theater</v>
      </c>
      <c r="T2790" t="str">
        <f t="shared" si="219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215"/>
        <v>42055.721458333333</v>
      </c>
      <c r="L2791" s="11">
        <f t="shared" si="216"/>
        <v>42074.875000000007</v>
      </c>
      <c r="M2791" t="b">
        <v>0</v>
      </c>
      <c r="N2791">
        <v>24</v>
      </c>
      <c r="O2791" t="b">
        <v>1</v>
      </c>
      <c r="P2791" t="s">
        <v>8271</v>
      </c>
      <c r="Q2791" s="6">
        <f>E2791/D2791</f>
        <v>1.0116666666666667</v>
      </c>
      <c r="R2791" s="7">
        <f t="shared" si="217"/>
        <v>126.45833333333333</v>
      </c>
      <c r="S2791" t="str">
        <f t="shared" si="218"/>
        <v>theater</v>
      </c>
      <c r="T2791" t="str">
        <f t="shared" si="219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215"/>
        <v>42016.64702546296</v>
      </c>
      <c r="L2792" s="11">
        <f t="shared" si="216"/>
        <v>42046.64702546296</v>
      </c>
      <c r="M2792" t="b">
        <v>0</v>
      </c>
      <c r="N2792">
        <v>66</v>
      </c>
      <c r="O2792" t="b">
        <v>1</v>
      </c>
      <c r="P2792" t="s">
        <v>8271</v>
      </c>
      <c r="Q2792" s="6">
        <f>E2792/D2792</f>
        <v>1.0533333333333332</v>
      </c>
      <c r="R2792" s="7">
        <f t="shared" si="217"/>
        <v>47.878787878787875</v>
      </c>
      <c r="S2792" t="str">
        <f t="shared" si="218"/>
        <v>theater</v>
      </c>
      <c r="T2792" t="str">
        <f t="shared" si="219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215"/>
        <v>42591.60832175926</v>
      </c>
      <c r="L2793" s="11">
        <f t="shared" si="216"/>
        <v>42621.875000000007</v>
      </c>
      <c r="M2793" t="b">
        <v>0</v>
      </c>
      <c r="N2793">
        <v>28</v>
      </c>
      <c r="O2793" t="b">
        <v>1</v>
      </c>
      <c r="P2793" t="s">
        <v>8271</v>
      </c>
      <c r="Q2793" s="6">
        <f>E2793/D2793</f>
        <v>1.0249999999999999</v>
      </c>
      <c r="R2793" s="7">
        <f t="shared" si="217"/>
        <v>73.214285714285708</v>
      </c>
      <c r="S2793" t="str">
        <f t="shared" si="218"/>
        <v>theater</v>
      </c>
      <c r="T2793" t="str">
        <f t="shared" si="219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215"/>
        <v>42182.939340277779</v>
      </c>
      <c r="L2794" s="11">
        <f t="shared" si="216"/>
        <v>42227.939340277779</v>
      </c>
      <c r="M2794" t="b">
        <v>0</v>
      </c>
      <c r="N2794">
        <v>24</v>
      </c>
      <c r="O2794" t="b">
        <v>1</v>
      </c>
      <c r="P2794" t="s">
        <v>8271</v>
      </c>
      <c r="Q2794" s="6">
        <f>E2794/D2794</f>
        <v>1.0760000000000001</v>
      </c>
      <c r="R2794" s="7">
        <f t="shared" si="217"/>
        <v>89.666666666666671</v>
      </c>
      <c r="S2794" t="str">
        <f t="shared" si="218"/>
        <v>theater</v>
      </c>
      <c r="T2794" t="str">
        <f t="shared" si="219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215"/>
        <v>42176.127372685187</v>
      </c>
      <c r="L2795" s="11">
        <f t="shared" si="216"/>
        <v>42206.127372685187</v>
      </c>
      <c r="M2795" t="b">
        <v>0</v>
      </c>
      <c r="N2795">
        <v>73</v>
      </c>
      <c r="O2795" t="b">
        <v>1</v>
      </c>
      <c r="P2795" t="s">
        <v>8271</v>
      </c>
      <c r="Q2795" s="6">
        <f>E2795/D2795</f>
        <v>1.105675</v>
      </c>
      <c r="R2795" s="7">
        <f t="shared" si="217"/>
        <v>151.4623287671233</v>
      </c>
      <c r="S2795" t="str">
        <f t="shared" si="218"/>
        <v>theater</v>
      </c>
      <c r="T2795" t="str">
        <f t="shared" si="219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215"/>
        <v>42416.399988425932</v>
      </c>
      <c r="L2796" s="11">
        <f t="shared" si="216"/>
        <v>42432.500000000007</v>
      </c>
      <c r="M2796" t="b">
        <v>0</v>
      </c>
      <c r="N2796">
        <v>3</v>
      </c>
      <c r="O2796" t="b">
        <v>1</v>
      </c>
      <c r="P2796" t="s">
        <v>8271</v>
      </c>
      <c r="Q2796" s="6">
        <f>E2796/D2796</f>
        <v>1.5</v>
      </c>
      <c r="R2796" s="7">
        <f t="shared" si="217"/>
        <v>25</v>
      </c>
      <c r="S2796" t="str">
        <f t="shared" si="218"/>
        <v>theater</v>
      </c>
      <c r="T2796" t="str">
        <f t="shared" si="219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215"/>
        <v>41780.234270833338</v>
      </c>
      <c r="L2797" s="11">
        <f t="shared" si="216"/>
        <v>41796.666666666672</v>
      </c>
      <c r="M2797" t="b">
        <v>0</v>
      </c>
      <c r="N2797">
        <v>20</v>
      </c>
      <c r="O2797" t="b">
        <v>1</v>
      </c>
      <c r="P2797" t="s">
        <v>8271</v>
      </c>
      <c r="Q2797" s="6">
        <f>E2797/D2797</f>
        <v>1.0428571428571429</v>
      </c>
      <c r="R2797" s="7">
        <f t="shared" si="217"/>
        <v>36.5</v>
      </c>
      <c r="S2797" t="str">
        <f t="shared" si="218"/>
        <v>theater</v>
      </c>
      <c r="T2797" t="str">
        <f t="shared" si="219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215"/>
        <v>41795.236435185187</v>
      </c>
      <c r="L2798" s="11">
        <f t="shared" si="216"/>
        <v>41825.236435185187</v>
      </c>
      <c r="M2798" t="b">
        <v>0</v>
      </c>
      <c r="N2798">
        <v>21</v>
      </c>
      <c r="O2798" t="b">
        <v>1</v>
      </c>
      <c r="P2798" t="s">
        <v>8271</v>
      </c>
      <c r="Q2798" s="6">
        <f>E2798/D2798</f>
        <v>1.155</v>
      </c>
      <c r="R2798" s="7">
        <f t="shared" si="217"/>
        <v>44</v>
      </c>
      <c r="S2798" t="str">
        <f t="shared" si="218"/>
        <v>theater</v>
      </c>
      <c r="T2798" t="str">
        <f t="shared" si="219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215"/>
        <v>41798.648611111115</v>
      </c>
      <c r="L2799" s="11">
        <f t="shared" si="216"/>
        <v>41828.648611111115</v>
      </c>
      <c r="M2799" t="b">
        <v>0</v>
      </c>
      <c r="N2799">
        <v>94</v>
      </c>
      <c r="O2799" t="b">
        <v>1</v>
      </c>
      <c r="P2799" t="s">
        <v>8271</v>
      </c>
      <c r="Q2799" s="6">
        <f>E2799/D2799</f>
        <v>1.02645125</v>
      </c>
      <c r="R2799" s="7">
        <f t="shared" si="217"/>
        <v>87.357553191489373</v>
      </c>
      <c r="S2799" t="str">
        <f t="shared" si="218"/>
        <v>theater</v>
      </c>
      <c r="T2799" t="str">
        <f t="shared" si="219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215"/>
        <v>42201.383344907408</v>
      </c>
      <c r="L2800" s="11">
        <f t="shared" si="216"/>
        <v>42216.375000000007</v>
      </c>
      <c r="M2800" t="b">
        <v>0</v>
      </c>
      <c r="N2800">
        <v>139</v>
      </c>
      <c r="O2800" t="b">
        <v>1</v>
      </c>
      <c r="P2800" t="s">
        <v>8271</v>
      </c>
      <c r="Q2800" s="6">
        <f>E2800/D2800</f>
        <v>1.014</v>
      </c>
      <c r="R2800" s="7">
        <f t="shared" si="217"/>
        <v>36.474820143884891</v>
      </c>
      <c r="S2800" t="str">
        <f t="shared" si="218"/>
        <v>theater</v>
      </c>
      <c r="T2800" t="str">
        <f t="shared" si="219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215"/>
        <v>42506.973032407412</v>
      </c>
      <c r="L2801" s="11">
        <f t="shared" si="216"/>
        <v>42538.375000000007</v>
      </c>
      <c r="M2801" t="b">
        <v>0</v>
      </c>
      <c r="N2801">
        <v>130</v>
      </c>
      <c r="O2801" t="b">
        <v>1</v>
      </c>
      <c r="P2801" t="s">
        <v>8271</v>
      </c>
      <c r="Q2801" s="6">
        <f>E2801/D2801</f>
        <v>1.1663479999999999</v>
      </c>
      <c r="R2801" s="7">
        <f t="shared" si="217"/>
        <v>44.859538461538463</v>
      </c>
      <c r="S2801" t="str">
        <f t="shared" si="218"/>
        <v>theater</v>
      </c>
      <c r="T2801" t="str">
        <f t="shared" si="219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215"/>
        <v>41948.261180555557</v>
      </c>
      <c r="L2802" s="11">
        <f t="shared" si="216"/>
        <v>42008.261180555557</v>
      </c>
      <c r="M2802" t="b">
        <v>0</v>
      </c>
      <c r="N2802">
        <v>31</v>
      </c>
      <c r="O2802" t="b">
        <v>1</v>
      </c>
      <c r="P2802" t="s">
        <v>8271</v>
      </c>
      <c r="Q2802" s="6">
        <f>E2802/D2802</f>
        <v>1.33</v>
      </c>
      <c r="R2802" s="7">
        <f t="shared" si="217"/>
        <v>42.903225806451616</v>
      </c>
      <c r="S2802" t="str">
        <f t="shared" si="218"/>
        <v>theater</v>
      </c>
      <c r="T2802" t="str">
        <f t="shared" si="219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215"/>
        <v>41899.95149305556</v>
      </c>
      <c r="L2803" s="11">
        <f t="shared" si="216"/>
        <v>41922.166666666672</v>
      </c>
      <c r="M2803" t="b">
        <v>0</v>
      </c>
      <c r="N2803">
        <v>13</v>
      </c>
      <c r="O2803" t="b">
        <v>1</v>
      </c>
      <c r="P2803" t="s">
        <v>8271</v>
      </c>
      <c r="Q2803" s="6">
        <f>E2803/D2803</f>
        <v>1.3320000000000001</v>
      </c>
      <c r="R2803" s="7">
        <f t="shared" si="217"/>
        <v>51.230769230769234</v>
      </c>
      <c r="S2803" t="str">
        <f t="shared" si="218"/>
        <v>theater</v>
      </c>
      <c r="T2803" t="str">
        <f t="shared" si="219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215"/>
        <v>42192.355405092596</v>
      </c>
      <c r="L2804" s="11">
        <f t="shared" si="216"/>
        <v>42222.355405092596</v>
      </c>
      <c r="M2804" t="b">
        <v>0</v>
      </c>
      <c r="N2804">
        <v>90</v>
      </c>
      <c r="O2804" t="b">
        <v>1</v>
      </c>
      <c r="P2804" t="s">
        <v>8271</v>
      </c>
      <c r="Q2804" s="6">
        <f>E2804/D2804</f>
        <v>1.0183333333333333</v>
      </c>
      <c r="R2804" s="7">
        <f t="shared" si="217"/>
        <v>33.944444444444443</v>
      </c>
      <c r="S2804" t="str">
        <f t="shared" si="218"/>
        <v>theater</v>
      </c>
      <c r="T2804" t="str">
        <f t="shared" si="219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215"/>
        <v>42157.774027777785</v>
      </c>
      <c r="L2805" s="11">
        <f t="shared" si="216"/>
        <v>42200.708333333336</v>
      </c>
      <c r="M2805" t="b">
        <v>0</v>
      </c>
      <c r="N2805">
        <v>141</v>
      </c>
      <c r="O2805" t="b">
        <v>1</v>
      </c>
      <c r="P2805" t="s">
        <v>8271</v>
      </c>
      <c r="Q2805" s="6">
        <f>E2805/D2805</f>
        <v>1.2795000000000001</v>
      </c>
      <c r="R2805" s="7">
        <f t="shared" si="217"/>
        <v>90.744680851063833</v>
      </c>
      <c r="S2805" t="str">
        <f t="shared" si="218"/>
        <v>theater</v>
      </c>
      <c r="T2805" t="str">
        <f t="shared" si="219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215"/>
        <v>41881.161921296298</v>
      </c>
      <c r="L2806" s="11">
        <f t="shared" si="216"/>
        <v>41911.161921296298</v>
      </c>
      <c r="M2806" t="b">
        <v>0</v>
      </c>
      <c r="N2806">
        <v>23</v>
      </c>
      <c r="O2806" t="b">
        <v>1</v>
      </c>
      <c r="P2806" t="s">
        <v>8271</v>
      </c>
      <c r="Q2806" s="6">
        <f>E2806/D2806</f>
        <v>1.1499999999999999</v>
      </c>
      <c r="R2806" s="7">
        <f t="shared" si="217"/>
        <v>50</v>
      </c>
      <c r="S2806" t="str">
        <f t="shared" si="218"/>
        <v>theater</v>
      </c>
      <c r="T2806" t="str">
        <f t="shared" si="219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215"/>
        <v>42213.213807870372</v>
      </c>
      <c r="L2807" s="11">
        <f t="shared" si="216"/>
        <v>42238.213807870372</v>
      </c>
      <c r="M2807" t="b">
        <v>0</v>
      </c>
      <c r="N2807">
        <v>18</v>
      </c>
      <c r="O2807" t="b">
        <v>1</v>
      </c>
      <c r="P2807" t="s">
        <v>8271</v>
      </c>
      <c r="Q2807" s="6">
        <f>E2807/D2807</f>
        <v>1.1000000000000001</v>
      </c>
      <c r="R2807" s="7">
        <f t="shared" si="217"/>
        <v>24.444444444444443</v>
      </c>
      <c r="S2807" t="str">
        <f t="shared" si="218"/>
        <v>theater</v>
      </c>
      <c r="T2807" t="str">
        <f t="shared" si="219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215"/>
        <v>42184.975578703707</v>
      </c>
      <c r="L2808" s="11">
        <f t="shared" si="216"/>
        <v>42221.166666666664</v>
      </c>
      <c r="M2808" t="b">
        <v>0</v>
      </c>
      <c r="N2808">
        <v>76</v>
      </c>
      <c r="O2808" t="b">
        <v>1</v>
      </c>
      <c r="P2808" t="s">
        <v>8271</v>
      </c>
      <c r="Q2808" s="6">
        <f>E2808/D2808</f>
        <v>1.121</v>
      </c>
      <c r="R2808" s="7">
        <f t="shared" si="217"/>
        <v>44.25</v>
      </c>
      <c r="S2808" t="str">
        <f t="shared" si="218"/>
        <v>theater</v>
      </c>
      <c r="T2808" t="str">
        <f t="shared" si="219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215"/>
        <v>42154.581458333334</v>
      </c>
      <c r="L2809" s="11">
        <f t="shared" si="216"/>
        <v>42184.581458333334</v>
      </c>
      <c r="M2809" t="b">
        <v>0</v>
      </c>
      <c r="N2809">
        <v>93</v>
      </c>
      <c r="O2809" t="b">
        <v>1</v>
      </c>
      <c r="P2809" t="s">
        <v>8271</v>
      </c>
      <c r="Q2809" s="6">
        <f>E2809/D2809</f>
        <v>1.26</v>
      </c>
      <c r="R2809" s="7">
        <f t="shared" si="217"/>
        <v>67.741935483870961</v>
      </c>
      <c r="S2809" t="str">
        <f t="shared" si="218"/>
        <v>theater</v>
      </c>
      <c r="T2809" t="str">
        <f t="shared" si="219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215"/>
        <v>42208.554803240746</v>
      </c>
      <c r="L2810" s="11">
        <f t="shared" si="216"/>
        <v>42238.554803240746</v>
      </c>
      <c r="M2810" t="b">
        <v>0</v>
      </c>
      <c r="N2810">
        <v>69</v>
      </c>
      <c r="O2810" t="b">
        <v>1</v>
      </c>
      <c r="P2810" t="s">
        <v>8271</v>
      </c>
      <c r="Q2810" s="6">
        <f>E2810/D2810</f>
        <v>1.0024444444444445</v>
      </c>
      <c r="R2810" s="7">
        <f t="shared" si="217"/>
        <v>65.376811594202906</v>
      </c>
      <c r="S2810" t="str">
        <f t="shared" si="218"/>
        <v>theater</v>
      </c>
      <c r="T2810" t="str">
        <f t="shared" si="219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215"/>
        <v>42451.205150462971</v>
      </c>
      <c r="L2811" s="11">
        <f t="shared" si="216"/>
        <v>42459.318749999999</v>
      </c>
      <c r="M2811" t="b">
        <v>0</v>
      </c>
      <c r="N2811">
        <v>21</v>
      </c>
      <c r="O2811" t="b">
        <v>1</v>
      </c>
      <c r="P2811" t="s">
        <v>8271</v>
      </c>
      <c r="Q2811" s="6">
        <f>E2811/D2811</f>
        <v>1.024</v>
      </c>
      <c r="R2811" s="7">
        <f t="shared" si="217"/>
        <v>121.9047619047619</v>
      </c>
      <c r="S2811" t="str">
        <f t="shared" si="218"/>
        <v>theater</v>
      </c>
      <c r="T2811" t="str">
        <f t="shared" si="219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215"/>
        <v>41758.847962962966</v>
      </c>
      <c r="L2812" s="11">
        <f t="shared" si="216"/>
        <v>41790.874305555561</v>
      </c>
      <c r="M2812" t="b">
        <v>0</v>
      </c>
      <c r="N2812">
        <v>57</v>
      </c>
      <c r="O2812" t="b">
        <v>1</v>
      </c>
      <c r="P2812" t="s">
        <v>8271</v>
      </c>
      <c r="Q2812" s="6">
        <f>E2812/D2812</f>
        <v>1.0820000000000001</v>
      </c>
      <c r="R2812" s="7">
        <f t="shared" si="217"/>
        <v>47.456140350877192</v>
      </c>
      <c r="S2812" t="str">
        <f t="shared" si="218"/>
        <v>theater</v>
      </c>
      <c r="T2812" t="str">
        <f t="shared" si="219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215"/>
        <v>42028.20489583334</v>
      </c>
      <c r="L2813" s="11">
        <f t="shared" si="216"/>
        <v>42058.20489583334</v>
      </c>
      <c r="M2813" t="b">
        <v>0</v>
      </c>
      <c r="N2813">
        <v>108</v>
      </c>
      <c r="O2813" t="b">
        <v>1</v>
      </c>
      <c r="P2813" t="s">
        <v>8271</v>
      </c>
      <c r="Q2813" s="6">
        <f>E2813/D2813</f>
        <v>1.0026999999999999</v>
      </c>
      <c r="R2813" s="7">
        <f t="shared" si="217"/>
        <v>92.842592592592595</v>
      </c>
      <c r="S2813" t="str">
        <f t="shared" si="218"/>
        <v>theater</v>
      </c>
      <c r="T2813" t="str">
        <f t="shared" si="219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215"/>
        <v>42054.452523148146</v>
      </c>
      <c r="L2814" s="11">
        <f t="shared" si="216"/>
        <v>42099.875000000007</v>
      </c>
      <c r="M2814" t="b">
        <v>0</v>
      </c>
      <c r="N2814">
        <v>83</v>
      </c>
      <c r="O2814" t="b">
        <v>1</v>
      </c>
      <c r="P2814" t="s">
        <v>8271</v>
      </c>
      <c r="Q2814" s="6">
        <f>E2814/D2814</f>
        <v>1.133</v>
      </c>
      <c r="R2814" s="7">
        <f t="shared" si="217"/>
        <v>68.253012048192772</v>
      </c>
      <c r="S2814" t="str">
        <f t="shared" si="218"/>
        <v>theater</v>
      </c>
      <c r="T2814" t="str">
        <f t="shared" si="219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215"/>
        <v>42693.450937499998</v>
      </c>
      <c r="L2815" s="11">
        <f t="shared" si="216"/>
        <v>42718.450937499998</v>
      </c>
      <c r="M2815" t="b">
        <v>0</v>
      </c>
      <c r="N2815">
        <v>96</v>
      </c>
      <c r="O2815" t="b">
        <v>1</v>
      </c>
      <c r="P2815" t="s">
        <v>8271</v>
      </c>
      <c r="Q2815" s="6">
        <f>E2815/D2815</f>
        <v>1.2757571428571428</v>
      </c>
      <c r="R2815" s="7">
        <f t="shared" si="217"/>
        <v>37.209583333333335</v>
      </c>
      <c r="S2815" t="str">
        <f t="shared" si="218"/>
        <v>theater</v>
      </c>
      <c r="T2815" t="str">
        <f t="shared" si="219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215"/>
        <v>42103.107812499999</v>
      </c>
      <c r="L2816" s="11">
        <f t="shared" si="216"/>
        <v>42133.107812499999</v>
      </c>
      <c r="M2816" t="b">
        <v>0</v>
      </c>
      <c r="N2816">
        <v>64</v>
      </c>
      <c r="O2816" t="b">
        <v>1</v>
      </c>
      <c r="P2816" t="s">
        <v>8271</v>
      </c>
      <c r="Q2816" s="6">
        <f>E2816/D2816</f>
        <v>1.0773333333333333</v>
      </c>
      <c r="R2816" s="7">
        <f t="shared" si="217"/>
        <v>25.25</v>
      </c>
      <c r="S2816" t="str">
        <f t="shared" si="218"/>
        <v>theater</v>
      </c>
      <c r="T2816" t="str">
        <f t="shared" si="219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215"/>
        <v>42559.48505787037</v>
      </c>
      <c r="L2817" s="11">
        <f t="shared" si="216"/>
        <v>42589.48505787037</v>
      </c>
      <c r="M2817" t="b">
        <v>0</v>
      </c>
      <c r="N2817">
        <v>14</v>
      </c>
      <c r="O2817" t="b">
        <v>1</v>
      </c>
      <c r="P2817" t="s">
        <v>8271</v>
      </c>
      <c r="Q2817" s="6">
        <f>E2817/D2817</f>
        <v>2.42</v>
      </c>
      <c r="R2817" s="7">
        <f t="shared" si="217"/>
        <v>43.214285714285715</v>
      </c>
      <c r="S2817" t="str">
        <f t="shared" si="218"/>
        <v>theater</v>
      </c>
      <c r="T2817" t="str">
        <f t="shared" si="219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si="215"/>
        <v>42188.175833333335</v>
      </c>
      <c r="L2818" s="11">
        <f t="shared" si="216"/>
        <v>42218.375000000007</v>
      </c>
      <c r="M2818" t="b">
        <v>0</v>
      </c>
      <c r="N2818">
        <v>169</v>
      </c>
      <c r="O2818" t="b">
        <v>1</v>
      </c>
      <c r="P2818" t="s">
        <v>8271</v>
      </c>
      <c r="Q2818" s="6">
        <f>E2818/D2818</f>
        <v>1.4156666666666666</v>
      </c>
      <c r="R2818" s="7">
        <f t="shared" si="217"/>
        <v>25.130177514792898</v>
      </c>
      <c r="S2818" t="str">
        <f t="shared" si="218"/>
        <v>theater</v>
      </c>
      <c r="T2818" t="str">
        <f t="shared" si="219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ref="K2819:K2882" si="220">(((J2819/60)/60)/24)+DATE(1970,1,1)+(-7/24)</f>
        <v>42023.343310185192</v>
      </c>
      <c r="L2819" s="11">
        <f t="shared" ref="L2819:L2882" si="221">(((I2819/60)/60)/24)+DATE(1970,1,1)+(-7/24)</f>
        <v>42063.343310185192</v>
      </c>
      <c r="M2819" t="b">
        <v>0</v>
      </c>
      <c r="N2819">
        <v>33</v>
      </c>
      <c r="O2819" t="b">
        <v>1</v>
      </c>
      <c r="P2819" t="s">
        <v>8271</v>
      </c>
      <c r="Q2819" s="6">
        <f>E2819/D2819</f>
        <v>1.3</v>
      </c>
      <c r="R2819" s="7">
        <f t="shared" ref="R2819:R2882" si="222">E2819/N2819</f>
        <v>23.636363636363637</v>
      </c>
      <c r="S2819" t="str">
        <f t="shared" ref="S2819:S2882" si="223">LEFT(P2819,SEARCH("/",P2819,1)-1)</f>
        <v>theater</v>
      </c>
      <c r="T2819" t="str">
        <f t="shared" ref="T2819:T2882" si="224">RIGHT(P2819,LEN(P2819)-SEARCH("/",P2819))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220"/>
        <v>42250.306550925925</v>
      </c>
      <c r="L2820" s="11">
        <f t="shared" si="221"/>
        <v>42270.306550925925</v>
      </c>
      <c r="M2820" t="b">
        <v>0</v>
      </c>
      <c r="N2820">
        <v>102</v>
      </c>
      <c r="O2820" t="b">
        <v>1</v>
      </c>
      <c r="P2820" t="s">
        <v>8271</v>
      </c>
      <c r="Q2820" s="6">
        <f>E2820/D2820</f>
        <v>1.0603</v>
      </c>
      <c r="R2820" s="7">
        <f t="shared" si="222"/>
        <v>103.95098039215686</v>
      </c>
      <c r="S2820" t="str">
        <f t="shared" si="223"/>
        <v>theater</v>
      </c>
      <c r="T2820" t="str">
        <f t="shared" si="224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220"/>
        <v>42139.233900462968</v>
      </c>
      <c r="L2821" s="11">
        <f t="shared" si="221"/>
        <v>42169.233900462968</v>
      </c>
      <c r="M2821" t="b">
        <v>0</v>
      </c>
      <c r="N2821">
        <v>104</v>
      </c>
      <c r="O2821" t="b">
        <v>1</v>
      </c>
      <c r="P2821" t="s">
        <v>8271</v>
      </c>
      <c r="Q2821" s="6">
        <f>E2821/D2821</f>
        <v>1.048</v>
      </c>
      <c r="R2821" s="7">
        <f t="shared" si="222"/>
        <v>50.384615384615387</v>
      </c>
      <c r="S2821" t="str">
        <f t="shared" si="223"/>
        <v>theater</v>
      </c>
      <c r="T2821" t="str">
        <f t="shared" si="224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220"/>
        <v>42401.319317129637</v>
      </c>
      <c r="L2822" s="11">
        <f t="shared" si="221"/>
        <v>42425.708333333336</v>
      </c>
      <c r="M2822" t="b">
        <v>0</v>
      </c>
      <c r="N2822">
        <v>20</v>
      </c>
      <c r="O2822" t="b">
        <v>1</v>
      </c>
      <c r="P2822" t="s">
        <v>8271</v>
      </c>
      <c r="Q2822" s="6">
        <f>E2822/D2822</f>
        <v>1.36</v>
      </c>
      <c r="R2822" s="7">
        <f t="shared" si="222"/>
        <v>13.6</v>
      </c>
      <c r="S2822" t="str">
        <f t="shared" si="223"/>
        <v>theater</v>
      </c>
      <c r="T2822" t="str">
        <f t="shared" si="224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220"/>
        <v>41875.631192129636</v>
      </c>
      <c r="L2823" s="11">
        <f t="shared" si="221"/>
        <v>41905.631192129636</v>
      </c>
      <c r="M2823" t="b">
        <v>0</v>
      </c>
      <c r="N2823">
        <v>35</v>
      </c>
      <c r="O2823" t="b">
        <v>1</v>
      </c>
      <c r="P2823" t="s">
        <v>8271</v>
      </c>
      <c r="Q2823" s="6">
        <f>E2823/D2823</f>
        <v>1</v>
      </c>
      <c r="R2823" s="7">
        <f t="shared" si="222"/>
        <v>28.571428571428573</v>
      </c>
      <c r="S2823" t="str">
        <f t="shared" si="223"/>
        <v>theater</v>
      </c>
      <c r="T2823" t="str">
        <f t="shared" si="224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220"/>
        <v>42060.392268518517</v>
      </c>
      <c r="L2824" s="11">
        <f t="shared" si="221"/>
        <v>42090.35060185186</v>
      </c>
      <c r="M2824" t="b">
        <v>0</v>
      </c>
      <c r="N2824">
        <v>94</v>
      </c>
      <c r="O2824" t="b">
        <v>1</v>
      </c>
      <c r="P2824" t="s">
        <v>8271</v>
      </c>
      <c r="Q2824" s="6">
        <f>E2824/D2824</f>
        <v>1</v>
      </c>
      <c r="R2824" s="7">
        <f t="shared" si="222"/>
        <v>63.829787234042556</v>
      </c>
      <c r="S2824" t="str">
        <f t="shared" si="223"/>
        <v>theater</v>
      </c>
      <c r="T2824" t="str">
        <f t="shared" si="224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220"/>
        <v>42066.719976851855</v>
      </c>
      <c r="L2825" s="11">
        <f t="shared" si="221"/>
        <v>42094.665972222225</v>
      </c>
      <c r="M2825" t="b">
        <v>0</v>
      </c>
      <c r="N2825">
        <v>14</v>
      </c>
      <c r="O2825" t="b">
        <v>1</v>
      </c>
      <c r="P2825" t="s">
        <v>8271</v>
      </c>
      <c r="Q2825" s="6">
        <f>E2825/D2825</f>
        <v>1.24</v>
      </c>
      <c r="R2825" s="7">
        <f t="shared" si="222"/>
        <v>8.8571428571428577</v>
      </c>
      <c r="S2825" t="str">
        <f t="shared" si="223"/>
        <v>theater</v>
      </c>
      <c r="T2825" t="str">
        <f t="shared" si="224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220"/>
        <v>42135.979120370372</v>
      </c>
      <c r="L2826" s="11">
        <f t="shared" si="221"/>
        <v>42167.779861111114</v>
      </c>
      <c r="M2826" t="b">
        <v>0</v>
      </c>
      <c r="N2826">
        <v>15</v>
      </c>
      <c r="O2826" t="b">
        <v>1</v>
      </c>
      <c r="P2826" t="s">
        <v>8271</v>
      </c>
      <c r="Q2826" s="6">
        <f>E2826/D2826</f>
        <v>1.1692307692307693</v>
      </c>
      <c r="R2826" s="7">
        <f t="shared" si="222"/>
        <v>50.666666666666664</v>
      </c>
      <c r="S2826" t="str">
        <f t="shared" si="223"/>
        <v>theater</v>
      </c>
      <c r="T2826" t="str">
        <f t="shared" si="224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220"/>
        <v>42312.500995370377</v>
      </c>
      <c r="L2827" s="11">
        <f t="shared" si="221"/>
        <v>42342.500995370377</v>
      </c>
      <c r="M2827" t="b">
        <v>0</v>
      </c>
      <c r="N2827">
        <v>51</v>
      </c>
      <c r="O2827" t="b">
        <v>1</v>
      </c>
      <c r="P2827" t="s">
        <v>8271</v>
      </c>
      <c r="Q2827" s="6">
        <f>E2827/D2827</f>
        <v>1.0333333333333334</v>
      </c>
      <c r="R2827" s="7">
        <f t="shared" si="222"/>
        <v>60.784313725490193</v>
      </c>
      <c r="S2827" t="str">
        <f t="shared" si="223"/>
        <v>theater</v>
      </c>
      <c r="T2827" t="str">
        <f t="shared" si="224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220"/>
        <v>42170.743194444447</v>
      </c>
      <c r="L2828" s="11">
        <f t="shared" si="221"/>
        <v>42195.000000000007</v>
      </c>
      <c r="M2828" t="b">
        <v>0</v>
      </c>
      <c r="N2828">
        <v>19</v>
      </c>
      <c r="O2828" t="b">
        <v>1</v>
      </c>
      <c r="P2828" t="s">
        <v>8271</v>
      </c>
      <c r="Q2828" s="6">
        <f>E2828/D2828</f>
        <v>1.0774999999999999</v>
      </c>
      <c r="R2828" s="7">
        <f t="shared" si="222"/>
        <v>113.42105263157895</v>
      </c>
      <c r="S2828" t="str">
        <f t="shared" si="223"/>
        <v>theater</v>
      </c>
      <c r="T2828" t="str">
        <f t="shared" si="224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220"/>
        <v>42494.391967592594</v>
      </c>
      <c r="L2829" s="11">
        <f t="shared" si="221"/>
        <v>42524.395833333336</v>
      </c>
      <c r="M2829" t="b">
        <v>0</v>
      </c>
      <c r="N2829">
        <v>23</v>
      </c>
      <c r="O2829" t="b">
        <v>1</v>
      </c>
      <c r="P2829" t="s">
        <v>8271</v>
      </c>
      <c r="Q2829" s="6">
        <f>E2829/D2829</f>
        <v>1.2024999999999999</v>
      </c>
      <c r="R2829" s="7">
        <f t="shared" si="222"/>
        <v>104.56521739130434</v>
      </c>
      <c r="S2829" t="str">
        <f t="shared" si="223"/>
        <v>theater</v>
      </c>
      <c r="T2829" t="str">
        <f t="shared" si="224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220"/>
        <v>42253.973020833335</v>
      </c>
      <c r="L2830" s="11">
        <f t="shared" si="221"/>
        <v>42279.666666666664</v>
      </c>
      <c r="M2830" t="b">
        <v>0</v>
      </c>
      <c r="N2830">
        <v>97</v>
      </c>
      <c r="O2830" t="b">
        <v>1</v>
      </c>
      <c r="P2830" t="s">
        <v>8271</v>
      </c>
      <c r="Q2830" s="6">
        <f>E2830/D2830</f>
        <v>1.0037894736842106</v>
      </c>
      <c r="R2830" s="7">
        <f t="shared" si="222"/>
        <v>98.30927835051547</v>
      </c>
      <c r="S2830" t="str">
        <f t="shared" si="223"/>
        <v>theater</v>
      </c>
      <c r="T2830" t="str">
        <f t="shared" si="224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220"/>
        <v>42495.142569444448</v>
      </c>
      <c r="L2831" s="11">
        <f t="shared" si="221"/>
        <v>42523.142569444448</v>
      </c>
      <c r="M2831" t="b">
        <v>0</v>
      </c>
      <c r="N2831">
        <v>76</v>
      </c>
      <c r="O2831" t="b">
        <v>1</v>
      </c>
      <c r="P2831" t="s">
        <v>8271</v>
      </c>
      <c r="Q2831" s="6">
        <f>E2831/D2831</f>
        <v>1.0651999999999999</v>
      </c>
      <c r="R2831" s="7">
        <f t="shared" si="222"/>
        <v>35.039473684210527</v>
      </c>
      <c r="S2831" t="str">
        <f t="shared" si="223"/>
        <v>theater</v>
      </c>
      <c r="T2831" t="str">
        <f t="shared" si="224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220"/>
        <v>41758.548009259262</v>
      </c>
      <c r="L2832" s="11">
        <f t="shared" si="221"/>
        <v>41770.874305555561</v>
      </c>
      <c r="M2832" t="b">
        <v>0</v>
      </c>
      <c r="N2832">
        <v>11</v>
      </c>
      <c r="O2832" t="b">
        <v>1</v>
      </c>
      <c r="P2832" t="s">
        <v>8271</v>
      </c>
      <c r="Q2832" s="6">
        <f>E2832/D2832</f>
        <v>1</v>
      </c>
      <c r="R2832" s="7">
        <f t="shared" si="222"/>
        <v>272.72727272727275</v>
      </c>
      <c r="S2832" t="str">
        <f t="shared" si="223"/>
        <v>theater</v>
      </c>
      <c r="T2832" t="str">
        <f t="shared" si="224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220"/>
        <v>42171.533217592594</v>
      </c>
      <c r="L2833" s="11">
        <f t="shared" si="221"/>
        <v>42201.533217592594</v>
      </c>
      <c r="M2833" t="b">
        <v>0</v>
      </c>
      <c r="N2833">
        <v>52</v>
      </c>
      <c r="O2833" t="b">
        <v>1</v>
      </c>
      <c r="P2833" t="s">
        <v>8271</v>
      </c>
      <c r="Q2833" s="6">
        <f>E2833/D2833</f>
        <v>1.1066666666666667</v>
      </c>
      <c r="R2833" s="7">
        <f t="shared" si="222"/>
        <v>63.846153846153847</v>
      </c>
      <c r="S2833" t="str">
        <f t="shared" si="223"/>
        <v>theater</v>
      </c>
      <c r="T2833" t="str">
        <f t="shared" si="224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220"/>
        <v>41938.417754629634</v>
      </c>
      <c r="L2834" s="11">
        <f t="shared" si="221"/>
        <v>41966.625000000007</v>
      </c>
      <c r="M2834" t="b">
        <v>0</v>
      </c>
      <c r="N2834">
        <v>95</v>
      </c>
      <c r="O2834" t="b">
        <v>1</v>
      </c>
      <c r="P2834" t="s">
        <v>8271</v>
      </c>
      <c r="Q2834" s="6">
        <f>E2834/D2834</f>
        <v>1.1471959999999999</v>
      </c>
      <c r="R2834" s="7">
        <f t="shared" si="222"/>
        <v>30.189368421052631</v>
      </c>
      <c r="S2834" t="str">
        <f t="shared" si="223"/>
        <v>theater</v>
      </c>
      <c r="T2834" t="str">
        <f t="shared" si="224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220"/>
        <v>42267.836030092592</v>
      </c>
      <c r="L2835" s="11">
        <f t="shared" si="221"/>
        <v>42287.791666666664</v>
      </c>
      <c r="M2835" t="b">
        <v>0</v>
      </c>
      <c r="N2835">
        <v>35</v>
      </c>
      <c r="O2835" t="b">
        <v>1</v>
      </c>
      <c r="P2835" t="s">
        <v>8271</v>
      </c>
      <c r="Q2835" s="6">
        <f>E2835/D2835</f>
        <v>1.0825925925925926</v>
      </c>
      <c r="R2835" s="7">
        <f t="shared" si="222"/>
        <v>83.51428571428572</v>
      </c>
      <c r="S2835" t="str">
        <f t="shared" si="223"/>
        <v>theater</v>
      </c>
      <c r="T2835" t="str">
        <f t="shared" si="224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220"/>
        <v>42019.668171296296</v>
      </c>
      <c r="L2836" s="11">
        <f t="shared" si="221"/>
        <v>42034.668171296296</v>
      </c>
      <c r="M2836" t="b">
        <v>0</v>
      </c>
      <c r="N2836">
        <v>21</v>
      </c>
      <c r="O2836" t="b">
        <v>1</v>
      </c>
      <c r="P2836" t="s">
        <v>8271</v>
      </c>
      <c r="Q2836" s="6">
        <f>E2836/D2836</f>
        <v>1.7</v>
      </c>
      <c r="R2836" s="7">
        <f t="shared" si="222"/>
        <v>64.761904761904759</v>
      </c>
      <c r="S2836" t="str">
        <f t="shared" si="223"/>
        <v>theater</v>
      </c>
      <c r="T2836" t="str">
        <f t="shared" si="224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220"/>
        <v>42313.412233796298</v>
      </c>
      <c r="L2837" s="11">
        <f t="shared" si="221"/>
        <v>42342.708333333336</v>
      </c>
      <c r="M2837" t="b">
        <v>0</v>
      </c>
      <c r="N2837">
        <v>93</v>
      </c>
      <c r="O2837" t="b">
        <v>1</v>
      </c>
      <c r="P2837" t="s">
        <v>8271</v>
      </c>
      <c r="Q2837" s="6">
        <f>E2837/D2837</f>
        <v>1.8709899999999999</v>
      </c>
      <c r="R2837" s="7">
        <f t="shared" si="222"/>
        <v>20.118172043010752</v>
      </c>
      <c r="S2837" t="str">
        <f t="shared" si="223"/>
        <v>theater</v>
      </c>
      <c r="T2837" t="str">
        <f t="shared" si="224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220"/>
        <v>42745.970115740747</v>
      </c>
      <c r="L2838" s="11">
        <f t="shared" si="221"/>
        <v>42783.915972222225</v>
      </c>
      <c r="M2838" t="b">
        <v>0</v>
      </c>
      <c r="N2838">
        <v>11</v>
      </c>
      <c r="O2838" t="b">
        <v>1</v>
      </c>
      <c r="P2838" t="s">
        <v>8271</v>
      </c>
      <c r="Q2838" s="6">
        <f>E2838/D2838</f>
        <v>1.0777777777777777</v>
      </c>
      <c r="R2838" s="7">
        <f t="shared" si="222"/>
        <v>44.090909090909093</v>
      </c>
      <c r="S2838" t="str">
        <f t="shared" si="223"/>
        <v>theater</v>
      </c>
      <c r="T2838" t="str">
        <f t="shared" si="224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220"/>
        <v>42307.616712962968</v>
      </c>
      <c r="L2839" s="11">
        <f t="shared" si="221"/>
        <v>42347.658379629633</v>
      </c>
      <c r="M2839" t="b">
        <v>0</v>
      </c>
      <c r="N2839">
        <v>21</v>
      </c>
      <c r="O2839" t="b">
        <v>1</v>
      </c>
      <c r="P2839" t="s">
        <v>8271</v>
      </c>
      <c r="Q2839" s="6">
        <f>E2839/D2839</f>
        <v>1</v>
      </c>
      <c r="R2839" s="7">
        <f t="shared" si="222"/>
        <v>40.476190476190474</v>
      </c>
      <c r="S2839" t="str">
        <f t="shared" si="223"/>
        <v>theater</v>
      </c>
      <c r="T2839" t="str">
        <f t="shared" si="224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220"/>
        <v>41842.315925925926</v>
      </c>
      <c r="L2840" s="11">
        <f t="shared" si="221"/>
        <v>41864.625</v>
      </c>
      <c r="M2840" t="b">
        <v>0</v>
      </c>
      <c r="N2840">
        <v>54</v>
      </c>
      <c r="O2840" t="b">
        <v>1</v>
      </c>
      <c r="P2840" t="s">
        <v>8271</v>
      </c>
      <c r="Q2840" s="6">
        <f>E2840/D2840</f>
        <v>1.2024999999999999</v>
      </c>
      <c r="R2840" s="7">
        <f t="shared" si="222"/>
        <v>44.537037037037038</v>
      </c>
      <c r="S2840" t="str">
        <f t="shared" si="223"/>
        <v>theater</v>
      </c>
      <c r="T2840" t="str">
        <f t="shared" si="224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220"/>
        <v>41852.948541666665</v>
      </c>
      <c r="L2841" s="11">
        <f t="shared" si="221"/>
        <v>41875.915972222225</v>
      </c>
      <c r="M2841" t="b">
        <v>0</v>
      </c>
      <c r="N2841">
        <v>31</v>
      </c>
      <c r="O2841" t="b">
        <v>1</v>
      </c>
      <c r="P2841" t="s">
        <v>8271</v>
      </c>
      <c r="Q2841" s="6">
        <f>E2841/D2841</f>
        <v>1.1142857142857143</v>
      </c>
      <c r="R2841" s="7">
        <f t="shared" si="222"/>
        <v>125.80645161290323</v>
      </c>
      <c r="S2841" t="str">
        <f t="shared" si="223"/>
        <v>theater</v>
      </c>
      <c r="T2841" t="str">
        <f t="shared" si="224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220"/>
        <v>42059.743969907409</v>
      </c>
      <c r="L2842" s="11">
        <f t="shared" si="221"/>
        <v>42081.416666666664</v>
      </c>
      <c r="M2842" t="b">
        <v>0</v>
      </c>
      <c r="N2842">
        <v>132</v>
      </c>
      <c r="O2842" t="b">
        <v>1</v>
      </c>
      <c r="P2842" t="s">
        <v>8271</v>
      </c>
      <c r="Q2842" s="6">
        <f>E2842/D2842</f>
        <v>1.04</v>
      </c>
      <c r="R2842" s="7">
        <f t="shared" si="222"/>
        <v>19.696969696969695</v>
      </c>
      <c r="S2842" t="str">
        <f t="shared" si="223"/>
        <v>theater</v>
      </c>
      <c r="T2842" t="str">
        <f t="shared" si="224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220"/>
        <v>42291.447881944441</v>
      </c>
      <c r="L2843" s="11">
        <f t="shared" si="221"/>
        <v>42351.489548611113</v>
      </c>
      <c r="M2843" t="b">
        <v>0</v>
      </c>
      <c r="N2843">
        <v>1</v>
      </c>
      <c r="O2843" t="b">
        <v>0</v>
      </c>
      <c r="P2843" t="s">
        <v>8271</v>
      </c>
      <c r="Q2843" s="6">
        <f>E2843/D2843</f>
        <v>0.01</v>
      </c>
      <c r="R2843" s="7">
        <f t="shared" si="222"/>
        <v>10</v>
      </c>
      <c r="S2843" t="str">
        <f t="shared" si="223"/>
        <v>theater</v>
      </c>
      <c r="T2843" t="str">
        <f t="shared" si="224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220"/>
        <v>41784.660821759258</v>
      </c>
      <c r="L2844" s="11">
        <f t="shared" si="221"/>
        <v>41811.166666666672</v>
      </c>
      <c r="M2844" t="b">
        <v>0</v>
      </c>
      <c r="N2844">
        <v>0</v>
      </c>
      <c r="O2844" t="b">
        <v>0</v>
      </c>
      <c r="P2844" t="s">
        <v>8271</v>
      </c>
      <c r="Q2844" s="6">
        <f>E2844/D2844</f>
        <v>0</v>
      </c>
      <c r="R2844" s="7" t="e">
        <f t="shared" si="222"/>
        <v>#DIV/0!</v>
      </c>
      <c r="S2844" t="str">
        <f t="shared" si="223"/>
        <v>theater</v>
      </c>
      <c r="T2844" t="str">
        <f t="shared" si="224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220"/>
        <v>42492.446180555555</v>
      </c>
      <c r="L2845" s="11">
        <f t="shared" si="221"/>
        <v>42533.875000000007</v>
      </c>
      <c r="M2845" t="b">
        <v>0</v>
      </c>
      <c r="N2845">
        <v>0</v>
      </c>
      <c r="O2845" t="b">
        <v>0</v>
      </c>
      <c r="P2845" t="s">
        <v>8271</v>
      </c>
      <c r="Q2845" s="6">
        <f>E2845/D2845</f>
        <v>0</v>
      </c>
      <c r="R2845" s="7" t="e">
        <f t="shared" si="222"/>
        <v>#DIV/0!</v>
      </c>
      <c r="S2845" t="str">
        <f t="shared" si="223"/>
        <v>theater</v>
      </c>
      <c r="T2845" t="str">
        <f t="shared" si="224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220"/>
        <v>42709.25439814815</v>
      </c>
      <c r="L2846" s="11">
        <f t="shared" si="221"/>
        <v>42739.25439814815</v>
      </c>
      <c r="M2846" t="b">
        <v>0</v>
      </c>
      <c r="N2846">
        <v>1</v>
      </c>
      <c r="O2846" t="b">
        <v>0</v>
      </c>
      <c r="P2846" t="s">
        <v>8271</v>
      </c>
      <c r="Q2846" s="6">
        <f>E2846/D2846</f>
        <v>5.4545454545454543E-2</v>
      </c>
      <c r="R2846" s="7">
        <f t="shared" si="222"/>
        <v>30</v>
      </c>
      <c r="S2846" t="str">
        <f t="shared" si="223"/>
        <v>theater</v>
      </c>
      <c r="T2846" t="str">
        <f t="shared" si="224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220"/>
        <v>42102.724918981483</v>
      </c>
      <c r="L2847" s="11">
        <f t="shared" si="221"/>
        <v>42162.724918981483</v>
      </c>
      <c r="M2847" t="b">
        <v>0</v>
      </c>
      <c r="N2847">
        <v>39</v>
      </c>
      <c r="O2847" t="b">
        <v>0</v>
      </c>
      <c r="P2847" t="s">
        <v>8271</v>
      </c>
      <c r="Q2847" s="6">
        <f>E2847/D2847</f>
        <v>0.31546666666666667</v>
      </c>
      <c r="R2847" s="7">
        <f t="shared" si="222"/>
        <v>60.666666666666664</v>
      </c>
      <c r="S2847" t="str">
        <f t="shared" si="223"/>
        <v>theater</v>
      </c>
      <c r="T2847" t="str">
        <f t="shared" si="224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220"/>
        <v>42108.400393518525</v>
      </c>
      <c r="L2848" s="11">
        <f t="shared" si="221"/>
        <v>42153.400393518525</v>
      </c>
      <c r="M2848" t="b">
        <v>0</v>
      </c>
      <c r="N2848">
        <v>0</v>
      </c>
      <c r="O2848" t="b">
        <v>0</v>
      </c>
      <c r="P2848" t="s">
        <v>8271</v>
      </c>
      <c r="Q2848" s="6">
        <f>E2848/D2848</f>
        <v>0</v>
      </c>
      <c r="R2848" s="7" t="e">
        <f t="shared" si="222"/>
        <v>#DIV/0!</v>
      </c>
      <c r="S2848" t="str">
        <f t="shared" si="223"/>
        <v>theater</v>
      </c>
      <c r="T2848" t="str">
        <f t="shared" si="224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220"/>
        <v>42453.514641203707</v>
      </c>
      <c r="L2849" s="11">
        <f t="shared" si="221"/>
        <v>42513.514641203707</v>
      </c>
      <c r="M2849" t="b">
        <v>0</v>
      </c>
      <c r="N2849">
        <v>0</v>
      </c>
      <c r="O2849" t="b">
        <v>0</v>
      </c>
      <c r="P2849" t="s">
        <v>8271</v>
      </c>
      <c r="Q2849" s="6">
        <f>E2849/D2849</f>
        <v>0</v>
      </c>
      <c r="R2849" s="7" t="e">
        <f t="shared" si="222"/>
        <v>#DIV/0!</v>
      </c>
      <c r="S2849" t="str">
        <f t="shared" si="223"/>
        <v>theater</v>
      </c>
      <c r="T2849" t="str">
        <f t="shared" si="224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220"/>
        <v>42123.357164351859</v>
      </c>
      <c r="L2850" s="11">
        <f t="shared" si="221"/>
        <v>42153.357164351859</v>
      </c>
      <c r="M2850" t="b">
        <v>0</v>
      </c>
      <c r="N2850">
        <v>3</v>
      </c>
      <c r="O2850" t="b">
        <v>0</v>
      </c>
      <c r="P2850" t="s">
        <v>8271</v>
      </c>
      <c r="Q2850" s="6">
        <f>E2850/D2850</f>
        <v>2E-3</v>
      </c>
      <c r="R2850" s="7">
        <f t="shared" si="222"/>
        <v>23.333333333333332</v>
      </c>
      <c r="S2850" t="str">
        <f t="shared" si="223"/>
        <v>theater</v>
      </c>
      <c r="T2850" t="str">
        <f t="shared" si="224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220"/>
        <v>42453.13657407408</v>
      </c>
      <c r="L2851" s="11">
        <f t="shared" si="221"/>
        <v>42483.13657407408</v>
      </c>
      <c r="M2851" t="b">
        <v>0</v>
      </c>
      <c r="N2851">
        <v>1</v>
      </c>
      <c r="O2851" t="b">
        <v>0</v>
      </c>
      <c r="P2851" t="s">
        <v>8271</v>
      </c>
      <c r="Q2851" s="6">
        <f>E2851/D2851</f>
        <v>0.01</v>
      </c>
      <c r="R2851" s="7">
        <f t="shared" si="222"/>
        <v>5</v>
      </c>
      <c r="S2851" t="str">
        <f t="shared" si="223"/>
        <v>theater</v>
      </c>
      <c r="T2851" t="str">
        <f t="shared" si="224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220"/>
        <v>41857.715405092596</v>
      </c>
      <c r="L2852" s="11">
        <f t="shared" si="221"/>
        <v>41887.715405092596</v>
      </c>
      <c r="M2852" t="b">
        <v>0</v>
      </c>
      <c r="N2852">
        <v>13</v>
      </c>
      <c r="O2852" t="b">
        <v>0</v>
      </c>
      <c r="P2852" t="s">
        <v>8271</v>
      </c>
      <c r="Q2852" s="6">
        <f>E2852/D2852</f>
        <v>3.8875E-2</v>
      </c>
      <c r="R2852" s="7">
        <f t="shared" si="222"/>
        <v>23.923076923076923</v>
      </c>
      <c r="S2852" t="str">
        <f t="shared" si="223"/>
        <v>theater</v>
      </c>
      <c r="T2852" t="str">
        <f t="shared" si="224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220"/>
        <v>42389.7109837963</v>
      </c>
      <c r="L2853" s="11">
        <f t="shared" si="221"/>
        <v>42398.678472222229</v>
      </c>
      <c r="M2853" t="b">
        <v>0</v>
      </c>
      <c r="N2853">
        <v>0</v>
      </c>
      <c r="O2853" t="b">
        <v>0</v>
      </c>
      <c r="P2853" t="s">
        <v>8271</v>
      </c>
      <c r="Q2853" s="6">
        <f>E2853/D2853</f>
        <v>0</v>
      </c>
      <c r="R2853" s="7" t="e">
        <f t="shared" si="222"/>
        <v>#DIV/0!</v>
      </c>
      <c r="S2853" t="str">
        <f t="shared" si="223"/>
        <v>theater</v>
      </c>
      <c r="T2853" t="str">
        <f t="shared" si="224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220"/>
        <v>41780.753506944449</v>
      </c>
      <c r="L2854" s="11">
        <f t="shared" si="221"/>
        <v>41810.753506944449</v>
      </c>
      <c r="M2854" t="b">
        <v>0</v>
      </c>
      <c r="N2854">
        <v>6</v>
      </c>
      <c r="O2854" t="b">
        <v>0</v>
      </c>
      <c r="P2854" t="s">
        <v>8271</v>
      </c>
      <c r="Q2854" s="6">
        <f>E2854/D2854</f>
        <v>1.9E-2</v>
      </c>
      <c r="R2854" s="7">
        <f t="shared" si="222"/>
        <v>15.833333333333334</v>
      </c>
      <c r="S2854" t="str">
        <f t="shared" si="223"/>
        <v>theater</v>
      </c>
      <c r="T2854" t="str">
        <f t="shared" si="224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220"/>
        <v>41835.899270833332</v>
      </c>
      <c r="L2855" s="11">
        <f t="shared" si="221"/>
        <v>41895.899270833332</v>
      </c>
      <c r="M2855" t="b">
        <v>0</v>
      </c>
      <c r="N2855">
        <v>0</v>
      </c>
      <c r="O2855" t="b">
        <v>0</v>
      </c>
      <c r="P2855" t="s">
        <v>8271</v>
      </c>
      <c r="Q2855" s="6">
        <f>E2855/D2855</f>
        <v>0</v>
      </c>
      <c r="R2855" s="7" t="e">
        <f t="shared" si="222"/>
        <v>#DIV/0!</v>
      </c>
      <c r="S2855" t="str">
        <f t="shared" si="223"/>
        <v>theater</v>
      </c>
      <c r="T2855" t="str">
        <f t="shared" si="224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220"/>
        <v>42111.424988425926</v>
      </c>
      <c r="L2856" s="11">
        <f t="shared" si="221"/>
        <v>42131.424988425926</v>
      </c>
      <c r="M2856" t="b">
        <v>0</v>
      </c>
      <c r="N2856">
        <v>14</v>
      </c>
      <c r="O2856" t="b">
        <v>0</v>
      </c>
      <c r="P2856" t="s">
        <v>8271</v>
      </c>
      <c r="Q2856" s="6">
        <f>E2856/D2856</f>
        <v>0.41699999999999998</v>
      </c>
      <c r="R2856" s="7">
        <f t="shared" si="222"/>
        <v>29.785714285714285</v>
      </c>
      <c r="S2856" t="str">
        <f t="shared" si="223"/>
        <v>theater</v>
      </c>
      <c r="T2856" t="str">
        <f t="shared" si="224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220"/>
        <v>42369.716099537043</v>
      </c>
      <c r="L2857" s="11">
        <f t="shared" si="221"/>
        <v>42398.69027777778</v>
      </c>
      <c r="M2857" t="b">
        <v>0</v>
      </c>
      <c r="N2857">
        <v>5</v>
      </c>
      <c r="O2857" t="b">
        <v>0</v>
      </c>
      <c r="P2857" t="s">
        <v>8271</v>
      </c>
      <c r="Q2857" s="6">
        <f>E2857/D2857</f>
        <v>0.5</v>
      </c>
      <c r="R2857" s="7">
        <f t="shared" si="222"/>
        <v>60</v>
      </c>
      <c r="S2857" t="str">
        <f t="shared" si="223"/>
        <v>theater</v>
      </c>
      <c r="T2857" t="str">
        <f t="shared" si="224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220"/>
        <v>42164.745914351857</v>
      </c>
      <c r="L2858" s="11">
        <f t="shared" si="221"/>
        <v>42224.606944444451</v>
      </c>
      <c r="M2858" t="b">
        <v>0</v>
      </c>
      <c r="N2858">
        <v>6</v>
      </c>
      <c r="O2858" t="b">
        <v>0</v>
      </c>
      <c r="P2858" t="s">
        <v>8271</v>
      </c>
      <c r="Q2858" s="6">
        <f>E2858/D2858</f>
        <v>4.8666666666666664E-2</v>
      </c>
      <c r="R2858" s="7">
        <f t="shared" si="222"/>
        <v>24.333333333333332</v>
      </c>
      <c r="S2858" t="str">
        <f t="shared" si="223"/>
        <v>theater</v>
      </c>
      <c r="T2858" t="str">
        <f t="shared" si="224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220"/>
        <v>42726.62841435185</v>
      </c>
      <c r="L2859" s="11">
        <f t="shared" si="221"/>
        <v>42786.458333333336</v>
      </c>
      <c r="M2859" t="b">
        <v>0</v>
      </c>
      <c r="N2859">
        <v>15</v>
      </c>
      <c r="O2859" t="b">
        <v>0</v>
      </c>
      <c r="P2859" t="s">
        <v>8271</v>
      </c>
      <c r="Q2859" s="6">
        <f>E2859/D2859</f>
        <v>0.19736842105263158</v>
      </c>
      <c r="R2859" s="7">
        <f t="shared" si="222"/>
        <v>500</v>
      </c>
      <c r="S2859" t="str">
        <f t="shared" si="223"/>
        <v>theater</v>
      </c>
      <c r="T2859" t="str">
        <f t="shared" si="224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220"/>
        <v>41954.25341435185</v>
      </c>
      <c r="L2860" s="11">
        <f t="shared" si="221"/>
        <v>41978.186111111114</v>
      </c>
      <c r="M2860" t="b">
        <v>0</v>
      </c>
      <c r="N2860">
        <v>0</v>
      </c>
      <c r="O2860" t="b">
        <v>0</v>
      </c>
      <c r="P2860" t="s">
        <v>8271</v>
      </c>
      <c r="Q2860" s="6">
        <f>E2860/D2860</f>
        <v>0</v>
      </c>
      <c r="R2860" s="7" t="e">
        <f t="shared" si="222"/>
        <v>#DIV/0!</v>
      </c>
      <c r="S2860" t="str">
        <f t="shared" si="223"/>
        <v>theater</v>
      </c>
      <c r="T2860" t="str">
        <f t="shared" si="224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220"/>
        <v>42233.070648148154</v>
      </c>
      <c r="L2861" s="11">
        <f t="shared" si="221"/>
        <v>42293.070648148154</v>
      </c>
      <c r="M2861" t="b">
        <v>0</v>
      </c>
      <c r="N2861">
        <v>1</v>
      </c>
      <c r="O2861" t="b">
        <v>0</v>
      </c>
      <c r="P2861" t="s">
        <v>8271</v>
      </c>
      <c r="Q2861" s="6">
        <f>E2861/D2861</f>
        <v>1.7500000000000002E-2</v>
      </c>
      <c r="R2861" s="7">
        <f t="shared" si="222"/>
        <v>35</v>
      </c>
      <c r="S2861" t="str">
        <f t="shared" si="223"/>
        <v>theater</v>
      </c>
      <c r="T2861" t="str">
        <f t="shared" si="224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220"/>
        <v>42480.508981481478</v>
      </c>
      <c r="L2862" s="11">
        <f t="shared" si="221"/>
        <v>42540.508981481478</v>
      </c>
      <c r="M2862" t="b">
        <v>0</v>
      </c>
      <c r="N2862">
        <v>9</v>
      </c>
      <c r="O2862" t="b">
        <v>0</v>
      </c>
      <c r="P2862" t="s">
        <v>8271</v>
      </c>
      <c r="Q2862" s="6">
        <f>E2862/D2862</f>
        <v>6.6500000000000004E-2</v>
      </c>
      <c r="R2862" s="7">
        <f t="shared" si="222"/>
        <v>29.555555555555557</v>
      </c>
      <c r="S2862" t="str">
        <f t="shared" si="223"/>
        <v>theater</v>
      </c>
      <c r="T2862" t="str">
        <f t="shared" si="224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220"/>
        <v>42257.299166666671</v>
      </c>
      <c r="L2863" s="11">
        <f t="shared" si="221"/>
        <v>42271.299166666671</v>
      </c>
      <c r="M2863" t="b">
        <v>0</v>
      </c>
      <c r="N2863">
        <v>3</v>
      </c>
      <c r="O2863" t="b">
        <v>0</v>
      </c>
      <c r="P2863" t="s">
        <v>8271</v>
      </c>
      <c r="Q2863" s="6">
        <f>E2863/D2863</f>
        <v>0.32</v>
      </c>
      <c r="R2863" s="7">
        <f t="shared" si="222"/>
        <v>26.666666666666668</v>
      </c>
      <c r="S2863" t="str">
        <f t="shared" si="223"/>
        <v>theater</v>
      </c>
      <c r="T2863" t="str">
        <f t="shared" si="224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220"/>
        <v>41784.498020833336</v>
      </c>
      <c r="L2864" s="11">
        <f t="shared" si="221"/>
        <v>41814.498020833336</v>
      </c>
      <c r="M2864" t="b">
        <v>0</v>
      </c>
      <c r="N2864">
        <v>3</v>
      </c>
      <c r="O2864" t="b">
        <v>0</v>
      </c>
      <c r="P2864" t="s">
        <v>8271</v>
      </c>
      <c r="Q2864" s="6">
        <f>E2864/D2864</f>
        <v>4.3307086614173228E-3</v>
      </c>
      <c r="R2864" s="7">
        <f t="shared" si="222"/>
        <v>18.333333333333332</v>
      </c>
      <c r="S2864" t="str">
        <f t="shared" si="223"/>
        <v>theater</v>
      </c>
      <c r="T2864" t="str">
        <f t="shared" si="224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220"/>
        <v>41831.383368055562</v>
      </c>
      <c r="L2865" s="11">
        <f t="shared" si="221"/>
        <v>41891.383368055562</v>
      </c>
      <c r="M2865" t="b">
        <v>0</v>
      </c>
      <c r="N2865">
        <v>1</v>
      </c>
      <c r="O2865" t="b">
        <v>0</v>
      </c>
      <c r="P2865" t="s">
        <v>8271</v>
      </c>
      <c r="Q2865" s="6">
        <f>E2865/D2865</f>
        <v>4.0000000000000002E-4</v>
      </c>
      <c r="R2865" s="7">
        <f t="shared" si="222"/>
        <v>20</v>
      </c>
      <c r="S2865" t="str">
        <f t="shared" si="223"/>
        <v>theater</v>
      </c>
      <c r="T2865" t="str">
        <f t="shared" si="224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220"/>
        <v>42172.321840277778</v>
      </c>
      <c r="L2866" s="11">
        <f t="shared" si="221"/>
        <v>42202.262500000004</v>
      </c>
      <c r="M2866" t="b">
        <v>0</v>
      </c>
      <c r="N2866">
        <v>3</v>
      </c>
      <c r="O2866" t="b">
        <v>0</v>
      </c>
      <c r="P2866" t="s">
        <v>8271</v>
      </c>
      <c r="Q2866" s="6">
        <f>E2866/D2866</f>
        <v>1.6E-2</v>
      </c>
      <c r="R2866" s="7">
        <f t="shared" si="222"/>
        <v>13.333333333333334</v>
      </c>
      <c r="S2866" t="str">
        <f t="shared" si="223"/>
        <v>theater</v>
      </c>
      <c r="T2866" t="str">
        <f t="shared" si="224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220"/>
        <v>41949.822442129633</v>
      </c>
      <c r="L2867" s="11">
        <f t="shared" si="221"/>
        <v>42009.822442129633</v>
      </c>
      <c r="M2867" t="b">
        <v>0</v>
      </c>
      <c r="N2867">
        <v>0</v>
      </c>
      <c r="O2867" t="b">
        <v>0</v>
      </c>
      <c r="P2867" t="s">
        <v>8271</v>
      </c>
      <c r="Q2867" s="6">
        <f>E2867/D2867</f>
        <v>0</v>
      </c>
      <c r="R2867" s="7" t="e">
        <f t="shared" si="222"/>
        <v>#DIV/0!</v>
      </c>
      <c r="S2867" t="str">
        <f t="shared" si="223"/>
        <v>theater</v>
      </c>
      <c r="T2867" t="str">
        <f t="shared" si="224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220"/>
        <v>42627.663437500007</v>
      </c>
      <c r="L2868" s="11">
        <f t="shared" si="221"/>
        <v>42657.625000000007</v>
      </c>
      <c r="M2868" t="b">
        <v>0</v>
      </c>
      <c r="N2868">
        <v>2</v>
      </c>
      <c r="O2868" t="b">
        <v>0</v>
      </c>
      <c r="P2868" t="s">
        <v>8271</v>
      </c>
      <c r="Q2868" s="6">
        <f>E2868/D2868</f>
        <v>8.9999999999999993E-3</v>
      </c>
      <c r="R2868" s="7">
        <f t="shared" si="222"/>
        <v>22.5</v>
      </c>
      <c r="S2868" t="str">
        <f t="shared" si="223"/>
        <v>theater</v>
      </c>
      <c r="T2868" t="str">
        <f t="shared" si="224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220"/>
        <v>42530.903611111113</v>
      </c>
      <c r="L2869" s="11">
        <f t="shared" si="221"/>
        <v>42554.875000000007</v>
      </c>
      <c r="M2869" t="b">
        <v>0</v>
      </c>
      <c r="N2869">
        <v>10</v>
      </c>
      <c r="O2869" t="b">
        <v>0</v>
      </c>
      <c r="P2869" t="s">
        <v>8271</v>
      </c>
      <c r="Q2869" s="6">
        <f>E2869/D2869</f>
        <v>0.2016</v>
      </c>
      <c r="R2869" s="7">
        <f t="shared" si="222"/>
        <v>50.4</v>
      </c>
      <c r="S2869" t="str">
        <f t="shared" si="223"/>
        <v>theater</v>
      </c>
      <c r="T2869" t="str">
        <f t="shared" si="224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220"/>
        <v>42618.535347222227</v>
      </c>
      <c r="L2870" s="11">
        <f t="shared" si="221"/>
        <v>42648.535347222227</v>
      </c>
      <c r="M2870" t="b">
        <v>0</v>
      </c>
      <c r="N2870">
        <v>60</v>
      </c>
      <c r="O2870" t="b">
        <v>0</v>
      </c>
      <c r="P2870" t="s">
        <v>8271</v>
      </c>
      <c r="Q2870" s="6">
        <f>E2870/D2870</f>
        <v>0.42011733333333334</v>
      </c>
      <c r="R2870" s="7">
        <f t="shared" si="222"/>
        <v>105.02933333333334</v>
      </c>
      <c r="S2870" t="str">
        <f t="shared" si="223"/>
        <v>theater</v>
      </c>
      <c r="T2870" t="str">
        <f t="shared" si="224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220"/>
        <v>42540.301863425928</v>
      </c>
      <c r="L2871" s="11">
        <f t="shared" si="221"/>
        <v>42570.301863425928</v>
      </c>
      <c r="M2871" t="b">
        <v>0</v>
      </c>
      <c r="N2871">
        <v>5</v>
      </c>
      <c r="O2871" t="b">
        <v>0</v>
      </c>
      <c r="P2871" t="s">
        <v>8271</v>
      </c>
      <c r="Q2871" s="6">
        <f>E2871/D2871</f>
        <v>8.8500000000000002E-3</v>
      </c>
      <c r="R2871" s="7">
        <f t="shared" si="222"/>
        <v>35.4</v>
      </c>
      <c r="S2871" t="str">
        <f t="shared" si="223"/>
        <v>theater</v>
      </c>
      <c r="T2871" t="str">
        <f t="shared" si="224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220"/>
        <v>41745.897743055561</v>
      </c>
      <c r="L2872" s="11">
        <f t="shared" si="221"/>
        <v>41775.897743055561</v>
      </c>
      <c r="M2872" t="b">
        <v>0</v>
      </c>
      <c r="N2872">
        <v>9</v>
      </c>
      <c r="O2872" t="b">
        <v>0</v>
      </c>
      <c r="P2872" t="s">
        <v>8271</v>
      </c>
      <c r="Q2872" s="6">
        <f>E2872/D2872</f>
        <v>0.15</v>
      </c>
      <c r="R2872" s="7">
        <f t="shared" si="222"/>
        <v>83.333333333333329</v>
      </c>
      <c r="S2872" t="str">
        <f t="shared" si="223"/>
        <v>theater</v>
      </c>
      <c r="T2872" t="str">
        <f t="shared" si="224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220"/>
        <v>41974.446909722225</v>
      </c>
      <c r="L2873" s="11">
        <f t="shared" si="221"/>
        <v>41994.446909722225</v>
      </c>
      <c r="M2873" t="b">
        <v>0</v>
      </c>
      <c r="N2873">
        <v>13</v>
      </c>
      <c r="O2873" t="b">
        <v>0</v>
      </c>
      <c r="P2873" t="s">
        <v>8271</v>
      </c>
      <c r="Q2873" s="6">
        <f>E2873/D2873</f>
        <v>4.6699999999999998E-2</v>
      </c>
      <c r="R2873" s="7">
        <f t="shared" si="222"/>
        <v>35.92307692307692</v>
      </c>
      <c r="S2873" t="str">
        <f t="shared" si="223"/>
        <v>theater</v>
      </c>
      <c r="T2873" t="str">
        <f t="shared" si="224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220"/>
        <v>42114.824513888896</v>
      </c>
      <c r="L2874" s="11">
        <f t="shared" si="221"/>
        <v>42174.824513888896</v>
      </c>
      <c r="M2874" t="b">
        <v>0</v>
      </c>
      <c r="N2874">
        <v>0</v>
      </c>
      <c r="O2874" t="b">
        <v>0</v>
      </c>
      <c r="P2874" t="s">
        <v>8271</v>
      </c>
      <c r="Q2874" s="6">
        <f>E2874/D2874</f>
        <v>0</v>
      </c>
      <c r="R2874" s="7" t="e">
        <f t="shared" si="222"/>
        <v>#DIV/0!</v>
      </c>
      <c r="S2874" t="str">
        <f t="shared" si="223"/>
        <v>theater</v>
      </c>
      <c r="T2874" t="str">
        <f t="shared" si="224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220"/>
        <v>42002.525821759256</v>
      </c>
      <c r="L2875" s="11">
        <f t="shared" si="221"/>
        <v>42032.525821759256</v>
      </c>
      <c r="M2875" t="b">
        <v>0</v>
      </c>
      <c r="N2875">
        <v>8</v>
      </c>
      <c r="O2875" t="b">
        <v>0</v>
      </c>
      <c r="P2875" t="s">
        <v>8271</v>
      </c>
      <c r="Q2875" s="6">
        <f>E2875/D2875</f>
        <v>0.38119999999999998</v>
      </c>
      <c r="R2875" s="7">
        <f t="shared" si="222"/>
        <v>119.125</v>
      </c>
      <c r="S2875" t="str">
        <f t="shared" si="223"/>
        <v>theater</v>
      </c>
      <c r="T2875" t="str">
        <f t="shared" si="224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220"/>
        <v>42722.553078703706</v>
      </c>
      <c r="L2876" s="11">
        <f t="shared" si="221"/>
        <v>42752.553078703706</v>
      </c>
      <c r="M2876" t="b">
        <v>0</v>
      </c>
      <c r="N2876">
        <v>3</v>
      </c>
      <c r="O2876" t="b">
        <v>0</v>
      </c>
      <c r="P2876" t="s">
        <v>8271</v>
      </c>
      <c r="Q2876" s="6">
        <f>E2876/D2876</f>
        <v>5.4199999999999998E-2</v>
      </c>
      <c r="R2876" s="7">
        <f t="shared" si="222"/>
        <v>90.333333333333329</v>
      </c>
      <c r="S2876" t="str">
        <f t="shared" si="223"/>
        <v>theater</v>
      </c>
      <c r="T2876" t="str">
        <f t="shared" si="224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220"/>
        <v>42464.836724537039</v>
      </c>
      <c r="L2877" s="11">
        <f t="shared" si="221"/>
        <v>42494.836724537039</v>
      </c>
      <c r="M2877" t="b">
        <v>0</v>
      </c>
      <c r="N2877">
        <v>3</v>
      </c>
      <c r="O2877" t="b">
        <v>0</v>
      </c>
      <c r="P2877" t="s">
        <v>8271</v>
      </c>
      <c r="Q2877" s="6">
        <f>E2877/D2877</f>
        <v>3.5E-4</v>
      </c>
      <c r="R2877" s="7">
        <f t="shared" si="222"/>
        <v>2.3333333333333335</v>
      </c>
      <c r="S2877" t="str">
        <f t="shared" si="223"/>
        <v>theater</v>
      </c>
      <c r="T2877" t="str">
        <f t="shared" si="224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220"/>
        <v>42171.452303240738</v>
      </c>
      <c r="L2878" s="11">
        <f t="shared" si="221"/>
        <v>42201.452303240738</v>
      </c>
      <c r="M2878" t="b">
        <v>0</v>
      </c>
      <c r="N2878">
        <v>0</v>
      </c>
      <c r="O2878" t="b">
        <v>0</v>
      </c>
      <c r="P2878" t="s">
        <v>8271</v>
      </c>
      <c r="Q2878" s="6">
        <f>E2878/D2878</f>
        <v>0</v>
      </c>
      <c r="R2878" s="7" t="e">
        <f t="shared" si="222"/>
        <v>#DIV/0!</v>
      </c>
      <c r="S2878" t="str">
        <f t="shared" si="223"/>
        <v>theater</v>
      </c>
      <c r="T2878" t="str">
        <f t="shared" si="224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220"/>
        <v>42672.663472222222</v>
      </c>
      <c r="L2879" s="11">
        <f t="shared" si="221"/>
        <v>42704.416666666664</v>
      </c>
      <c r="M2879" t="b">
        <v>0</v>
      </c>
      <c r="N2879">
        <v>6</v>
      </c>
      <c r="O2879" t="b">
        <v>0</v>
      </c>
      <c r="P2879" t="s">
        <v>8271</v>
      </c>
      <c r="Q2879" s="6">
        <f>E2879/D2879</f>
        <v>0.10833333333333334</v>
      </c>
      <c r="R2879" s="7">
        <f t="shared" si="222"/>
        <v>108.33333333333333</v>
      </c>
      <c r="S2879" t="str">
        <f t="shared" si="223"/>
        <v>theater</v>
      </c>
      <c r="T2879" t="str">
        <f t="shared" si="224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220"/>
        <v>42128.324016203704</v>
      </c>
      <c r="L2880" s="11">
        <f t="shared" si="221"/>
        <v>42188.324016203704</v>
      </c>
      <c r="M2880" t="b">
        <v>0</v>
      </c>
      <c r="N2880">
        <v>4</v>
      </c>
      <c r="O2880" t="b">
        <v>0</v>
      </c>
      <c r="P2880" t="s">
        <v>8271</v>
      </c>
      <c r="Q2880" s="6">
        <f>E2880/D2880</f>
        <v>2.1000000000000001E-2</v>
      </c>
      <c r="R2880" s="7">
        <f t="shared" si="222"/>
        <v>15.75</v>
      </c>
      <c r="S2880" t="str">
        <f t="shared" si="223"/>
        <v>theater</v>
      </c>
      <c r="T2880" t="str">
        <f t="shared" si="224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220"/>
        <v>42359.433576388888</v>
      </c>
      <c r="L2881" s="11">
        <f t="shared" si="221"/>
        <v>42389.433576388888</v>
      </c>
      <c r="M2881" t="b">
        <v>0</v>
      </c>
      <c r="N2881">
        <v>1</v>
      </c>
      <c r="O2881" t="b">
        <v>0</v>
      </c>
      <c r="P2881" t="s">
        <v>8271</v>
      </c>
      <c r="Q2881" s="6">
        <f>E2881/D2881</f>
        <v>2.5892857142857141E-3</v>
      </c>
      <c r="R2881" s="7">
        <f t="shared" si="222"/>
        <v>29</v>
      </c>
      <c r="S2881" t="str">
        <f t="shared" si="223"/>
        <v>theater</v>
      </c>
      <c r="T2881" t="str">
        <f t="shared" si="224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si="220"/>
        <v>42192.614027777781</v>
      </c>
      <c r="L2882" s="11">
        <f t="shared" si="221"/>
        <v>42236.420138888891</v>
      </c>
      <c r="M2882" t="b">
        <v>0</v>
      </c>
      <c r="N2882">
        <v>29</v>
      </c>
      <c r="O2882" t="b">
        <v>0</v>
      </c>
      <c r="P2882" t="s">
        <v>8271</v>
      </c>
      <c r="Q2882" s="6">
        <f>E2882/D2882</f>
        <v>0.23333333333333334</v>
      </c>
      <c r="R2882" s="7">
        <f t="shared" si="222"/>
        <v>96.551724137931032</v>
      </c>
      <c r="S2882" t="str">
        <f t="shared" si="223"/>
        <v>theater</v>
      </c>
      <c r="T2882" t="str">
        <f t="shared" si="224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ref="K2883:K2946" si="225">(((J2883/60)/60)/24)+DATE(1970,1,1)+(-7/24)</f>
        <v>41916.305972222224</v>
      </c>
      <c r="L2883" s="11">
        <f t="shared" ref="L2883:L2946" si="226">(((I2883/60)/60)/24)+DATE(1970,1,1)+(-7/24)</f>
        <v>41976.347638888888</v>
      </c>
      <c r="M2883" t="b">
        <v>0</v>
      </c>
      <c r="N2883">
        <v>0</v>
      </c>
      <c r="O2883" t="b">
        <v>0</v>
      </c>
      <c r="P2883" t="s">
        <v>8271</v>
      </c>
      <c r="Q2883" s="6">
        <f>E2883/D2883</f>
        <v>0</v>
      </c>
      <c r="R2883" s="7" t="e">
        <f t="shared" ref="R2883:R2946" si="227">E2883/N2883</f>
        <v>#DIV/0!</v>
      </c>
      <c r="S2883" t="str">
        <f t="shared" ref="S2883:S2946" si="228">LEFT(P2883,SEARCH("/",P2883,1)-1)</f>
        <v>theater</v>
      </c>
      <c r="T2883" t="str">
        <f t="shared" ref="T2883:T2946" si="229">RIGHT(P2883,LEN(P2883)-SEARCH("/",P2883))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225"/>
        <v>42461.304606481484</v>
      </c>
      <c r="L2884" s="11">
        <f t="shared" si="226"/>
        <v>42491.304606481484</v>
      </c>
      <c r="M2884" t="b">
        <v>0</v>
      </c>
      <c r="N2884">
        <v>4</v>
      </c>
      <c r="O2884" t="b">
        <v>0</v>
      </c>
      <c r="P2884" t="s">
        <v>8271</v>
      </c>
      <c r="Q2884" s="6">
        <f>E2884/D2884</f>
        <v>0.33600000000000002</v>
      </c>
      <c r="R2884" s="7">
        <f t="shared" si="227"/>
        <v>63</v>
      </c>
      <c r="S2884" t="str">
        <f t="shared" si="228"/>
        <v>theater</v>
      </c>
      <c r="T2884" t="str">
        <f t="shared" si="229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225"/>
        <v>42370.611539351856</v>
      </c>
      <c r="L2885" s="11">
        <f t="shared" si="226"/>
        <v>42405.915972222225</v>
      </c>
      <c r="M2885" t="b">
        <v>0</v>
      </c>
      <c r="N2885">
        <v>5</v>
      </c>
      <c r="O2885" t="b">
        <v>0</v>
      </c>
      <c r="P2885" t="s">
        <v>8271</v>
      </c>
      <c r="Q2885" s="6">
        <f>E2885/D2885</f>
        <v>0.1908</v>
      </c>
      <c r="R2885" s="7">
        <f t="shared" si="227"/>
        <v>381.6</v>
      </c>
      <c r="S2885" t="str">
        <f t="shared" si="228"/>
        <v>theater</v>
      </c>
      <c r="T2885" t="str">
        <f t="shared" si="229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225"/>
        <v>41948.435590277782</v>
      </c>
      <c r="L2886" s="11">
        <f t="shared" si="226"/>
        <v>41978.435590277782</v>
      </c>
      <c r="M2886" t="b">
        <v>0</v>
      </c>
      <c r="N2886">
        <v>4</v>
      </c>
      <c r="O2886" t="b">
        <v>0</v>
      </c>
      <c r="P2886" t="s">
        <v>8271</v>
      </c>
      <c r="Q2886" s="6">
        <f>E2886/D2886</f>
        <v>4.1111111111111114E-3</v>
      </c>
      <c r="R2886" s="7">
        <f t="shared" si="227"/>
        <v>46.25</v>
      </c>
      <c r="S2886" t="str">
        <f t="shared" si="228"/>
        <v>theater</v>
      </c>
      <c r="T2886" t="str">
        <f t="shared" si="229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225"/>
        <v>42046.784733796296</v>
      </c>
      <c r="L2887" s="11">
        <f t="shared" si="226"/>
        <v>42076.743067129632</v>
      </c>
      <c r="M2887" t="b">
        <v>0</v>
      </c>
      <c r="N2887">
        <v>5</v>
      </c>
      <c r="O2887" t="b">
        <v>0</v>
      </c>
      <c r="P2887" t="s">
        <v>8271</v>
      </c>
      <c r="Q2887" s="6">
        <f>E2887/D2887</f>
        <v>0.32500000000000001</v>
      </c>
      <c r="R2887" s="7">
        <f t="shared" si="227"/>
        <v>26</v>
      </c>
      <c r="S2887" t="str">
        <f t="shared" si="228"/>
        <v>theater</v>
      </c>
      <c r="T2887" t="str">
        <f t="shared" si="229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225"/>
        <v>42261.341250000005</v>
      </c>
      <c r="L2888" s="11">
        <f t="shared" si="226"/>
        <v>42265.874305555561</v>
      </c>
      <c r="M2888" t="b">
        <v>0</v>
      </c>
      <c r="N2888">
        <v>1</v>
      </c>
      <c r="O2888" t="b">
        <v>0</v>
      </c>
      <c r="P2888" t="s">
        <v>8271</v>
      </c>
      <c r="Q2888" s="6">
        <f>E2888/D2888</f>
        <v>0.05</v>
      </c>
      <c r="R2888" s="7">
        <f t="shared" si="227"/>
        <v>10</v>
      </c>
      <c r="S2888" t="str">
        <f t="shared" si="228"/>
        <v>theater</v>
      </c>
      <c r="T2888" t="str">
        <f t="shared" si="229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225"/>
        <v>41985.135694444449</v>
      </c>
      <c r="L2889" s="11">
        <f t="shared" si="226"/>
        <v>42015.135694444449</v>
      </c>
      <c r="M2889" t="b">
        <v>0</v>
      </c>
      <c r="N2889">
        <v>1</v>
      </c>
      <c r="O2889" t="b">
        <v>0</v>
      </c>
      <c r="P2889" t="s">
        <v>8271</v>
      </c>
      <c r="Q2889" s="6">
        <f>E2889/D2889</f>
        <v>1.6666666666666668E-3</v>
      </c>
      <c r="R2889" s="7">
        <f t="shared" si="227"/>
        <v>5</v>
      </c>
      <c r="S2889" t="str">
        <f t="shared" si="228"/>
        <v>theater</v>
      </c>
      <c r="T2889" t="str">
        <f t="shared" si="229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225"/>
        <v>41922.243518518524</v>
      </c>
      <c r="L2890" s="11">
        <f t="shared" si="226"/>
        <v>41929.915972222225</v>
      </c>
      <c r="M2890" t="b">
        <v>0</v>
      </c>
      <c r="N2890">
        <v>0</v>
      </c>
      <c r="O2890" t="b">
        <v>0</v>
      </c>
      <c r="P2890" t="s">
        <v>8271</v>
      </c>
      <c r="Q2890" s="6">
        <f>E2890/D2890</f>
        <v>0</v>
      </c>
      <c r="R2890" s="7" t="e">
        <f t="shared" si="227"/>
        <v>#DIV/0!</v>
      </c>
      <c r="S2890" t="str">
        <f t="shared" si="228"/>
        <v>theater</v>
      </c>
      <c r="T2890" t="str">
        <f t="shared" si="229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225"/>
        <v>41850.571585648147</v>
      </c>
      <c r="L2891" s="11">
        <f t="shared" si="226"/>
        <v>41880.571585648147</v>
      </c>
      <c r="M2891" t="b">
        <v>0</v>
      </c>
      <c r="N2891">
        <v>14</v>
      </c>
      <c r="O2891" t="b">
        <v>0</v>
      </c>
      <c r="P2891" t="s">
        <v>8271</v>
      </c>
      <c r="Q2891" s="6">
        <f>E2891/D2891</f>
        <v>0.38066666666666665</v>
      </c>
      <c r="R2891" s="7">
        <f t="shared" si="227"/>
        <v>81.571428571428569</v>
      </c>
      <c r="S2891" t="str">
        <f t="shared" si="228"/>
        <v>theater</v>
      </c>
      <c r="T2891" t="str">
        <f t="shared" si="229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225"/>
        <v>41831.451296296298</v>
      </c>
      <c r="L2892" s="11">
        <f t="shared" si="226"/>
        <v>41859.833333333336</v>
      </c>
      <c r="M2892" t="b">
        <v>0</v>
      </c>
      <c r="N2892">
        <v>3</v>
      </c>
      <c r="O2892" t="b">
        <v>0</v>
      </c>
      <c r="P2892" t="s">
        <v>8271</v>
      </c>
      <c r="Q2892" s="6">
        <f>E2892/D2892</f>
        <v>1.0500000000000001E-2</v>
      </c>
      <c r="R2892" s="7">
        <f t="shared" si="227"/>
        <v>7</v>
      </c>
      <c r="S2892" t="str">
        <f t="shared" si="228"/>
        <v>theater</v>
      </c>
      <c r="T2892" t="str">
        <f t="shared" si="229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225"/>
        <v>42415.591759259267</v>
      </c>
      <c r="L2893" s="11">
        <f t="shared" si="226"/>
        <v>42475.550092592595</v>
      </c>
      <c r="M2893" t="b">
        <v>0</v>
      </c>
      <c r="N2893">
        <v>10</v>
      </c>
      <c r="O2893" t="b">
        <v>0</v>
      </c>
      <c r="P2893" t="s">
        <v>8271</v>
      </c>
      <c r="Q2893" s="6">
        <f>E2893/D2893</f>
        <v>2.7300000000000001E-2</v>
      </c>
      <c r="R2893" s="7">
        <f t="shared" si="227"/>
        <v>27.3</v>
      </c>
      <c r="S2893" t="str">
        <f t="shared" si="228"/>
        <v>theater</v>
      </c>
      <c r="T2893" t="str">
        <f t="shared" si="229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225"/>
        <v>41869.422500000001</v>
      </c>
      <c r="L2894" s="11">
        <f t="shared" si="226"/>
        <v>41876.583333333336</v>
      </c>
      <c r="M2894" t="b">
        <v>0</v>
      </c>
      <c r="N2894">
        <v>17</v>
      </c>
      <c r="O2894" t="b">
        <v>0</v>
      </c>
      <c r="P2894" t="s">
        <v>8271</v>
      </c>
      <c r="Q2894" s="6">
        <f>E2894/D2894</f>
        <v>9.0909090909090912E-2</v>
      </c>
      <c r="R2894" s="7">
        <f t="shared" si="227"/>
        <v>29.411764705882351</v>
      </c>
      <c r="S2894" t="str">
        <f t="shared" si="228"/>
        <v>theater</v>
      </c>
      <c r="T2894" t="str">
        <f t="shared" si="229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225"/>
        <v>41953.481423611112</v>
      </c>
      <c r="L2895" s="11">
        <f t="shared" si="226"/>
        <v>42012.791666666664</v>
      </c>
      <c r="M2895" t="b">
        <v>0</v>
      </c>
      <c r="N2895">
        <v>2</v>
      </c>
      <c r="O2895" t="b">
        <v>0</v>
      </c>
      <c r="P2895" t="s">
        <v>8271</v>
      </c>
      <c r="Q2895" s="6">
        <f>E2895/D2895</f>
        <v>5.0000000000000001E-3</v>
      </c>
      <c r="R2895" s="7">
        <f t="shared" si="227"/>
        <v>12.5</v>
      </c>
      <c r="S2895" t="str">
        <f t="shared" si="228"/>
        <v>theater</v>
      </c>
      <c r="T2895" t="str">
        <f t="shared" si="229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225"/>
        <v>42037.694618055561</v>
      </c>
      <c r="L2896" s="11">
        <f t="shared" si="226"/>
        <v>42097.652951388889</v>
      </c>
      <c r="M2896" t="b">
        <v>0</v>
      </c>
      <c r="N2896">
        <v>0</v>
      </c>
      <c r="O2896" t="b">
        <v>0</v>
      </c>
      <c r="P2896" t="s">
        <v>8271</v>
      </c>
      <c r="Q2896" s="6">
        <f>E2896/D2896</f>
        <v>0</v>
      </c>
      <c r="R2896" s="7" t="e">
        <f t="shared" si="227"/>
        <v>#DIV/0!</v>
      </c>
      <c r="S2896" t="str">
        <f t="shared" si="228"/>
        <v>theater</v>
      </c>
      <c r="T2896" t="str">
        <f t="shared" si="229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225"/>
        <v>41811.263796296298</v>
      </c>
      <c r="L2897" s="11">
        <f t="shared" si="226"/>
        <v>41812.583333333336</v>
      </c>
      <c r="M2897" t="b">
        <v>0</v>
      </c>
      <c r="N2897">
        <v>4</v>
      </c>
      <c r="O2897" t="b">
        <v>0</v>
      </c>
      <c r="P2897" t="s">
        <v>8271</v>
      </c>
      <c r="Q2897" s="6">
        <f>E2897/D2897</f>
        <v>4.5999999999999999E-2</v>
      </c>
      <c r="R2897" s="7">
        <f t="shared" si="227"/>
        <v>5.75</v>
      </c>
      <c r="S2897" t="str">
        <f t="shared" si="228"/>
        <v>theater</v>
      </c>
      <c r="T2897" t="str">
        <f t="shared" si="229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225"/>
        <v>42701.617141203707</v>
      </c>
      <c r="L2898" s="11">
        <f t="shared" si="226"/>
        <v>42715.958333333336</v>
      </c>
      <c r="M2898" t="b">
        <v>0</v>
      </c>
      <c r="N2898">
        <v>12</v>
      </c>
      <c r="O2898" t="b">
        <v>0</v>
      </c>
      <c r="P2898" t="s">
        <v>8271</v>
      </c>
      <c r="Q2898" s="6">
        <f>E2898/D2898</f>
        <v>0.20833333333333334</v>
      </c>
      <c r="R2898" s="7">
        <f t="shared" si="227"/>
        <v>52.083333333333336</v>
      </c>
      <c r="S2898" t="str">
        <f t="shared" si="228"/>
        <v>theater</v>
      </c>
      <c r="T2898" t="str">
        <f t="shared" si="229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225"/>
        <v>42258.354837962965</v>
      </c>
      <c r="L2899" s="11">
        <f t="shared" si="226"/>
        <v>42288.353530092594</v>
      </c>
      <c r="M2899" t="b">
        <v>0</v>
      </c>
      <c r="N2899">
        <v>3</v>
      </c>
      <c r="O2899" t="b">
        <v>0</v>
      </c>
      <c r="P2899" t="s">
        <v>8271</v>
      </c>
      <c r="Q2899" s="6">
        <f>E2899/D2899</f>
        <v>4.583333333333333E-2</v>
      </c>
      <c r="R2899" s="7">
        <f t="shared" si="227"/>
        <v>183.33333333333334</v>
      </c>
      <c r="S2899" t="str">
        <f t="shared" si="228"/>
        <v>theater</v>
      </c>
      <c r="T2899" t="str">
        <f t="shared" si="229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225"/>
        <v>42278.373298611114</v>
      </c>
      <c r="L2900" s="11">
        <f t="shared" si="226"/>
        <v>42308.373298611114</v>
      </c>
      <c r="M2900" t="b">
        <v>0</v>
      </c>
      <c r="N2900">
        <v>12</v>
      </c>
      <c r="O2900" t="b">
        <v>0</v>
      </c>
      <c r="P2900" t="s">
        <v>8271</v>
      </c>
      <c r="Q2900" s="6">
        <f>E2900/D2900</f>
        <v>4.2133333333333335E-2</v>
      </c>
      <c r="R2900" s="7">
        <f t="shared" si="227"/>
        <v>26.333333333333332</v>
      </c>
      <c r="S2900" t="str">
        <f t="shared" si="228"/>
        <v>theater</v>
      </c>
      <c r="T2900" t="str">
        <f t="shared" si="229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225"/>
        <v>42514.786550925928</v>
      </c>
      <c r="L2901" s="11">
        <f t="shared" si="226"/>
        <v>42574.786550925928</v>
      </c>
      <c r="M2901" t="b">
        <v>0</v>
      </c>
      <c r="N2901">
        <v>0</v>
      </c>
      <c r="O2901" t="b">
        <v>0</v>
      </c>
      <c r="P2901" t="s">
        <v>8271</v>
      </c>
      <c r="Q2901" s="6">
        <f>E2901/D2901</f>
        <v>0</v>
      </c>
      <c r="R2901" s="7" t="e">
        <f t="shared" si="227"/>
        <v>#DIV/0!</v>
      </c>
      <c r="S2901" t="str">
        <f t="shared" si="228"/>
        <v>theater</v>
      </c>
      <c r="T2901" t="str">
        <f t="shared" si="229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225"/>
        <v>41829.942500000005</v>
      </c>
      <c r="L2902" s="11">
        <f t="shared" si="226"/>
        <v>41859.942500000005</v>
      </c>
      <c r="M2902" t="b">
        <v>0</v>
      </c>
      <c r="N2902">
        <v>7</v>
      </c>
      <c r="O2902" t="b">
        <v>0</v>
      </c>
      <c r="P2902" t="s">
        <v>8271</v>
      </c>
      <c r="Q2902" s="6">
        <f>E2902/D2902</f>
        <v>0.61909090909090914</v>
      </c>
      <c r="R2902" s="7">
        <f t="shared" si="227"/>
        <v>486.42857142857144</v>
      </c>
      <c r="S2902" t="str">
        <f t="shared" si="228"/>
        <v>theater</v>
      </c>
      <c r="T2902" t="str">
        <f t="shared" si="229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225"/>
        <v>41982.612719907411</v>
      </c>
      <c r="L2903" s="11">
        <f t="shared" si="226"/>
        <v>42042.612719907411</v>
      </c>
      <c r="M2903" t="b">
        <v>0</v>
      </c>
      <c r="N2903">
        <v>2</v>
      </c>
      <c r="O2903" t="b">
        <v>0</v>
      </c>
      <c r="P2903" t="s">
        <v>8271</v>
      </c>
      <c r="Q2903" s="6">
        <f>E2903/D2903</f>
        <v>8.0000000000000002E-3</v>
      </c>
      <c r="R2903" s="7">
        <f t="shared" si="227"/>
        <v>3</v>
      </c>
      <c r="S2903" t="str">
        <f t="shared" si="228"/>
        <v>theater</v>
      </c>
      <c r="T2903" t="str">
        <f t="shared" si="229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225"/>
        <v>42210.148101851853</v>
      </c>
      <c r="L2904" s="11">
        <f t="shared" si="226"/>
        <v>42240.148101851853</v>
      </c>
      <c r="M2904" t="b">
        <v>0</v>
      </c>
      <c r="N2904">
        <v>1</v>
      </c>
      <c r="O2904" t="b">
        <v>0</v>
      </c>
      <c r="P2904" t="s">
        <v>8271</v>
      </c>
      <c r="Q2904" s="6">
        <f>E2904/D2904</f>
        <v>1.6666666666666666E-4</v>
      </c>
      <c r="R2904" s="7">
        <f t="shared" si="227"/>
        <v>25</v>
      </c>
      <c r="S2904" t="str">
        <f t="shared" si="228"/>
        <v>theater</v>
      </c>
      <c r="T2904" t="str">
        <f t="shared" si="229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225"/>
        <v>42195.875208333331</v>
      </c>
      <c r="L2905" s="11">
        <f t="shared" si="226"/>
        <v>42255.875208333331</v>
      </c>
      <c r="M2905" t="b">
        <v>0</v>
      </c>
      <c r="N2905">
        <v>4</v>
      </c>
      <c r="O2905" t="b">
        <v>0</v>
      </c>
      <c r="P2905" t="s">
        <v>8271</v>
      </c>
      <c r="Q2905" s="6">
        <f>E2905/D2905</f>
        <v>7.7999999999999996E-3</v>
      </c>
      <c r="R2905" s="7">
        <f t="shared" si="227"/>
        <v>9.75</v>
      </c>
      <c r="S2905" t="str">
        <f t="shared" si="228"/>
        <v>theater</v>
      </c>
      <c r="T2905" t="str">
        <f t="shared" si="229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225"/>
        <v>41940.676284722227</v>
      </c>
      <c r="L2906" s="11">
        <f t="shared" si="226"/>
        <v>41952.208333333336</v>
      </c>
      <c r="M2906" t="b">
        <v>0</v>
      </c>
      <c r="N2906">
        <v>4</v>
      </c>
      <c r="O2906" t="b">
        <v>0</v>
      </c>
      <c r="P2906" t="s">
        <v>8271</v>
      </c>
      <c r="Q2906" s="6">
        <f>E2906/D2906</f>
        <v>0.05</v>
      </c>
      <c r="R2906" s="7">
        <f t="shared" si="227"/>
        <v>18.75</v>
      </c>
      <c r="S2906" t="str">
        <f t="shared" si="228"/>
        <v>theater</v>
      </c>
      <c r="T2906" t="str">
        <f t="shared" si="229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225"/>
        <v>42605.765196759261</v>
      </c>
      <c r="L2907" s="11">
        <f t="shared" si="226"/>
        <v>42619.765196759261</v>
      </c>
      <c r="M2907" t="b">
        <v>0</v>
      </c>
      <c r="N2907">
        <v>17</v>
      </c>
      <c r="O2907" t="b">
        <v>0</v>
      </c>
      <c r="P2907" t="s">
        <v>8271</v>
      </c>
      <c r="Q2907" s="6">
        <f>E2907/D2907</f>
        <v>0.17771428571428571</v>
      </c>
      <c r="R2907" s="7">
        <f t="shared" si="227"/>
        <v>36.588235294117645</v>
      </c>
      <c r="S2907" t="str">
        <f t="shared" si="228"/>
        <v>theater</v>
      </c>
      <c r="T2907" t="str">
        <f t="shared" si="229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225"/>
        <v>42199.357245370375</v>
      </c>
      <c r="L2908" s="11">
        <f t="shared" si="226"/>
        <v>42216.750000000007</v>
      </c>
      <c r="M2908" t="b">
        <v>0</v>
      </c>
      <c r="N2908">
        <v>7</v>
      </c>
      <c r="O2908" t="b">
        <v>0</v>
      </c>
      <c r="P2908" t="s">
        <v>8271</v>
      </c>
      <c r="Q2908" s="6">
        <f>E2908/D2908</f>
        <v>9.4166666666666662E-2</v>
      </c>
      <c r="R2908" s="7">
        <f t="shared" si="227"/>
        <v>80.714285714285708</v>
      </c>
      <c r="S2908" t="str">
        <f t="shared" si="228"/>
        <v>theater</v>
      </c>
      <c r="T2908" t="str">
        <f t="shared" si="229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225"/>
        <v>42444.586076388885</v>
      </c>
      <c r="L2909" s="11">
        <f t="shared" si="226"/>
        <v>42504.586076388885</v>
      </c>
      <c r="M2909" t="b">
        <v>0</v>
      </c>
      <c r="N2909">
        <v>2</v>
      </c>
      <c r="O2909" t="b">
        <v>0</v>
      </c>
      <c r="P2909" t="s">
        <v>8271</v>
      </c>
      <c r="Q2909" s="6">
        <f>E2909/D2909</f>
        <v>8.0000000000000004E-4</v>
      </c>
      <c r="R2909" s="7">
        <f t="shared" si="227"/>
        <v>1</v>
      </c>
      <c r="S2909" t="str">
        <f t="shared" si="228"/>
        <v>theater</v>
      </c>
      <c r="T2909" t="str">
        <f t="shared" si="229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225"/>
        <v>42499.440034722218</v>
      </c>
      <c r="L2910" s="11">
        <f t="shared" si="226"/>
        <v>42529.440034722218</v>
      </c>
      <c r="M2910" t="b">
        <v>0</v>
      </c>
      <c r="N2910">
        <v>5</v>
      </c>
      <c r="O2910" t="b">
        <v>0</v>
      </c>
      <c r="P2910" t="s">
        <v>8271</v>
      </c>
      <c r="Q2910" s="6">
        <f>E2910/D2910</f>
        <v>2.75E-2</v>
      </c>
      <c r="R2910" s="7">
        <f t="shared" si="227"/>
        <v>52.8</v>
      </c>
      <c r="S2910" t="str">
        <f t="shared" si="228"/>
        <v>theater</v>
      </c>
      <c r="T2910" t="str">
        <f t="shared" si="229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225"/>
        <v>41928.974548611113</v>
      </c>
      <c r="L2911" s="11">
        <f t="shared" si="226"/>
        <v>41968.531944444447</v>
      </c>
      <c r="M2911" t="b">
        <v>0</v>
      </c>
      <c r="N2911">
        <v>1</v>
      </c>
      <c r="O2911" t="b">
        <v>0</v>
      </c>
      <c r="P2911" t="s">
        <v>8271</v>
      </c>
      <c r="Q2911" s="6">
        <f>E2911/D2911</f>
        <v>1.1111111111111112E-4</v>
      </c>
      <c r="R2911" s="7">
        <f t="shared" si="227"/>
        <v>20</v>
      </c>
      <c r="S2911" t="str">
        <f t="shared" si="228"/>
        <v>theater</v>
      </c>
      <c r="T2911" t="str">
        <f t="shared" si="229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225"/>
        <v>42107.549618055556</v>
      </c>
      <c r="L2912" s="11">
        <f t="shared" si="226"/>
        <v>42167.549618055556</v>
      </c>
      <c r="M2912" t="b">
        <v>0</v>
      </c>
      <c r="N2912">
        <v>1</v>
      </c>
      <c r="O2912" t="b">
        <v>0</v>
      </c>
      <c r="P2912" t="s">
        <v>8271</v>
      </c>
      <c r="Q2912" s="6">
        <f>E2912/D2912</f>
        <v>3.3333333333333335E-5</v>
      </c>
      <c r="R2912" s="7">
        <f t="shared" si="227"/>
        <v>1</v>
      </c>
      <c r="S2912" t="str">
        <f t="shared" si="228"/>
        <v>theater</v>
      </c>
      <c r="T2912" t="str">
        <f t="shared" si="229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225"/>
        <v>42142.477152777785</v>
      </c>
      <c r="L2913" s="11">
        <f t="shared" si="226"/>
        <v>42182.477152777785</v>
      </c>
      <c r="M2913" t="b">
        <v>0</v>
      </c>
      <c r="N2913">
        <v>14</v>
      </c>
      <c r="O2913" t="b">
        <v>0</v>
      </c>
      <c r="P2913" t="s">
        <v>8271</v>
      </c>
      <c r="Q2913" s="6">
        <f>E2913/D2913</f>
        <v>0.36499999999999999</v>
      </c>
      <c r="R2913" s="7">
        <f t="shared" si="227"/>
        <v>46.928571428571431</v>
      </c>
      <c r="S2913" t="str">
        <f t="shared" si="228"/>
        <v>theater</v>
      </c>
      <c r="T2913" t="str">
        <f t="shared" si="229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225"/>
        <v>42353.83997685185</v>
      </c>
      <c r="L2914" s="11">
        <f t="shared" si="226"/>
        <v>42383.83997685185</v>
      </c>
      <c r="M2914" t="b">
        <v>0</v>
      </c>
      <c r="N2914">
        <v>26</v>
      </c>
      <c r="O2914" t="b">
        <v>0</v>
      </c>
      <c r="P2914" t="s">
        <v>8271</v>
      </c>
      <c r="Q2914" s="6">
        <f>E2914/D2914</f>
        <v>0.14058171745152354</v>
      </c>
      <c r="R2914" s="7">
        <f t="shared" si="227"/>
        <v>78.07692307692308</v>
      </c>
      <c r="S2914" t="str">
        <f t="shared" si="228"/>
        <v>theater</v>
      </c>
      <c r="T2914" t="str">
        <f t="shared" si="229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225"/>
        <v>41828.631238425929</v>
      </c>
      <c r="L2915" s="11">
        <f t="shared" si="226"/>
        <v>41888.631238425929</v>
      </c>
      <c r="M2915" t="b">
        <v>0</v>
      </c>
      <c r="N2915">
        <v>2</v>
      </c>
      <c r="O2915" t="b">
        <v>0</v>
      </c>
      <c r="P2915" t="s">
        <v>8271</v>
      </c>
      <c r="Q2915" s="6">
        <f>E2915/D2915</f>
        <v>2.0000000000000001E-4</v>
      </c>
      <c r="R2915" s="7">
        <f t="shared" si="227"/>
        <v>1</v>
      </c>
      <c r="S2915" t="str">
        <f t="shared" si="228"/>
        <v>theater</v>
      </c>
      <c r="T2915" t="str">
        <f t="shared" si="229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225"/>
        <v>42017.615671296298</v>
      </c>
      <c r="L2916" s="11">
        <f t="shared" si="226"/>
        <v>42077.574004629634</v>
      </c>
      <c r="M2916" t="b">
        <v>0</v>
      </c>
      <c r="N2916">
        <v>1</v>
      </c>
      <c r="O2916" t="b">
        <v>0</v>
      </c>
      <c r="P2916" t="s">
        <v>8271</v>
      </c>
      <c r="Q2916" s="6">
        <f>E2916/D2916</f>
        <v>4.0000000000000003E-5</v>
      </c>
      <c r="R2916" s="7">
        <f t="shared" si="227"/>
        <v>1</v>
      </c>
      <c r="S2916" t="str">
        <f t="shared" si="228"/>
        <v>theater</v>
      </c>
      <c r="T2916" t="str">
        <f t="shared" si="229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225"/>
        <v>42415.106365740743</v>
      </c>
      <c r="L2917" s="11">
        <f t="shared" si="226"/>
        <v>42445.064699074072</v>
      </c>
      <c r="M2917" t="b">
        <v>0</v>
      </c>
      <c r="N2917">
        <v>3</v>
      </c>
      <c r="O2917" t="b">
        <v>0</v>
      </c>
      <c r="P2917" t="s">
        <v>8271</v>
      </c>
      <c r="Q2917" s="6">
        <f>E2917/D2917</f>
        <v>0.61099999999999999</v>
      </c>
      <c r="R2917" s="7">
        <f t="shared" si="227"/>
        <v>203.66666666666666</v>
      </c>
      <c r="S2917" t="str">
        <f t="shared" si="228"/>
        <v>theater</v>
      </c>
      <c r="T2917" t="str">
        <f t="shared" si="229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225"/>
        <v>41755.185057870374</v>
      </c>
      <c r="L2918" s="11">
        <f t="shared" si="226"/>
        <v>41778.185057870374</v>
      </c>
      <c r="M2918" t="b">
        <v>0</v>
      </c>
      <c r="N2918">
        <v>7</v>
      </c>
      <c r="O2918" t="b">
        <v>0</v>
      </c>
      <c r="P2918" t="s">
        <v>8271</v>
      </c>
      <c r="Q2918" s="6">
        <f>E2918/D2918</f>
        <v>7.8378378378378383E-2</v>
      </c>
      <c r="R2918" s="7">
        <f t="shared" si="227"/>
        <v>20.714285714285715</v>
      </c>
      <c r="S2918" t="str">
        <f t="shared" si="228"/>
        <v>theater</v>
      </c>
      <c r="T2918" t="str">
        <f t="shared" si="229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225"/>
        <v>42244.942673611113</v>
      </c>
      <c r="L2919" s="11">
        <f t="shared" si="226"/>
        <v>42262.942673611113</v>
      </c>
      <c r="M2919" t="b">
        <v>0</v>
      </c>
      <c r="N2919">
        <v>9</v>
      </c>
      <c r="O2919" t="b">
        <v>0</v>
      </c>
      <c r="P2919" t="s">
        <v>8271</v>
      </c>
      <c r="Q2919" s="6">
        <f>E2919/D2919</f>
        <v>0.2185</v>
      </c>
      <c r="R2919" s="7">
        <f t="shared" si="227"/>
        <v>48.555555555555557</v>
      </c>
      <c r="S2919" t="str">
        <f t="shared" si="228"/>
        <v>theater</v>
      </c>
      <c r="T2919" t="str">
        <f t="shared" si="229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225"/>
        <v>42278.338043981486</v>
      </c>
      <c r="L2920" s="11">
        <f t="shared" si="226"/>
        <v>42306.338043981486</v>
      </c>
      <c r="M2920" t="b">
        <v>0</v>
      </c>
      <c r="N2920">
        <v>20</v>
      </c>
      <c r="O2920" t="b">
        <v>0</v>
      </c>
      <c r="P2920" t="s">
        <v>8271</v>
      </c>
      <c r="Q2920" s="6">
        <f>E2920/D2920</f>
        <v>0.27239999999999998</v>
      </c>
      <c r="R2920" s="7">
        <f t="shared" si="227"/>
        <v>68.099999999999994</v>
      </c>
      <c r="S2920" t="str">
        <f t="shared" si="228"/>
        <v>theater</v>
      </c>
      <c r="T2920" t="str">
        <f t="shared" si="229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225"/>
        <v>41826.327881944446</v>
      </c>
      <c r="L2921" s="11">
        <f t="shared" si="226"/>
        <v>41856.327881944446</v>
      </c>
      <c r="M2921" t="b">
        <v>0</v>
      </c>
      <c r="N2921">
        <v>6</v>
      </c>
      <c r="O2921" t="b">
        <v>0</v>
      </c>
      <c r="P2921" t="s">
        <v>8271</v>
      </c>
      <c r="Q2921" s="6">
        <f>E2921/D2921</f>
        <v>8.5000000000000006E-2</v>
      </c>
      <c r="R2921" s="7">
        <f t="shared" si="227"/>
        <v>8.5</v>
      </c>
      <c r="S2921" t="str">
        <f t="shared" si="228"/>
        <v>theater</v>
      </c>
      <c r="T2921" t="str">
        <f t="shared" si="229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225"/>
        <v>42058.500810185193</v>
      </c>
      <c r="L2922" s="11">
        <f t="shared" si="226"/>
        <v>42088.459143518521</v>
      </c>
      <c r="M2922" t="b">
        <v>0</v>
      </c>
      <c r="N2922">
        <v>13</v>
      </c>
      <c r="O2922" t="b">
        <v>0</v>
      </c>
      <c r="P2922" t="s">
        <v>8271</v>
      </c>
      <c r="Q2922" s="6">
        <f>E2922/D2922</f>
        <v>0.26840000000000003</v>
      </c>
      <c r="R2922" s="7">
        <f t="shared" si="227"/>
        <v>51.615384615384613</v>
      </c>
      <c r="S2922" t="str">
        <f t="shared" si="228"/>
        <v>theater</v>
      </c>
      <c r="T2922" t="str">
        <f t="shared" si="229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225"/>
        <v>41877.594953703709</v>
      </c>
      <c r="L2923" s="11">
        <f t="shared" si="226"/>
        <v>41907.594953703709</v>
      </c>
      <c r="M2923" t="b">
        <v>0</v>
      </c>
      <c r="N2923">
        <v>3</v>
      </c>
      <c r="O2923" t="b">
        <v>1</v>
      </c>
      <c r="P2923" t="s">
        <v>8305</v>
      </c>
      <c r="Q2923" s="6">
        <f>E2923/D2923</f>
        <v>1.29</v>
      </c>
      <c r="R2923" s="7">
        <f t="shared" si="227"/>
        <v>43</v>
      </c>
      <c r="S2923" t="str">
        <f t="shared" si="228"/>
        <v>theater</v>
      </c>
      <c r="T2923" t="str">
        <f t="shared" si="229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225"/>
        <v>42097.582488425927</v>
      </c>
      <c r="L2924" s="11">
        <f t="shared" si="226"/>
        <v>42142.582488425927</v>
      </c>
      <c r="M2924" t="b">
        <v>0</v>
      </c>
      <c r="N2924">
        <v>6</v>
      </c>
      <c r="O2924" t="b">
        <v>1</v>
      </c>
      <c r="P2924" t="s">
        <v>8305</v>
      </c>
      <c r="Q2924" s="6">
        <f>E2924/D2924</f>
        <v>1</v>
      </c>
      <c r="R2924" s="7">
        <f t="shared" si="227"/>
        <v>83.333333333333329</v>
      </c>
      <c r="S2924" t="str">
        <f t="shared" si="228"/>
        <v>theater</v>
      </c>
      <c r="T2924" t="str">
        <f t="shared" si="229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225"/>
        <v>42012.860868055555</v>
      </c>
      <c r="L2925" s="11">
        <f t="shared" si="226"/>
        <v>42027.833333333336</v>
      </c>
      <c r="M2925" t="b">
        <v>0</v>
      </c>
      <c r="N2925">
        <v>10</v>
      </c>
      <c r="O2925" t="b">
        <v>1</v>
      </c>
      <c r="P2925" t="s">
        <v>8305</v>
      </c>
      <c r="Q2925" s="6">
        <f>E2925/D2925</f>
        <v>1</v>
      </c>
      <c r="R2925" s="7">
        <f t="shared" si="227"/>
        <v>30</v>
      </c>
      <c r="S2925" t="str">
        <f t="shared" si="228"/>
        <v>theater</v>
      </c>
      <c r="T2925" t="str">
        <f t="shared" si="229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225"/>
        <v>42103.265162037038</v>
      </c>
      <c r="L2926" s="11">
        <f t="shared" si="226"/>
        <v>42132.874305555561</v>
      </c>
      <c r="M2926" t="b">
        <v>0</v>
      </c>
      <c r="N2926">
        <v>147</v>
      </c>
      <c r="O2926" t="b">
        <v>1</v>
      </c>
      <c r="P2926" t="s">
        <v>8305</v>
      </c>
      <c r="Q2926" s="6">
        <f>E2926/D2926</f>
        <v>1.032</v>
      </c>
      <c r="R2926" s="7">
        <f t="shared" si="227"/>
        <v>175.51020408163265</v>
      </c>
      <c r="S2926" t="str">
        <f t="shared" si="228"/>
        <v>theater</v>
      </c>
      <c r="T2926" t="str">
        <f t="shared" si="229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225"/>
        <v>41863.292453703703</v>
      </c>
      <c r="L2927" s="11">
        <f t="shared" si="226"/>
        <v>41893.292453703703</v>
      </c>
      <c r="M2927" t="b">
        <v>0</v>
      </c>
      <c r="N2927">
        <v>199</v>
      </c>
      <c r="O2927" t="b">
        <v>1</v>
      </c>
      <c r="P2927" t="s">
        <v>8305</v>
      </c>
      <c r="Q2927" s="6">
        <f>E2927/D2927</f>
        <v>1.0244597777777777</v>
      </c>
      <c r="R2927" s="7">
        <f t="shared" si="227"/>
        <v>231.66175879396985</v>
      </c>
      <c r="S2927" t="str">
        <f t="shared" si="228"/>
        <v>theater</v>
      </c>
      <c r="T2927" t="str">
        <f t="shared" si="229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225"/>
        <v>42044.474293981482</v>
      </c>
      <c r="L2928" s="11">
        <f t="shared" si="226"/>
        <v>42058.474293981482</v>
      </c>
      <c r="M2928" t="b">
        <v>0</v>
      </c>
      <c r="N2928">
        <v>50</v>
      </c>
      <c r="O2928" t="b">
        <v>1</v>
      </c>
      <c r="P2928" t="s">
        <v>8305</v>
      </c>
      <c r="Q2928" s="6">
        <f>E2928/D2928</f>
        <v>1.25</v>
      </c>
      <c r="R2928" s="7">
        <f t="shared" si="227"/>
        <v>75</v>
      </c>
      <c r="S2928" t="str">
        <f t="shared" si="228"/>
        <v>theater</v>
      </c>
      <c r="T2928" t="str">
        <f t="shared" si="229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225"/>
        <v>41806.377650462964</v>
      </c>
      <c r="L2929" s="11">
        <f t="shared" si="226"/>
        <v>41834.916666666672</v>
      </c>
      <c r="M2929" t="b">
        <v>0</v>
      </c>
      <c r="N2929">
        <v>21</v>
      </c>
      <c r="O2929" t="b">
        <v>1</v>
      </c>
      <c r="P2929" t="s">
        <v>8305</v>
      </c>
      <c r="Q2929" s="6">
        <f>E2929/D2929</f>
        <v>1.3083333333333333</v>
      </c>
      <c r="R2929" s="7">
        <f t="shared" si="227"/>
        <v>112.14285714285714</v>
      </c>
      <c r="S2929" t="str">
        <f t="shared" si="228"/>
        <v>theater</v>
      </c>
      <c r="T2929" t="str">
        <f t="shared" si="229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225"/>
        <v>42403.706550925934</v>
      </c>
      <c r="L2930" s="11">
        <f t="shared" si="226"/>
        <v>42433.706550925934</v>
      </c>
      <c r="M2930" t="b">
        <v>0</v>
      </c>
      <c r="N2930">
        <v>24</v>
      </c>
      <c r="O2930" t="b">
        <v>1</v>
      </c>
      <c r="P2930" t="s">
        <v>8305</v>
      </c>
      <c r="Q2930" s="6">
        <f>E2930/D2930</f>
        <v>1</v>
      </c>
      <c r="R2930" s="7">
        <f t="shared" si="227"/>
        <v>41.666666666666664</v>
      </c>
      <c r="S2930" t="str">
        <f t="shared" si="228"/>
        <v>theater</v>
      </c>
      <c r="T2930" t="str">
        <f t="shared" si="229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225"/>
        <v>41754.272662037038</v>
      </c>
      <c r="L2931" s="11">
        <f t="shared" si="226"/>
        <v>41784.272662037038</v>
      </c>
      <c r="M2931" t="b">
        <v>0</v>
      </c>
      <c r="N2931">
        <v>32</v>
      </c>
      <c r="O2931" t="b">
        <v>1</v>
      </c>
      <c r="P2931" t="s">
        <v>8305</v>
      </c>
      <c r="Q2931" s="6">
        <f>E2931/D2931</f>
        <v>1.02069375</v>
      </c>
      <c r="R2931" s="7">
        <f t="shared" si="227"/>
        <v>255.17343750000001</v>
      </c>
      <c r="S2931" t="str">
        <f t="shared" si="228"/>
        <v>theater</v>
      </c>
      <c r="T2931" t="str">
        <f t="shared" si="229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225"/>
        <v>42101.292407407411</v>
      </c>
      <c r="L2932" s="11">
        <f t="shared" si="226"/>
        <v>42131.292407407411</v>
      </c>
      <c r="M2932" t="b">
        <v>0</v>
      </c>
      <c r="N2932">
        <v>62</v>
      </c>
      <c r="O2932" t="b">
        <v>1</v>
      </c>
      <c r="P2932" t="s">
        <v>8305</v>
      </c>
      <c r="Q2932" s="6">
        <f>E2932/D2932</f>
        <v>1.0092000000000001</v>
      </c>
      <c r="R2932" s="7">
        <f t="shared" si="227"/>
        <v>162.7741935483871</v>
      </c>
      <c r="S2932" t="str">
        <f t="shared" si="228"/>
        <v>theater</v>
      </c>
      <c r="T2932" t="str">
        <f t="shared" si="229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225"/>
        <v>41871.999571759261</v>
      </c>
      <c r="L2933" s="11">
        <f t="shared" si="226"/>
        <v>41896.963888888895</v>
      </c>
      <c r="M2933" t="b">
        <v>0</v>
      </c>
      <c r="N2933">
        <v>9</v>
      </c>
      <c r="O2933" t="b">
        <v>1</v>
      </c>
      <c r="P2933" t="s">
        <v>8305</v>
      </c>
      <c r="Q2933" s="6">
        <f>E2933/D2933</f>
        <v>1.06</v>
      </c>
      <c r="R2933" s="7">
        <f t="shared" si="227"/>
        <v>88.333333333333329</v>
      </c>
      <c r="S2933" t="str">
        <f t="shared" si="228"/>
        <v>theater</v>
      </c>
      <c r="T2933" t="str">
        <f t="shared" si="229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225"/>
        <v>42024.873113425929</v>
      </c>
      <c r="L2934" s="11">
        <f t="shared" si="226"/>
        <v>42056.166666666664</v>
      </c>
      <c r="M2934" t="b">
        <v>0</v>
      </c>
      <c r="N2934">
        <v>38</v>
      </c>
      <c r="O2934" t="b">
        <v>1</v>
      </c>
      <c r="P2934" t="s">
        <v>8305</v>
      </c>
      <c r="Q2934" s="6">
        <f>E2934/D2934</f>
        <v>1.0509677419354839</v>
      </c>
      <c r="R2934" s="7">
        <f t="shared" si="227"/>
        <v>85.736842105263165</v>
      </c>
      <c r="S2934" t="str">
        <f t="shared" si="228"/>
        <v>theater</v>
      </c>
      <c r="T2934" t="str">
        <f t="shared" si="229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225"/>
        <v>42495.664965277778</v>
      </c>
      <c r="L2935" s="11">
        <f t="shared" si="226"/>
        <v>42525.664965277778</v>
      </c>
      <c r="M2935" t="b">
        <v>0</v>
      </c>
      <c r="N2935">
        <v>54</v>
      </c>
      <c r="O2935" t="b">
        <v>1</v>
      </c>
      <c r="P2935" t="s">
        <v>8305</v>
      </c>
      <c r="Q2935" s="6">
        <f>E2935/D2935</f>
        <v>1.0276000000000001</v>
      </c>
      <c r="R2935" s="7">
        <f t="shared" si="227"/>
        <v>47.574074074074076</v>
      </c>
      <c r="S2935" t="str">
        <f t="shared" si="228"/>
        <v>theater</v>
      </c>
      <c r="T2935" t="str">
        <f t="shared" si="229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225"/>
        <v>41775.344490740747</v>
      </c>
      <c r="L2936" s="11">
        <f t="shared" si="226"/>
        <v>41805.344490740747</v>
      </c>
      <c r="M2936" t="b">
        <v>0</v>
      </c>
      <c r="N2936">
        <v>37</v>
      </c>
      <c r="O2936" t="b">
        <v>1</v>
      </c>
      <c r="P2936" t="s">
        <v>8305</v>
      </c>
      <c r="Q2936" s="6">
        <f>E2936/D2936</f>
        <v>1.08</v>
      </c>
      <c r="R2936" s="7">
        <f t="shared" si="227"/>
        <v>72.972972972972968</v>
      </c>
      <c r="S2936" t="str">
        <f t="shared" si="228"/>
        <v>theater</v>
      </c>
      <c r="T2936" t="str">
        <f t="shared" si="229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225"/>
        <v>42553.291759259264</v>
      </c>
      <c r="L2937" s="11">
        <f t="shared" si="226"/>
        <v>42611.416666666664</v>
      </c>
      <c r="M2937" t="b">
        <v>0</v>
      </c>
      <c r="N2937">
        <v>39</v>
      </c>
      <c r="O2937" t="b">
        <v>1</v>
      </c>
      <c r="P2937" t="s">
        <v>8305</v>
      </c>
      <c r="Q2937" s="6">
        <f>E2937/D2937</f>
        <v>1.0088571428571429</v>
      </c>
      <c r="R2937" s="7">
        <f t="shared" si="227"/>
        <v>90.538461538461533</v>
      </c>
      <c r="S2937" t="str">
        <f t="shared" si="228"/>
        <v>theater</v>
      </c>
      <c r="T2937" t="str">
        <f t="shared" si="229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225"/>
        <v>41912.3590625</v>
      </c>
      <c r="L2938" s="11">
        <f t="shared" si="226"/>
        <v>41924.915972222225</v>
      </c>
      <c r="M2938" t="b">
        <v>0</v>
      </c>
      <c r="N2938">
        <v>34</v>
      </c>
      <c r="O2938" t="b">
        <v>1</v>
      </c>
      <c r="P2938" t="s">
        <v>8305</v>
      </c>
      <c r="Q2938" s="6">
        <f>E2938/D2938</f>
        <v>1.28</v>
      </c>
      <c r="R2938" s="7">
        <f t="shared" si="227"/>
        <v>37.647058823529413</v>
      </c>
      <c r="S2938" t="str">
        <f t="shared" si="228"/>
        <v>theater</v>
      </c>
      <c r="T2938" t="str">
        <f t="shared" si="229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225"/>
        <v>41803.165659722225</v>
      </c>
      <c r="L2939" s="11">
        <f t="shared" si="226"/>
        <v>41833.165659722225</v>
      </c>
      <c r="M2939" t="b">
        <v>0</v>
      </c>
      <c r="N2939">
        <v>55</v>
      </c>
      <c r="O2939" t="b">
        <v>1</v>
      </c>
      <c r="P2939" t="s">
        <v>8305</v>
      </c>
      <c r="Q2939" s="6">
        <f>E2939/D2939</f>
        <v>1.3333333333333333</v>
      </c>
      <c r="R2939" s="7">
        <f t="shared" si="227"/>
        <v>36.363636363636367</v>
      </c>
      <c r="S2939" t="str">
        <f t="shared" si="228"/>
        <v>theater</v>
      </c>
      <c r="T2939" t="str">
        <f t="shared" si="229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225"/>
        <v>42004.412199074075</v>
      </c>
      <c r="L2940" s="11">
        <f t="shared" si="226"/>
        <v>42034.412199074075</v>
      </c>
      <c r="M2940" t="b">
        <v>0</v>
      </c>
      <c r="N2940">
        <v>32</v>
      </c>
      <c r="O2940" t="b">
        <v>1</v>
      </c>
      <c r="P2940" t="s">
        <v>8305</v>
      </c>
      <c r="Q2940" s="6">
        <f>E2940/D2940</f>
        <v>1.0137499999999999</v>
      </c>
      <c r="R2940" s="7">
        <f t="shared" si="227"/>
        <v>126.71875</v>
      </c>
      <c r="S2940" t="str">
        <f t="shared" si="228"/>
        <v>theater</v>
      </c>
      <c r="T2940" t="str">
        <f t="shared" si="229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225"/>
        <v>41845.517500000002</v>
      </c>
      <c r="L2941" s="11">
        <f t="shared" si="226"/>
        <v>41878.75</v>
      </c>
      <c r="M2941" t="b">
        <v>0</v>
      </c>
      <c r="N2941">
        <v>25</v>
      </c>
      <c r="O2941" t="b">
        <v>1</v>
      </c>
      <c r="P2941" t="s">
        <v>8305</v>
      </c>
      <c r="Q2941" s="6">
        <f>E2941/D2941</f>
        <v>1.0287500000000001</v>
      </c>
      <c r="R2941" s="7">
        <f t="shared" si="227"/>
        <v>329.2</v>
      </c>
      <c r="S2941" t="str">
        <f t="shared" si="228"/>
        <v>theater</v>
      </c>
      <c r="T2941" t="str">
        <f t="shared" si="229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225"/>
        <v>41982.48168981482</v>
      </c>
      <c r="L2942" s="11">
        <f t="shared" si="226"/>
        <v>42022.48168981482</v>
      </c>
      <c r="M2942" t="b">
        <v>0</v>
      </c>
      <c r="N2942">
        <v>33</v>
      </c>
      <c r="O2942" t="b">
        <v>1</v>
      </c>
      <c r="P2942" t="s">
        <v>8305</v>
      </c>
      <c r="Q2942" s="6">
        <f>E2942/D2942</f>
        <v>1.0724</v>
      </c>
      <c r="R2942" s="7">
        <f t="shared" si="227"/>
        <v>81.242424242424249</v>
      </c>
      <c r="S2942" t="str">
        <f t="shared" si="228"/>
        <v>theater</v>
      </c>
      <c r="T2942" t="str">
        <f t="shared" si="229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225"/>
        <v>42034.66846064815</v>
      </c>
      <c r="L2943" s="11">
        <f t="shared" si="226"/>
        <v>42064.66846064815</v>
      </c>
      <c r="M2943" t="b">
        <v>0</v>
      </c>
      <c r="N2943">
        <v>1</v>
      </c>
      <c r="O2943" t="b">
        <v>0</v>
      </c>
      <c r="P2943" t="s">
        <v>8303</v>
      </c>
      <c r="Q2943" s="6">
        <f>E2943/D2943</f>
        <v>4.0000000000000003E-5</v>
      </c>
      <c r="R2943" s="7">
        <f t="shared" si="227"/>
        <v>1</v>
      </c>
      <c r="S2943" t="str">
        <f t="shared" si="228"/>
        <v>theater</v>
      </c>
      <c r="T2943" t="str">
        <f t="shared" si="229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225"/>
        <v>42334.512256944443</v>
      </c>
      <c r="L2944" s="11">
        <f t="shared" si="226"/>
        <v>42354.554166666669</v>
      </c>
      <c r="M2944" t="b">
        <v>0</v>
      </c>
      <c r="N2944">
        <v>202</v>
      </c>
      <c r="O2944" t="b">
        <v>0</v>
      </c>
      <c r="P2944" t="s">
        <v>8303</v>
      </c>
      <c r="Q2944" s="6">
        <f>E2944/D2944</f>
        <v>0.20424999999999999</v>
      </c>
      <c r="R2944" s="7">
        <f t="shared" si="227"/>
        <v>202.22772277227722</v>
      </c>
      <c r="S2944" t="str">
        <f t="shared" si="228"/>
        <v>theater</v>
      </c>
      <c r="T2944" t="str">
        <f t="shared" si="229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225"/>
        <v>42076.837731481479</v>
      </c>
      <c r="L2945" s="11">
        <f t="shared" si="226"/>
        <v>42106.837731481479</v>
      </c>
      <c r="M2945" t="b">
        <v>0</v>
      </c>
      <c r="N2945">
        <v>0</v>
      </c>
      <c r="O2945" t="b">
        <v>0</v>
      </c>
      <c r="P2945" t="s">
        <v>8303</v>
      </c>
      <c r="Q2945" s="6">
        <f>E2945/D2945</f>
        <v>0</v>
      </c>
      <c r="R2945" s="7" t="e">
        <f t="shared" si="227"/>
        <v>#DIV/0!</v>
      </c>
      <c r="S2945" t="str">
        <f t="shared" si="228"/>
        <v>theater</v>
      </c>
      <c r="T2945" t="str">
        <f t="shared" si="229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si="225"/>
        <v>42132.622662037036</v>
      </c>
      <c r="L2946" s="11">
        <f t="shared" si="226"/>
        <v>42162.622662037036</v>
      </c>
      <c r="M2946" t="b">
        <v>0</v>
      </c>
      <c r="N2946">
        <v>1</v>
      </c>
      <c r="O2946" t="b">
        <v>0</v>
      </c>
      <c r="P2946" t="s">
        <v>8303</v>
      </c>
      <c r="Q2946" s="6">
        <f>E2946/D2946</f>
        <v>0.01</v>
      </c>
      <c r="R2946" s="7">
        <f t="shared" si="227"/>
        <v>100</v>
      </c>
      <c r="S2946" t="str">
        <f t="shared" si="228"/>
        <v>theater</v>
      </c>
      <c r="T2946" t="str">
        <f t="shared" si="229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ref="K2947:K3010" si="230">(((J2947/60)/60)/24)+DATE(1970,1,1)+(-7/24)</f>
        <v>42117.847916666673</v>
      </c>
      <c r="L2947" s="11">
        <f t="shared" ref="L2947:L3010" si="231">(((I2947/60)/60)/24)+DATE(1970,1,1)+(-7/24)</f>
        <v>42147.847916666673</v>
      </c>
      <c r="M2947" t="b">
        <v>0</v>
      </c>
      <c r="N2947">
        <v>0</v>
      </c>
      <c r="O2947" t="b">
        <v>0</v>
      </c>
      <c r="P2947" t="s">
        <v>8303</v>
      </c>
      <c r="Q2947" s="6">
        <f>E2947/D2947</f>
        <v>0</v>
      </c>
      <c r="R2947" s="7" t="e">
        <f t="shared" ref="R2947:R3010" si="232">E2947/N2947</f>
        <v>#DIV/0!</v>
      </c>
      <c r="S2947" t="str">
        <f t="shared" ref="S2947:S3010" si="233">LEFT(P2947,SEARCH("/",P2947,1)-1)</f>
        <v>theater</v>
      </c>
      <c r="T2947" t="str">
        <f t="shared" ref="T2947:T3010" si="234">RIGHT(P2947,LEN(P2947)-SEARCH("/",P2947))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230"/>
        <v>42567.239490740743</v>
      </c>
      <c r="L2948" s="11">
        <f t="shared" si="231"/>
        <v>42597.239490740743</v>
      </c>
      <c r="M2948" t="b">
        <v>0</v>
      </c>
      <c r="N2948">
        <v>2</v>
      </c>
      <c r="O2948" t="b">
        <v>0</v>
      </c>
      <c r="P2948" t="s">
        <v>8303</v>
      </c>
      <c r="Q2948" s="6">
        <f>E2948/D2948</f>
        <v>1E-3</v>
      </c>
      <c r="R2948" s="7">
        <f t="shared" si="232"/>
        <v>1</v>
      </c>
      <c r="S2948" t="str">
        <f t="shared" si="233"/>
        <v>theater</v>
      </c>
      <c r="T2948" t="str">
        <f t="shared" si="234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230"/>
        <v>42649.270451388897</v>
      </c>
      <c r="L2949" s="11">
        <f t="shared" si="231"/>
        <v>42698.424305555563</v>
      </c>
      <c r="M2949" t="b">
        <v>0</v>
      </c>
      <c r="N2949">
        <v>13</v>
      </c>
      <c r="O2949" t="b">
        <v>0</v>
      </c>
      <c r="P2949" t="s">
        <v>8303</v>
      </c>
      <c r="Q2949" s="6">
        <f>E2949/D2949</f>
        <v>4.2880000000000001E-2</v>
      </c>
      <c r="R2949" s="7">
        <f t="shared" si="232"/>
        <v>82.461538461538467</v>
      </c>
      <c r="S2949" t="str">
        <f t="shared" si="233"/>
        <v>theater</v>
      </c>
      <c r="T2949" t="str">
        <f t="shared" si="234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230"/>
        <v>42097.357557870368</v>
      </c>
      <c r="L2950" s="11">
        <f t="shared" si="231"/>
        <v>42157.357557870368</v>
      </c>
      <c r="M2950" t="b">
        <v>0</v>
      </c>
      <c r="N2950">
        <v>9</v>
      </c>
      <c r="O2950" t="b">
        <v>0</v>
      </c>
      <c r="P2950" t="s">
        <v>8303</v>
      </c>
      <c r="Q2950" s="6">
        <f>E2950/D2950</f>
        <v>4.8000000000000001E-5</v>
      </c>
      <c r="R2950" s="7">
        <f t="shared" si="232"/>
        <v>2.6666666666666665</v>
      </c>
      <c r="S2950" t="str">
        <f t="shared" si="233"/>
        <v>theater</v>
      </c>
      <c r="T2950" t="str">
        <f t="shared" si="234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230"/>
        <v>42297.531446759262</v>
      </c>
      <c r="L2951" s="11">
        <f t="shared" si="231"/>
        <v>42327.573113425933</v>
      </c>
      <c r="M2951" t="b">
        <v>0</v>
      </c>
      <c r="N2951">
        <v>2</v>
      </c>
      <c r="O2951" t="b">
        <v>0</v>
      </c>
      <c r="P2951" t="s">
        <v>8303</v>
      </c>
      <c r="Q2951" s="6">
        <f>E2951/D2951</f>
        <v>2.5000000000000001E-2</v>
      </c>
      <c r="R2951" s="7">
        <f t="shared" si="232"/>
        <v>12.5</v>
      </c>
      <c r="S2951" t="str">
        <f t="shared" si="233"/>
        <v>theater</v>
      </c>
      <c r="T2951" t="str">
        <f t="shared" si="234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230"/>
        <v>42362.073518518526</v>
      </c>
      <c r="L2952" s="11">
        <f t="shared" si="231"/>
        <v>42392.073518518526</v>
      </c>
      <c r="M2952" t="b">
        <v>0</v>
      </c>
      <c r="N2952">
        <v>0</v>
      </c>
      <c r="O2952" t="b">
        <v>0</v>
      </c>
      <c r="P2952" t="s">
        <v>8303</v>
      </c>
      <c r="Q2952" s="6">
        <f>E2952/D2952</f>
        <v>0</v>
      </c>
      <c r="R2952" s="7" t="e">
        <f t="shared" si="232"/>
        <v>#DIV/0!</v>
      </c>
      <c r="S2952" t="str">
        <f t="shared" si="233"/>
        <v>theater</v>
      </c>
      <c r="T2952" t="str">
        <f t="shared" si="234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230"/>
        <v>41872.511261574073</v>
      </c>
      <c r="L2953" s="11">
        <f t="shared" si="231"/>
        <v>41917.511261574073</v>
      </c>
      <c r="M2953" t="b">
        <v>0</v>
      </c>
      <c r="N2953">
        <v>58</v>
      </c>
      <c r="O2953" t="b">
        <v>0</v>
      </c>
      <c r="P2953" t="s">
        <v>8303</v>
      </c>
      <c r="Q2953" s="6">
        <f>E2953/D2953</f>
        <v>2.1919999999999999E-2</v>
      </c>
      <c r="R2953" s="7">
        <f t="shared" si="232"/>
        <v>18.896551724137932</v>
      </c>
      <c r="S2953" t="str">
        <f t="shared" si="233"/>
        <v>theater</v>
      </c>
      <c r="T2953" t="str">
        <f t="shared" si="234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230"/>
        <v>42628.398599537039</v>
      </c>
      <c r="L2954" s="11">
        <f t="shared" si="231"/>
        <v>42659.875000000007</v>
      </c>
      <c r="M2954" t="b">
        <v>0</v>
      </c>
      <c r="N2954">
        <v>8</v>
      </c>
      <c r="O2954" t="b">
        <v>0</v>
      </c>
      <c r="P2954" t="s">
        <v>8303</v>
      </c>
      <c r="Q2954" s="6">
        <f>E2954/D2954</f>
        <v>8.0250000000000002E-2</v>
      </c>
      <c r="R2954" s="7">
        <f t="shared" si="232"/>
        <v>200.625</v>
      </c>
      <c r="S2954" t="str">
        <f t="shared" si="233"/>
        <v>theater</v>
      </c>
      <c r="T2954" t="str">
        <f t="shared" si="234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230"/>
        <v>42255.500243055554</v>
      </c>
      <c r="L2955" s="11">
        <f t="shared" si="231"/>
        <v>42285.500243055554</v>
      </c>
      <c r="M2955" t="b">
        <v>0</v>
      </c>
      <c r="N2955">
        <v>3</v>
      </c>
      <c r="O2955" t="b">
        <v>0</v>
      </c>
      <c r="P2955" t="s">
        <v>8303</v>
      </c>
      <c r="Q2955" s="6">
        <f>E2955/D2955</f>
        <v>1.5125E-3</v>
      </c>
      <c r="R2955" s="7">
        <f t="shared" si="232"/>
        <v>201.66666666666666</v>
      </c>
      <c r="S2955" t="str">
        <f t="shared" si="233"/>
        <v>theater</v>
      </c>
      <c r="T2955" t="str">
        <f t="shared" si="234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230"/>
        <v>42790.291701388887</v>
      </c>
      <c r="L2956" s="11">
        <f t="shared" si="231"/>
        <v>42810.25003472223</v>
      </c>
      <c r="M2956" t="b">
        <v>0</v>
      </c>
      <c r="N2956">
        <v>0</v>
      </c>
      <c r="O2956" t="b">
        <v>0</v>
      </c>
      <c r="P2956" t="s">
        <v>8303</v>
      </c>
      <c r="Q2956" s="6">
        <f>E2956/D2956</f>
        <v>0</v>
      </c>
      <c r="R2956" s="7" t="e">
        <f t="shared" si="232"/>
        <v>#DIV/0!</v>
      </c>
      <c r="S2956" t="str">
        <f t="shared" si="233"/>
        <v>theater</v>
      </c>
      <c r="T2956" t="str">
        <f t="shared" si="234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230"/>
        <v>42141.449641203704</v>
      </c>
      <c r="L2957" s="11">
        <f t="shared" si="231"/>
        <v>42171.449641203704</v>
      </c>
      <c r="M2957" t="b">
        <v>0</v>
      </c>
      <c r="N2957">
        <v>11</v>
      </c>
      <c r="O2957" t="b">
        <v>0</v>
      </c>
      <c r="P2957" t="s">
        <v>8303</v>
      </c>
      <c r="Q2957" s="6">
        <f>E2957/D2957</f>
        <v>0.59583333333333333</v>
      </c>
      <c r="R2957" s="7">
        <f t="shared" si="232"/>
        <v>65</v>
      </c>
      <c r="S2957" t="str">
        <f t="shared" si="233"/>
        <v>theater</v>
      </c>
      <c r="T2957" t="str">
        <f t="shared" si="234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230"/>
        <v>42464.667245370372</v>
      </c>
      <c r="L2958" s="11">
        <f t="shared" si="231"/>
        <v>42494.667245370372</v>
      </c>
      <c r="M2958" t="b">
        <v>0</v>
      </c>
      <c r="N2958">
        <v>20</v>
      </c>
      <c r="O2958" t="b">
        <v>0</v>
      </c>
      <c r="P2958" t="s">
        <v>8303</v>
      </c>
      <c r="Q2958" s="6">
        <f>E2958/D2958</f>
        <v>0.16734177215189874</v>
      </c>
      <c r="R2958" s="7">
        <f t="shared" si="232"/>
        <v>66.099999999999994</v>
      </c>
      <c r="S2958" t="str">
        <f t="shared" si="233"/>
        <v>theater</v>
      </c>
      <c r="T2958" t="str">
        <f t="shared" si="234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230"/>
        <v>42030.719583333332</v>
      </c>
      <c r="L2959" s="11">
        <f t="shared" si="231"/>
        <v>42090.677916666667</v>
      </c>
      <c r="M2959" t="b">
        <v>0</v>
      </c>
      <c r="N2959">
        <v>3</v>
      </c>
      <c r="O2959" t="b">
        <v>0</v>
      </c>
      <c r="P2959" t="s">
        <v>8303</v>
      </c>
      <c r="Q2959" s="6">
        <f>E2959/D2959</f>
        <v>1.8666666666666668E-2</v>
      </c>
      <c r="R2959" s="7">
        <f t="shared" si="232"/>
        <v>93.333333333333329</v>
      </c>
      <c r="S2959" t="str">
        <f t="shared" si="233"/>
        <v>theater</v>
      </c>
      <c r="T2959" t="str">
        <f t="shared" si="234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230"/>
        <v>42438.48746527778</v>
      </c>
      <c r="L2960" s="11">
        <f t="shared" si="231"/>
        <v>42498.445798611116</v>
      </c>
      <c r="M2960" t="b">
        <v>0</v>
      </c>
      <c r="N2960">
        <v>0</v>
      </c>
      <c r="O2960" t="b">
        <v>0</v>
      </c>
      <c r="P2960" t="s">
        <v>8303</v>
      </c>
      <c r="Q2960" s="6">
        <f>E2960/D2960</f>
        <v>0</v>
      </c>
      <c r="R2960" s="7" t="e">
        <f t="shared" si="232"/>
        <v>#DIV/0!</v>
      </c>
      <c r="S2960" t="str">
        <f t="shared" si="233"/>
        <v>theater</v>
      </c>
      <c r="T2960" t="str">
        <f t="shared" si="234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230"/>
        <v>42497.716724537044</v>
      </c>
      <c r="L2961" s="11">
        <f t="shared" si="231"/>
        <v>42527.716724537044</v>
      </c>
      <c r="M2961" t="b">
        <v>0</v>
      </c>
      <c r="N2961">
        <v>0</v>
      </c>
      <c r="O2961" t="b">
        <v>0</v>
      </c>
      <c r="P2961" t="s">
        <v>8303</v>
      </c>
      <c r="Q2961" s="6">
        <f>E2961/D2961</f>
        <v>0</v>
      </c>
      <c r="R2961" s="7" t="e">
        <f t="shared" si="232"/>
        <v>#DIV/0!</v>
      </c>
      <c r="S2961" t="str">
        <f t="shared" si="233"/>
        <v>theater</v>
      </c>
      <c r="T2961" t="str">
        <f t="shared" si="234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230"/>
        <v>41863.465543981481</v>
      </c>
      <c r="L2962" s="11">
        <f t="shared" si="231"/>
        <v>41893.465543981481</v>
      </c>
      <c r="M2962" t="b">
        <v>0</v>
      </c>
      <c r="N2962">
        <v>0</v>
      </c>
      <c r="O2962" t="b">
        <v>0</v>
      </c>
      <c r="P2962" t="s">
        <v>8303</v>
      </c>
      <c r="Q2962" s="6">
        <f>E2962/D2962</f>
        <v>0</v>
      </c>
      <c r="R2962" s="7" t="e">
        <f t="shared" si="232"/>
        <v>#DIV/0!</v>
      </c>
      <c r="S2962" t="str">
        <f t="shared" si="233"/>
        <v>theater</v>
      </c>
      <c r="T2962" t="str">
        <f t="shared" si="234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230"/>
        <v>42060.92082175926</v>
      </c>
      <c r="L2963" s="11">
        <f t="shared" si="231"/>
        <v>42088.875000000007</v>
      </c>
      <c r="M2963" t="b">
        <v>0</v>
      </c>
      <c r="N2963">
        <v>108</v>
      </c>
      <c r="O2963" t="b">
        <v>1</v>
      </c>
      <c r="P2963" t="s">
        <v>8271</v>
      </c>
      <c r="Q2963" s="6">
        <f>E2963/D2963</f>
        <v>1.0962000000000001</v>
      </c>
      <c r="R2963" s="7">
        <f t="shared" si="232"/>
        <v>50.75</v>
      </c>
      <c r="S2963" t="str">
        <f t="shared" si="233"/>
        <v>theater</v>
      </c>
      <c r="T2963" t="str">
        <f t="shared" si="234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230"/>
        <v>42035.952615740745</v>
      </c>
      <c r="L2964" s="11">
        <f t="shared" si="231"/>
        <v>42063.999305555561</v>
      </c>
      <c r="M2964" t="b">
        <v>0</v>
      </c>
      <c r="N2964">
        <v>20</v>
      </c>
      <c r="O2964" t="b">
        <v>1</v>
      </c>
      <c r="P2964" t="s">
        <v>8271</v>
      </c>
      <c r="Q2964" s="6">
        <f>E2964/D2964</f>
        <v>1.218</v>
      </c>
      <c r="R2964" s="7">
        <f t="shared" si="232"/>
        <v>60.9</v>
      </c>
      <c r="S2964" t="str">
        <f t="shared" si="233"/>
        <v>theater</v>
      </c>
      <c r="T2964" t="str">
        <f t="shared" si="234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230"/>
        <v>42157.178518518522</v>
      </c>
      <c r="L2965" s="11">
        <f t="shared" si="231"/>
        <v>42187.178518518522</v>
      </c>
      <c r="M2965" t="b">
        <v>0</v>
      </c>
      <c r="N2965">
        <v>98</v>
      </c>
      <c r="O2965" t="b">
        <v>1</v>
      </c>
      <c r="P2965" t="s">
        <v>8271</v>
      </c>
      <c r="Q2965" s="6">
        <f>E2965/D2965</f>
        <v>1.0685</v>
      </c>
      <c r="R2965" s="7">
        <f t="shared" si="232"/>
        <v>109.03061224489795</v>
      </c>
      <c r="S2965" t="str">
        <f t="shared" si="233"/>
        <v>theater</v>
      </c>
      <c r="T2965" t="str">
        <f t="shared" si="234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230"/>
        <v>41827.618275462963</v>
      </c>
      <c r="L2966" s="11">
        <f t="shared" si="231"/>
        <v>41857.605555555558</v>
      </c>
      <c r="M2966" t="b">
        <v>0</v>
      </c>
      <c r="N2966">
        <v>196</v>
      </c>
      <c r="O2966" t="b">
        <v>1</v>
      </c>
      <c r="P2966" t="s">
        <v>8271</v>
      </c>
      <c r="Q2966" s="6">
        <f>E2966/D2966</f>
        <v>1.0071379999999999</v>
      </c>
      <c r="R2966" s="7">
        <f t="shared" si="232"/>
        <v>25.692295918367346</v>
      </c>
      <c r="S2966" t="str">
        <f t="shared" si="233"/>
        <v>theater</v>
      </c>
      <c r="T2966" t="str">
        <f t="shared" si="234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230"/>
        <v>42162.437881944446</v>
      </c>
      <c r="L2967" s="11">
        <f t="shared" si="231"/>
        <v>42192.437881944446</v>
      </c>
      <c r="M2967" t="b">
        <v>0</v>
      </c>
      <c r="N2967">
        <v>39</v>
      </c>
      <c r="O2967" t="b">
        <v>1</v>
      </c>
      <c r="P2967" t="s">
        <v>8271</v>
      </c>
      <c r="Q2967" s="6">
        <f>E2967/D2967</f>
        <v>1.0900000000000001</v>
      </c>
      <c r="R2967" s="7">
        <f t="shared" si="232"/>
        <v>41.92307692307692</v>
      </c>
      <c r="S2967" t="str">
        <f t="shared" si="233"/>
        <v>theater</v>
      </c>
      <c r="T2967" t="str">
        <f t="shared" si="234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230"/>
        <v>42233.446898148155</v>
      </c>
      <c r="L2968" s="11">
        <f t="shared" si="231"/>
        <v>42263.446898148155</v>
      </c>
      <c r="M2968" t="b">
        <v>0</v>
      </c>
      <c r="N2968">
        <v>128</v>
      </c>
      <c r="O2968" t="b">
        <v>1</v>
      </c>
      <c r="P2968" t="s">
        <v>8271</v>
      </c>
      <c r="Q2968" s="6">
        <f>E2968/D2968</f>
        <v>1.1363000000000001</v>
      </c>
      <c r="R2968" s="7">
        <f t="shared" si="232"/>
        <v>88.7734375</v>
      </c>
      <c r="S2968" t="str">
        <f t="shared" si="233"/>
        <v>theater</v>
      </c>
      <c r="T2968" t="str">
        <f t="shared" si="234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230"/>
        <v>42041.906157407408</v>
      </c>
      <c r="L2969" s="11">
        <f t="shared" si="231"/>
        <v>42071.864490740743</v>
      </c>
      <c r="M2969" t="b">
        <v>0</v>
      </c>
      <c r="N2969">
        <v>71</v>
      </c>
      <c r="O2969" t="b">
        <v>1</v>
      </c>
      <c r="P2969" t="s">
        <v>8271</v>
      </c>
      <c r="Q2969" s="6">
        <f>E2969/D2969</f>
        <v>1.1392</v>
      </c>
      <c r="R2969" s="7">
        <f t="shared" si="232"/>
        <v>80.225352112676063</v>
      </c>
      <c r="S2969" t="str">
        <f t="shared" si="233"/>
        <v>theater</v>
      </c>
      <c r="T2969" t="str">
        <f t="shared" si="234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230"/>
        <v>42585.232175925928</v>
      </c>
      <c r="L2970" s="11">
        <f t="shared" si="231"/>
        <v>42598.874305555561</v>
      </c>
      <c r="M2970" t="b">
        <v>0</v>
      </c>
      <c r="N2970">
        <v>47</v>
      </c>
      <c r="O2970" t="b">
        <v>1</v>
      </c>
      <c r="P2970" t="s">
        <v>8271</v>
      </c>
      <c r="Q2970" s="6">
        <f>E2970/D2970</f>
        <v>1.06</v>
      </c>
      <c r="R2970" s="7">
        <f t="shared" si="232"/>
        <v>78.936170212765958</v>
      </c>
      <c r="S2970" t="str">
        <f t="shared" si="233"/>
        <v>theater</v>
      </c>
      <c r="T2970" t="str">
        <f t="shared" si="234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230"/>
        <v>42097.494826388887</v>
      </c>
      <c r="L2971" s="11">
        <f t="shared" si="231"/>
        <v>42127.660416666673</v>
      </c>
      <c r="M2971" t="b">
        <v>0</v>
      </c>
      <c r="N2971">
        <v>17</v>
      </c>
      <c r="O2971" t="b">
        <v>1</v>
      </c>
      <c r="P2971" t="s">
        <v>8271</v>
      </c>
      <c r="Q2971" s="6">
        <f>E2971/D2971</f>
        <v>1.625</v>
      </c>
      <c r="R2971" s="7">
        <f t="shared" si="232"/>
        <v>95.588235294117652</v>
      </c>
      <c r="S2971" t="str">
        <f t="shared" si="233"/>
        <v>theater</v>
      </c>
      <c r="T2971" t="str">
        <f t="shared" si="234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230"/>
        <v>41808.377905092595</v>
      </c>
      <c r="L2972" s="11">
        <f t="shared" si="231"/>
        <v>41838.377905092595</v>
      </c>
      <c r="M2972" t="b">
        <v>0</v>
      </c>
      <c r="N2972">
        <v>91</v>
      </c>
      <c r="O2972" t="b">
        <v>1</v>
      </c>
      <c r="P2972" t="s">
        <v>8271</v>
      </c>
      <c r="Q2972" s="6">
        <f>E2972/D2972</f>
        <v>1.06</v>
      </c>
      <c r="R2972" s="7">
        <f t="shared" si="232"/>
        <v>69.890109890109883</v>
      </c>
      <c r="S2972" t="str">
        <f t="shared" si="233"/>
        <v>theater</v>
      </c>
      <c r="T2972" t="str">
        <f t="shared" si="234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230"/>
        <v>41852.366643518522</v>
      </c>
      <c r="L2973" s="11">
        <f t="shared" si="231"/>
        <v>41882.366643518522</v>
      </c>
      <c r="M2973" t="b">
        <v>0</v>
      </c>
      <c r="N2973">
        <v>43</v>
      </c>
      <c r="O2973" t="b">
        <v>1</v>
      </c>
      <c r="P2973" t="s">
        <v>8271</v>
      </c>
      <c r="Q2973" s="6">
        <f>E2973/D2973</f>
        <v>1.0015624999999999</v>
      </c>
      <c r="R2973" s="7">
        <f t="shared" si="232"/>
        <v>74.534883720930239</v>
      </c>
      <c r="S2973" t="str">
        <f t="shared" si="233"/>
        <v>theater</v>
      </c>
      <c r="T2973" t="str">
        <f t="shared" si="234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230"/>
        <v>42693.818518518521</v>
      </c>
      <c r="L2974" s="11">
        <f t="shared" si="231"/>
        <v>42708.750000000007</v>
      </c>
      <c r="M2974" t="b">
        <v>0</v>
      </c>
      <c r="N2974">
        <v>17</v>
      </c>
      <c r="O2974" t="b">
        <v>1</v>
      </c>
      <c r="P2974" t="s">
        <v>8271</v>
      </c>
      <c r="Q2974" s="6">
        <f>E2974/D2974</f>
        <v>1.0535000000000001</v>
      </c>
      <c r="R2974" s="7">
        <f t="shared" si="232"/>
        <v>123.94117647058823</v>
      </c>
      <c r="S2974" t="str">
        <f t="shared" si="233"/>
        <v>theater</v>
      </c>
      <c r="T2974" t="str">
        <f t="shared" si="234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230"/>
        <v>42341.526712962965</v>
      </c>
      <c r="L2975" s="11">
        <f t="shared" si="231"/>
        <v>42369.875000000007</v>
      </c>
      <c r="M2975" t="b">
        <v>0</v>
      </c>
      <c r="N2975">
        <v>33</v>
      </c>
      <c r="O2975" t="b">
        <v>1</v>
      </c>
      <c r="P2975" t="s">
        <v>8271</v>
      </c>
      <c r="Q2975" s="6">
        <f>E2975/D2975</f>
        <v>1.748</v>
      </c>
      <c r="R2975" s="7">
        <f t="shared" si="232"/>
        <v>264.84848484848487</v>
      </c>
      <c r="S2975" t="str">
        <f t="shared" si="233"/>
        <v>theater</v>
      </c>
      <c r="T2975" t="str">
        <f t="shared" si="234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230"/>
        <v>41879.76934027778</v>
      </c>
      <c r="L2976" s="11">
        <f t="shared" si="231"/>
        <v>41907.774305555555</v>
      </c>
      <c r="M2976" t="b">
        <v>0</v>
      </c>
      <c r="N2976">
        <v>87</v>
      </c>
      <c r="O2976" t="b">
        <v>1</v>
      </c>
      <c r="P2976" t="s">
        <v>8271</v>
      </c>
      <c r="Q2976" s="6">
        <f>E2976/D2976</f>
        <v>1.02</v>
      </c>
      <c r="R2976" s="7">
        <f t="shared" si="232"/>
        <v>58.620689655172413</v>
      </c>
      <c r="S2976" t="str">
        <f t="shared" si="233"/>
        <v>theater</v>
      </c>
      <c r="T2976" t="str">
        <f t="shared" si="234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230"/>
        <v>41941.392199074078</v>
      </c>
      <c r="L2977" s="11">
        <f t="shared" si="231"/>
        <v>41969.833333333336</v>
      </c>
      <c r="M2977" t="b">
        <v>0</v>
      </c>
      <c r="N2977">
        <v>113</v>
      </c>
      <c r="O2977" t="b">
        <v>1</v>
      </c>
      <c r="P2977" t="s">
        <v>8271</v>
      </c>
      <c r="Q2977" s="6">
        <f>E2977/D2977</f>
        <v>1.00125</v>
      </c>
      <c r="R2977" s="7">
        <f t="shared" si="232"/>
        <v>70.884955752212392</v>
      </c>
      <c r="S2977" t="str">
        <f t="shared" si="233"/>
        <v>theater</v>
      </c>
      <c r="T2977" t="str">
        <f t="shared" si="234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230"/>
        <v>42425.439004629632</v>
      </c>
      <c r="L2978" s="11">
        <f t="shared" si="231"/>
        <v>42442.208333333336</v>
      </c>
      <c r="M2978" t="b">
        <v>0</v>
      </c>
      <c r="N2978">
        <v>14</v>
      </c>
      <c r="O2978" t="b">
        <v>1</v>
      </c>
      <c r="P2978" t="s">
        <v>8271</v>
      </c>
      <c r="Q2978" s="6">
        <f>E2978/D2978</f>
        <v>1.7142857142857142</v>
      </c>
      <c r="R2978" s="7">
        <f t="shared" si="232"/>
        <v>8.5714285714285712</v>
      </c>
      <c r="S2978" t="str">
        <f t="shared" si="233"/>
        <v>theater</v>
      </c>
      <c r="T2978" t="str">
        <f t="shared" si="234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230"/>
        <v>42026.589513888895</v>
      </c>
      <c r="L2979" s="11">
        <f t="shared" si="231"/>
        <v>42085.801388888889</v>
      </c>
      <c r="M2979" t="b">
        <v>0</v>
      </c>
      <c r="N2979">
        <v>30</v>
      </c>
      <c r="O2979" t="b">
        <v>1</v>
      </c>
      <c r="P2979" t="s">
        <v>8271</v>
      </c>
      <c r="Q2979" s="6">
        <f>E2979/D2979</f>
        <v>1.1356666666666666</v>
      </c>
      <c r="R2979" s="7">
        <f t="shared" si="232"/>
        <v>113.56666666666666</v>
      </c>
      <c r="S2979" t="str">
        <f t="shared" si="233"/>
        <v>theater</v>
      </c>
      <c r="T2979" t="str">
        <f t="shared" si="234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230"/>
        <v>41922.348923611113</v>
      </c>
      <c r="L2980" s="11">
        <f t="shared" si="231"/>
        <v>41931.957638888889</v>
      </c>
      <c r="M2980" t="b">
        <v>0</v>
      </c>
      <c r="N2980">
        <v>16</v>
      </c>
      <c r="O2980" t="b">
        <v>1</v>
      </c>
      <c r="P2980" t="s">
        <v>8271</v>
      </c>
      <c r="Q2980" s="6">
        <f>E2980/D2980</f>
        <v>1.2946666666666666</v>
      </c>
      <c r="R2980" s="7">
        <f t="shared" si="232"/>
        <v>60.6875</v>
      </c>
      <c r="S2980" t="str">
        <f t="shared" si="233"/>
        <v>theater</v>
      </c>
      <c r="T2980" t="str">
        <f t="shared" si="234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230"/>
        <v>41993.532673611109</v>
      </c>
      <c r="L2981" s="11">
        <f t="shared" si="231"/>
        <v>42009.958333333336</v>
      </c>
      <c r="M2981" t="b">
        <v>0</v>
      </c>
      <c r="N2981">
        <v>46</v>
      </c>
      <c r="O2981" t="b">
        <v>1</v>
      </c>
      <c r="P2981" t="s">
        <v>8271</v>
      </c>
      <c r="Q2981" s="6">
        <f>E2981/D2981</f>
        <v>1.014</v>
      </c>
      <c r="R2981" s="7">
        <f t="shared" si="232"/>
        <v>110.21739130434783</v>
      </c>
      <c r="S2981" t="str">
        <f t="shared" si="233"/>
        <v>theater</v>
      </c>
      <c r="T2981" t="str">
        <f t="shared" si="234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230"/>
        <v>42219.624189814822</v>
      </c>
      <c r="L2982" s="11">
        <f t="shared" si="231"/>
        <v>42239.791666666664</v>
      </c>
      <c r="M2982" t="b">
        <v>0</v>
      </c>
      <c r="N2982">
        <v>24</v>
      </c>
      <c r="O2982" t="b">
        <v>1</v>
      </c>
      <c r="P2982" t="s">
        <v>8271</v>
      </c>
      <c r="Q2982" s="6">
        <f>E2982/D2982</f>
        <v>1.0916666666666666</v>
      </c>
      <c r="R2982" s="7">
        <f t="shared" si="232"/>
        <v>136.45833333333334</v>
      </c>
      <c r="S2982" t="str">
        <f t="shared" si="233"/>
        <v>theater</v>
      </c>
      <c r="T2982" t="str">
        <f t="shared" si="234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230"/>
        <v>42225.268009259256</v>
      </c>
      <c r="L2983" s="11">
        <f t="shared" si="231"/>
        <v>42270.268009259256</v>
      </c>
      <c r="M2983" t="b">
        <v>1</v>
      </c>
      <c r="N2983">
        <v>97</v>
      </c>
      <c r="O2983" t="b">
        <v>1</v>
      </c>
      <c r="P2983" t="s">
        <v>8303</v>
      </c>
      <c r="Q2983" s="6">
        <f>E2983/D2983</f>
        <v>1.28925</v>
      </c>
      <c r="R2983" s="7">
        <f t="shared" si="232"/>
        <v>53.164948453608247</v>
      </c>
      <c r="S2983" t="str">
        <f t="shared" si="233"/>
        <v>theater</v>
      </c>
      <c r="T2983" t="str">
        <f t="shared" si="234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230"/>
        <v>42381.395173611112</v>
      </c>
      <c r="L2984" s="11">
        <f t="shared" si="231"/>
        <v>42411.395173611112</v>
      </c>
      <c r="M2984" t="b">
        <v>1</v>
      </c>
      <c r="N2984">
        <v>59</v>
      </c>
      <c r="O2984" t="b">
        <v>1</v>
      </c>
      <c r="P2984" t="s">
        <v>8303</v>
      </c>
      <c r="Q2984" s="6">
        <f>E2984/D2984</f>
        <v>1.0206</v>
      </c>
      <c r="R2984" s="7">
        <f t="shared" si="232"/>
        <v>86.491525423728817</v>
      </c>
      <c r="S2984" t="str">
        <f t="shared" si="233"/>
        <v>theater</v>
      </c>
      <c r="T2984" t="str">
        <f t="shared" si="234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230"/>
        <v>41894.34069444445</v>
      </c>
      <c r="L2985" s="11">
        <f t="shared" si="231"/>
        <v>41954.382361111115</v>
      </c>
      <c r="M2985" t="b">
        <v>1</v>
      </c>
      <c r="N2985">
        <v>1095</v>
      </c>
      <c r="O2985" t="b">
        <v>1</v>
      </c>
      <c r="P2985" t="s">
        <v>8303</v>
      </c>
      <c r="Q2985" s="6">
        <f>E2985/D2985</f>
        <v>1.465395775862069</v>
      </c>
      <c r="R2985" s="7">
        <f t="shared" si="232"/>
        <v>155.23827397260274</v>
      </c>
      <c r="S2985" t="str">
        <f t="shared" si="233"/>
        <v>theater</v>
      </c>
      <c r="T2985" t="str">
        <f t="shared" si="234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230"/>
        <v>42575.98704861111</v>
      </c>
      <c r="L2986" s="11">
        <f t="shared" si="231"/>
        <v>42605.98704861111</v>
      </c>
      <c r="M2986" t="b">
        <v>1</v>
      </c>
      <c r="N2986">
        <v>218</v>
      </c>
      <c r="O2986" t="b">
        <v>1</v>
      </c>
      <c r="P2986" t="s">
        <v>8303</v>
      </c>
      <c r="Q2986" s="6">
        <f>E2986/D2986</f>
        <v>1.00352</v>
      </c>
      <c r="R2986" s="7">
        <f t="shared" si="232"/>
        <v>115.08256880733946</v>
      </c>
      <c r="S2986" t="str">
        <f t="shared" si="233"/>
        <v>theater</v>
      </c>
      <c r="T2986" t="str">
        <f t="shared" si="234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230"/>
        <v>42654.682037037033</v>
      </c>
      <c r="L2987" s="11">
        <f t="shared" si="231"/>
        <v>42673.875000000007</v>
      </c>
      <c r="M2987" t="b">
        <v>0</v>
      </c>
      <c r="N2987">
        <v>111</v>
      </c>
      <c r="O2987" t="b">
        <v>1</v>
      </c>
      <c r="P2987" t="s">
        <v>8303</v>
      </c>
      <c r="Q2987" s="6">
        <f>E2987/D2987</f>
        <v>1.2164999999999999</v>
      </c>
      <c r="R2987" s="7">
        <f t="shared" si="232"/>
        <v>109.5945945945946</v>
      </c>
      <c r="S2987" t="str">
        <f t="shared" si="233"/>
        <v>theater</v>
      </c>
      <c r="T2987" t="str">
        <f t="shared" si="234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230"/>
        <v>42431.208402777782</v>
      </c>
      <c r="L2988" s="11">
        <f t="shared" si="231"/>
        <v>42491.16673611111</v>
      </c>
      <c r="M2988" t="b">
        <v>0</v>
      </c>
      <c r="N2988">
        <v>56</v>
      </c>
      <c r="O2988" t="b">
        <v>1</v>
      </c>
      <c r="P2988" t="s">
        <v>8303</v>
      </c>
      <c r="Q2988" s="6">
        <f>E2988/D2988</f>
        <v>1.0549999999999999</v>
      </c>
      <c r="R2988" s="7">
        <f t="shared" si="232"/>
        <v>45.214285714285715</v>
      </c>
      <c r="S2988" t="str">
        <f t="shared" si="233"/>
        <v>theater</v>
      </c>
      <c r="T2988" t="str">
        <f t="shared" si="234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230"/>
        <v>42627.015636574077</v>
      </c>
      <c r="L2989" s="11">
        <f t="shared" si="231"/>
        <v>42655.708333333336</v>
      </c>
      <c r="M2989" t="b">
        <v>0</v>
      </c>
      <c r="N2989">
        <v>265</v>
      </c>
      <c r="O2989" t="b">
        <v>1</v>
      </c>
      <c r="P2989" t="s">
        <v>8303</v>
      </c>
      <c r="Q2989" s="6">
        <f>E2989/D2989</f>
        <v>1.1040080000000001</v>
      </c>
      <c r="R2989" s="7">
        <f t="shared" si="232"/>
        <v>104.15169811320754</v>
      </c>
      <c r="S2989" t="str">
        <f t="shared" si="233"/>
        <v>theater</v>
      </c>
      <c r="T2989" t="str">
        <f t="shared" si="234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230"/>
        <v>42511.070381944453</v>
      </c>
      <c r="L2990" s="11">
        <f t="shared" si="231"/>
        <v>42541.070381944453</v>
      </c>
      <c r="M2990" t="b">
        <v>0</v>
      </c>
      <c r="N2990">
        <v>28</v>
      </c>
      <c r="O2990" t="b">
        <v>1</v>
      </c>
      <c r="P2990" t="s">
        <v>8303</v>
      </c>
      <c r="Q2990" s="6">
        <f>E2990/D2990</f>
        <v>1</v>
      </c>
      <c r="R2990" s="7">
        <f t="shared" si="232"/>
        <v>35.714285714285715</v>
      </c>
      <c r="S2990" t="str">
        <f t="shared" si="233"/>
        <v>theater</v>
      </c>
      <c r="T2990" t="str">
        <f t="shared" si="234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230"/>
        <v>42336.728726851856</v>
      </c>
      <c r="L2991" s="11">
        <f t="shared" si="231"/>
        <v>42358.915972222225</v>
      </c>
      <c r="M2991" t="b">
        <v>0</v>
      </c>
      <c r="N2991">
        <v>364</v>
      </c>
      <c r="O2991" t="b">
        <v>1</v>
      </c>
      <c r="P2991" t="s">
        <v>8303</v>
      </c>
      <c r="Q2991" s="6">
        <f>E2991/D2991</f>
        <v>1.76535</v>
      </c>
      <c r="R2991" s="7">
        <f t="shared" si="232"/>
        <v>96.997252747252745</v>
      </c>
      <c r="S2991" t="str">
        <f t="shared" si="233"/>
        <v>theater</v>
      </c>
      <c r="T2991" t="str">
        <f t="shared" si="234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230"/>
        <v>42341.282638888886</v>
      </c>
      <c r="L2992" s="11">
        <f t="shared" si="231"/>
        <v>42376.282638888886</v>
      </c>
      <c r="M2992" t="b">
        <v>0</v>
      </c>
      <c r="N2992">
        <v>27</v>
      </c>
      <c r="O2992" t="b">
        <v>1</v>
      </c>
      <c r="P2992" t="s">
        <v>8303</v>
      </c>
      <c r="Q2992" s="6">
        <f>E2992/D2992</f>
        <v>1</v>
      </c>
      <c r="R2992" s="7">
        <f t="shared" si="232"/>
        <v>370.37037037037038</v>
      </c>
      <c r="S2992" t="str">
        <f t="shared" si="233"/>
        <v>theater</v>
      </c>
      <c r="T2992" t="str">
        <f t="shared" si="234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230"/>
        <v>42740.545486111114</v>
      </c>
      <c r="L2993" s="11">
        <f t="shared" si="231"/>
        <v>42762.545486111114</v>
      </c>
      <c r="M2993" t="b">
        <v>0</v>
      </c>
      <c r="N2993">
        <v>93</v>
      </c>
      <c r="O2993" t="b">
        <v>1</v>
      </c>
      <c r="P2993" t="s">
        <v>8303</v>
      </c>
      <c r="Q2993" s="6">
        <f>E2993/D2993</f>
        <v>1.0329411764705883</v>
      </c>
      <c r="R2993" s="7">
        <f t="shared" si="232"/>
        <v>94.408602150537632</v>
      </c>
      <c r="S2993" t="str">
        <f t="shared" si="233"/>
        <v>theater</v>
      </c>
      <c r="T2993" t="str">
        <f t="shared" si="234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230"/>
        <v>42622.475810185184</v>
      </c>
      <c r="L2994" s="11">
        <f t="shared" si="231"/>
        <v>42652.475810185184</v>
      </c>
      <c r="M2994" t="b">
        <v>0</v>
      </c>
      <c r="N2994">
        <v>64</v>
      </c>
      <c r="O2994" t="b">
        <v>1</v>
      </c>
      <c r="P2994" t="s">
        <v>8303</v>
      </c>
      <c r="Q2994" s="6">
        <f>E2994/D2994</f>
        <v>1.0449999999999999</v>
      </c>
      <c r="R2994" s="7">
        <f t="shared" si="232"/>
        <v>48.984375</v>
      </c>
      <c r="S2994" t="str">
        <f t="shared" si="233"/>
        <v>theater</v>
      </c>
      <c r="T2994" t="str">
        <f t="shared" si="234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230"/>
        <v>42390.547071759262</v>
      </c>
      <c r="L2995" s="11">
        <f t="shared" si="231"/>
        <v>42420.547071759262</v>
      </c>
      <c r="M2995" t="b">
        <v>0</v>
      </c>
      <c r="N2995">
        <v>22</v>
      </c>
      <c r="O2995" t="b">
        <v>1</v>
      </c>
      <c r="P2995" t="s">
        <v>8303</v>
      </c>
      <c r="Q2995" s="6">
        <f>E2995/D2995</f>
        <v>1.0029999999999999</v>
      </c>
      <c r="R2995" s="7">
        <f t="shared" si="232"/>
        <v>45.590909090909093</v>
      </c>
      <c r="S2995" t="str">
        <f t="shared" si="233"/>
        <v>theater</v>
      </c>
      <c r="T2995" t="str">
        <f t="shared" si="234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230"/>
        <v>41885.18717592593</v>
      </c>
      <c r="L2996" s="11">
        <f t="shared" si="231"/>
        <v>41915.18717592593</v>
      </c>
      <c r="M2996" t="b">
        <v>0</v>
      </c>
      <c r="N2996">
        <v>59</v>
      </c>
      <c r="O2996" t="b">
        <v>1</v>
      </c>
      <c r="P2996" t="s">
        <v>8303</v>
      </c>
      <c r="Q2996" s="6">
        <f>E2996/D2996</f>
        <v>4.577466666666667</v>
      </c>
      <c r="R2996" s="7">
        <f t="shared" si="232"/>
        <v>23.275254237288134</v>
      </c>
      <c r="S2996" t="str">
        <f t="shared" si="233"/>
        <v>theater</v>
      </c>
      <c r="T2996" t="str">
        <f t="shared" si="234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230"/>
        <v>42724.373506944445</v>
      </c>
      <c r="L2997" s="11">
        <f t="shared" si="231"/>
        <v>42754.373506944445</v>
      </c>
      <c r="M2997" t="b">
        <v>0</v>
      </c>
      <c r="N2997">
        <v>249</v>
      </c>
      <c r="O2997" t="b">
        <v>1</v>
      </c>
      <c r="P2997" t="s">
        <v>8303</v>
      </c>
      <c r="Q2997" s="6">
        <f>E2997/D2997</f>
        <v>1.0496000000000001</v>
      </c>
      <c r="R2997" s="7">
        <f t="shared" si="232"/>
        <v>63.2289156626506</v>
      </c>
      <c r="S2997" t="str">
        <f t="shared" si="233"/>
        <v>theater</v>
      </c>
      <c r="T2997" t="str">
        <f t="shared" si="234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230"/>
        <v>42090.620833333342</v>
      </c>
      <c r="L2998" s="11">
        <f t="shared" si="231"/>
        <v>42150.620833333342</v>
      </c>
      <c r="M2998" t="b">
        <v>0</v>
      </c>
      <c r="N2998">
        <v>392</v>
      </c>
      <c r="O2998" t="b">
        <v>1</v>
      </c>
      <c r="P2998" t="s">
        <v>8303</v>
      </c>
      <c r="Q2998" s="6">
        <f>E2998/D2998</f>
        <v>1.7194285714285715</v>
      </c>
      <c r="R2998" s="7">
        <f t="shared" si="232"/>
        <v>153.5204081632653</v>
      </c>
      <c r="S2998" t="str">
        <f t="shared" si="233"/>
        <v>theater</v>
      </c>
      <c r="T2998" t="str">
        <f t="shared" si="234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230"/>
        <v>42775.442048611112</v>
      </c>
      <c r="L2999" s="11">
        <f t="shared" si="231"/>
        <v>42792.915972222225</v>
      </c>
      <c r="M2999" t="b">
        <v>0</v>
      </c>
      <c r="N2999">
        <v>115</v>
      </c>
      <c r="O2999" t="b">
        <v>1</v>
      </c>
      <c r="P2999" t="s">
        <v>8303</v>
      </c>
      <c r="Q2999" s="6">
        <f>E2999/D2999</f>
        <v>1.0373000000000001</v>
      </c>
      <c r="R2999" s="7">
        <f t="shared" si="232"/>
        <v>90.2</v>
      </c>
      <c r="S2999" t="str">
        <f t="shared" si="233"/>
        <v>theater</v>
      </c>
      <c r="T2999" t="str">
        <f t="shared" si="234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230"/>
        <v>41777.901956018519</v>
      </c>
      <c r="L3000" s="11">
        <f t="shared" si="231"/>
        <v>41805.892361111117</v>
      </c>
      <c r="M3000" t="b">
        <v>0</v>
      </c>
      <c r="N3000">
        <v>433</v>
      </c>
      <c r="O3000" t="b">
        <v>1</v>
      </c>
      <c r="P3000" t="s">
        <v>8303</v>
      </c>
      <c r="Q3000" s="6">
        <f>E3000/D3000</f>
        <v>1.0302899999999999</v>
      </c>
      <c r="R3000" s="7">
        <f t="shared" si="232"/>
        <v>118.97113163972287</v>
      </c>
      <c r="S3000" t="str">
        <f t="shared" si="233"/>
        <v>theater</v>
      </c>
      <c r="T3000" t="str">
        <f t="shared" si="234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230"/>
        <v>42780.448611111111</v>
      </c>
      <c r="L3001" s="11">
        <f t="shared" si="231"/>
        <v>42794.791666666664</v>
      </c>
      <c r="M3001" t="b">
        <v>0</v>
      </c>
      <c r="N3001">
        <v>20</v>
      </c>
      <c r="O3001" t="b">
        <v>1</v>
      </c>
      <c r="P3001" t="s">
        <v>8303</v>
      </c>
      <c r="Q3001" s="6">
        <f>E3001/D3001</f>
        <v>1.1888888888888889</v>
      </c>
      <c r="R3001" s="7">
        <f t="shared" si="232"/>
        <v>80.25</v>
      </c>
      <c r="S3001" t="str">
        <f t="shared" si="233"/>
        <v>theater</v>
      </c>
      <c r="T3001" t="str">
        <f t="shared" si="234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230"/>
        <v>42752.535532407412</v>
      </c>
      <c r="L3002" s="11">
        <f t="shared" si="231"/>
        <v>42766.458333333336</v>
      </c>
      <c r="M3002" t="b">
        <v>0</v>
      </c>
      <c r="N3002">
        <v>8</v>
      </c>
      <c r="O3002" t="b">
        <v>1</v>
      </c>
      <c r="P3002" t="s">
        <v>8303</v>
      </c>
      <c r="Q3002" s="6">
        <f>E3002/D3002</f>
        <v>1</v>
      </c>
      <c r="R3002" s="7">
        <f t="shared" si="232"/>
        <v>62.5</v>
      </c>
      <c r="S3002" t="str">
        <f t="shared" si="233"/>
        <v>theater</v>
      </c>
      <c r="T3002" t="str">
        <f t="shared" si="234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230"/>
        <v>42534.60395833334</v>
      </c>
      <c r="L3003" s="11">
        <f t="shared" si="231"/>
        <v>42564.60395833334</v>
      </c>
      <c r="M3003" t="b">
        <v>0</v>
      </c>
      <c r="N3003">
        <v>175</v>
      </c>
      <c r="O3003" t="b">
        <v>1</v>
      </c>
      <c r="P3003" t="s">
        <v>8303</v>
      </c>
      <c r="Q3003" s="6">
        <f>E3003/D3003</f>
        <v>3.1869988910451896</v>
      </c>
      <c r="R3003" s="7">
        <f t="shared" si="232"/>
        <v>131.37719999999999</v>
      </c>
      <c r="S3003" t="str">
        <f t="shared" si="233"/>
        <v>theater</v>
      </c>
      <c r="T3003" t="str">
        <f t="shared" si="234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230"/>
        <v>41239.544583333336</v>
      </c>
      <c r="L3004" s="11">
        <f t="shared" si="231"/>
        <v>41269.544583333336</v>
      </c>
      <c r="M3004" t="b">
        <v>0</v>
      </c>
      <c r="N3004">
        <v>104</v>
      </c>
      <c r="O3004" t="b">
        <v>1</v>
      </c>
      <c r="P3004" t="s">
        <v>8303</v>
      </c>
      <c r="Q3004" s="6">
        <f>E3004/D3004</f>
        <v>1.0850614285714286</v>
      </c>
      <c r="R3004" s="7">
        <f t="shared" si="232"/>
        <v>73.032980769230775</v>
      </c>
      <c r="S3004" t="str">
        <f t="shared" si="233"/>
        <v>theater</v>
      </c>
      <c r="T3004" t="str">
        <f t="shared" si="234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230"/>
        <v>42398.557592592595</v>
      </c>
      <c r="L3005" s="11">
        <f t="shared" si="231"/>
        <v>42429.957638888889</v>
      </c>
      <c r="M3005" t="b">
        <v>0</v>
      </c>
      <c r="N3005">
        <v>17</v>
      </c>
      <c r="O3005" t="b">
        <v>1</v>
      </c>
      <c r="P3005" t="s">
        <v>8303</v>
      </c>
      <c r="Q3005" s="6">
        <f>E3005/D3005</f>
        <v>1.0116666666666667</v>
      </c>
      <c r="R3005" s="7">
        <f t="shared" si="232"/>
        <v>178.52941176470588</v>
      </c>
      <c r="S3005" t="str">
        <f t="shared" si="233"/>
        <v>theater</v>
      </c>
      <c r="T3005" t="str">
        <f t="shared" si="234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230"/>
        <v>41928.589398148149</v>
      </c>
      <c r="L3006" s="11">
        <f t="shared" si="231"/>
        <v>41958.631064814814</v>
      </c>
      <c r="M3006" t="b">
        <v>0</v>
      </c>
      <c r="N3006">
        <v>277</v>
      </c>
      <c r="O3006" t="b">
        <v>1</v>
      </c>
      <c r="P3006" t="s">
        <v>8303</v>
      </c>
      <c r="Q3006" s="6">
        <f>E3006/D3006</f>
        <v>1.12815</v>
      </c>
      <c r="R3006" s="7">
        <f t="shared" si="232"/>
        <v>162.90974729241879</v>
      </c>
      <c r="S3006" t="str">
        <f t="shared" si="233"/>
        <v>theater</v>
      </c>
      <c r="T3006" t="str">
        <f t="shared" si="234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230"/>
        <v>41888.383159722223</v>
      </c>
      <c r="L3007" s="11">
        <f t="shared" si="231"/>
        <v>41918.383159722223</v>
      </c>
      <c r="M3007" t="b">
        <v>0</v>
      </c>
      <c r="N3007">
        <v>118</v>
      </c>
      <c r="O3007" t="b">
        <v>1</v>
      </c>
      <c r="P3007" t="s">
        <v>8303</v>
      </c>
      <c r="Q3007" s="6">
        <f>E3007/D3007</f>
        <v>1.2049622641509434</v>
      </c>
      <c r="R3007" s="7">
        <f t="shared" si="232"/>
        <v>108.24237288135593</v>
      </c>
      <c r="S3007" t="str">
        <f t="shared" si="233"/>
        <v>theater</v>
      </c>
      <c r="T3007" t="str">
        <f t="shared" si="234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230"/>
        <v>41957.465173611119</v>
      </c>
      <c r="L3008" s="11">
        <f t="shared" si="231"/>
        <v>41987.465173611119</v>
      </c>
      <c r="M3008" t="b">
        <v>0</v>
      </c>
      <c r="N3008">
        <v>97</v>
      </c>
      <c r="O3008" t="b">
        <v>1</v>
      </c>
      <c r="P3008" t="s">
        <v>8303</v>
      </c>
      <c r="Q3008" s="6">
        <f>E3008/D3008</f>
        <v>1.0774999999999999</v>
      </c>
      <c r="R3008" s="7">
        <f t="shared" si="232"/>
        <v>88.865979381443296</v>
      </c>
      <c r="S3008" t="str">
        <f t="shared" si="233"/>
        <v>theater</v>
      </c>
      <c r="T3008" t="str">
        <f t="shared" si="234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230"/>
        <v>42097.924571759264</v>
      </c>
      <c r="L3009" s="11">
        <f t="shared" si="231"/>
        <v>42118.924571759264</v>
      </c>
      <c r="M3009" t="b">
        <v>0</v>
      </c>
      <c r="N3009">
        <v>20</v>
      </c>
      <c r="O3009" t="b">
        <v>1</v>
      </c>
      <c r="P3009" t="s">
        <v>8303</v>
      </c>
      <c r="Q3009" s="6">
        <f>E3009/D3009</f>
        <v>1.8</v>
      </c>
      <c r="R3009" s="7">
        <f t="shared" si="232"/>
        <v>54</v>
      </c>
      <c r="S3009" t="str">
        <f t="shared" si="233"/>
        <v>theater</v>
      </c>
      <c r="T3009" t="str">
        <f t="shared" si="234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si="230"/>
        <v>42359.920358796298</v>
      </c>
      <c r="L3010" s="11">
        <f t="shared" si="231"/>
        <v>42389.920358796298</v>
      </c>
      <c r="M3010" t="b">
        <v>0</v>
      </c>
      <c r="N3010">
        <v>26</v>
      </c>
      <c r="O3010" t="b">
        <v>1</v>
      </c>
      <c r="P3010" t="s">
        <v>8303</v>
      </c>
      <c r="Q3010" s="6">
        <f>E3010/D3010</f>
        <v>1.0116666666666667</v>
      </c>
      <c r="R3010" s="7">
        <f t="shared" si="232"/>
        <v>116.73076923076923</v>
      </c>
      <c r="S3010" t="str">
        <f t="shared" si="233"/>
        <v>theater</v>
      </c>
      <c r="T3010" t="str">
        <f t="shared" si="234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ref="K3011:K3074" si="235">(((J3011/60)/60)/24)+DATE(1970,1,1)+(-7/24)</f>
        <v>41939.278240740743</v>
      </c>
      <c r="L3011" s="11">
        <f t="shared" ref="L3011:L3074" si="236">(((I3011/60)/60)/24)+DATE(1970,1,1)+(-7/24)</f>
        <v>41969.319907407415</v>
      </c>
      <c r="M3011" t="b">
        <v>0</v>
      </c>
      <c r="N3011">
        <v>128</v>
      </c>
      <c r="O3011" t="b">
        <v>1</v>
      </c>
      <c r="P3011" t="s">
        <v>8303</v>
      </c>
      <c r="Q3011" s="6">
        <f>E3011/D3011</f>
        <v>1.19756</v>
      </c>
      <c r="R3011" s="7">
        <f t="shared" ref="R3011:R3074" si="237">E3011/N3011</f>
        <v>233.8984375</v>
      </c>
      <c r="S3011" t="str">
        <f t="shared" ref="S3011:S3074" si="238">LEFT(P3011,SEARCH("/",P3011,1)-1)</f>
        <v>theater</v>
      </c>
      <c r="T3011" t="str">
        <f t="shared" ref="T3011:T3074" si="239">RIGHT(P3011,LEN(P3011)-SEARCH("/",P3011))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235"/>
        <v>41996.540729166671</v>
      </c>
      <c r="L3012" s="11">
        <f t="shared" si="236"/>
        <v>42056.540729166671</v>
      </c>
      <c r="M3012" t="b">
        <v>0</v>
      </c>
      <c r="N3012">
        <v>15</v>
      </c>
      <c r="O3012" t="b">
        <v>1</v>
      </c>
      <c r="P3012" t="s">
        <v>8303</v>
      </c>
      <c r="Q3012" s="6">
        <f>E3012/D3012</f>
        <v>1.58</v>
      </c>
      <c r="R3012" s="7">
        <f t="shared" si="237"/>
        <v>158</v>
      </c>
      <c r="S3012" t="str">
        <f t="shared" si="238"/>
        <v>theater</v>
      </c>
      <c r="T3012" t="str">
        <f t="shared" si="239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235"/>
        <v>42334.177268518521</v>
      </c>
      <c r="L3013" s="11">
        <f t="shared" si="236"/>
        <v>42361.665972222225</v>
      </c>
      <c r="M3013" t="b">
        <v>0</v>
      </c>
      <c r="N3013">
        <v>25</v>
      </c>
      <c r="O3013" t="b">
        <v>1</v>
      </c>
      <c r="P3013" t="s">
        <v>8303</v>
      </c>
      <c r="Q3013" s="6">
        <f>E3013/D3013</f>
        <v>1.2366666666666666</v>
      </c>
      <c r="R3013" s="7">
        <f t="shared" si="237"/>
        <v>14.84</v>
      </c>
      <c r="S3013" t="str">
        <f t="shared" si="238"/>
        <v>theater</v>
      </c>
      <c r="T3013" t="str">
        <f t="shared" si="239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235"/>
        <v>42024.411226851858</v>
      </c>
      <c r="L3014" s="11">
        <f t="shared" si="236"/>
        <v>42045.411226851858</v>
      </c>
      <c r="M3014" t="b">
        <v>0</v>
      </c>
      <c r="N3014">
        <v>55</v>
      </c>
      <c r="O3014" t="b">
        <v>1</v>
      </c>
      <c r="P3014" t="s">
        <v>8303</v>
      </c>
      <c r="Q3014" s="6">
        <f>E3014/D3014</f>
        <v>1.1712499999999999</v>
      </c>
      <c r="R3014" s="7">
        <f t="shared" si="237"/>
        <v>85.181818181818187</v>
      </c>
      <c r="S3014" t="str">
        <f t="shared" si="238"/>
        <v>theater</v>
      </c>
      <c r="T3014" t="str">
        <f t="shared" si="239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235"/>
        <v>42146.544548611113</v>
      </c>
      <c r="L3015" s="11">
        <f t="shared" si="236"/>
        <v>42176.544548611113</v>
      </c>
      <c r="M3015" t="b">
        <v>0</v>
      </c>
      <c r="N3015">
        <v>107</v>
      </c>
      <c r="O3015" t="b">
        <v>1</v>
      </c>
      <c r="P3015" t="s">
        <v>8303</v>
      </c>
      <c r="Q3015" s="6">
        <f>E3015/D3015</f>
        <v>1.5696000000000001</v>
      </c>
      <c r="R3015" s="7">
        <f t="shared" si="237"/>
        <v>146.69158878504672</v>
      </c>
      <c r="S3015" t="str">
        <f t="shared" si="238"/>
        <v>theater</v>
      </c>
      <c r="T3015" t="str">
        <f t="shared" si="239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235"/>
        <v>41919.83194444445</v>
      </c>
      <c r="L3016" s="11">
        <f t="shared" si="236"/>
        <v>41947.916666666672</v>
      </c>
      <c r="M3016" t="b">
        <v>0</v>
      </c>
      <c r="N3016">
        <v>557</v>
      </c>
      <c r="O3016" t="b">
        <v>1</v>
      </c>
      <c r="P3016" t="s">
        <v>8303</v>
      </c>
      <c r="Q3016" s="6">
        <f>E3016/D3016</f>
        <v>1.13104</v>
      </c>
      <c r="R3016" s="7">
        <f t="shared" si="237"/>
        <v>50.764811490125673</v>
      </c>
      <c r="S3016" t="str">
        <f t="shared" si="238"/>
        <v>theater</v>
      </c>
      <c r="T3016" t="str">
        <f t="shared" si="239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235"/>
        <v>41785.435625000006</v>
      </c>
      <c r="L3017" s="11">
        <f t="shared" si="236"/>
        <v>41800.875</v>
      </c>
      <c r="M3017" t="b">
        <v>0</v>
      </c>
      <c r="N3017">
        <v>40</v>
      </c>
      <c r="O3017" t="b">
        <v>1</v>
      </c>
      <c r="P3017" t="s">
        <v>8303</v>
      </c>
      <c r="Q3017" s="6">
        <f>E3017/D3017</f>
        <v>1.0317647058823529</v>
      </c>
      <c r="R3017" s="7">
        <f t="shared" si="237"/>
        <v>87.7</v>
      </c>
      <c r="S3017" t="str">
        <f t="shared" si="238"/>
        <v>theater</v>
      </c>
      <c r="T3017" t="str">
        <f t="shared" si="239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235"/>
        <v>41778.256388888891</v>
      </c>
      <c r="L3018" s="11">
        <f t="shared" si="236"/>
        <v>41838.256388888891</v>
      </c>
      <c r="M3018" t="b">
        <v>0</v>
      </c>
      <c r="N3018">
        <v>36</v>
      </c>
      <c r="O3018" t="b">
        <v>1</v>
      </c>
      <c r="P3018" t="s">
        <v>8303</v>
      </c>
      <c r="Q3018" s="6">
        <f>E3018/D3018</f>
        <v>1.0261176470588236</v>
      </c>
      <c r="R3018" s="7">
        <f t="shared" si="237"/>
        <v>242.27777777777777</v>
      </c>
      <c r="S3018" t="str">
        <f t="shared" si="238"/>
        <v>theater</v>
      </c>
      <c r="T3018" t="str">
        <f t="shared" si="239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235"/>
        <v>41841.558368055557</v>
      </c>
      <c r="L3019" s="11">
        <f t="shared" si="236"/>
        <v>41871.558368055557</v>
      </c>
      <c r="M3019" t="b">
        <v>0</v>
      </c>
      <c r="N3019">
        <v>159</v>
      </c>
      <c r="O3019" t="b">
        <v>1</v>
      </c>
      <c r="P3019" t="s">
        <v>8303</v>
      </c>
      <c r="Q3019" s="6">
        <f>E3019/D3019</f>
        <v>1.0584090909090909</v>
      </c>
      <c r="R3019" s="7">
        <f t="shared" si="237"/>
        <v>146.44654088050314</v>
      </c>
      <c r="S3019" t="str">
        <f t="shared" si="238"/>
        <v>theater</v>
      </c>
      <c r="T3019" t="str">
        <f t="shared" si="239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235"/>
        <v>42163.006666666675</v>
      </c>
      <c r="L3020" s="11">
        <f t="shared" si="236"/>
        <v>42205.625000000007</v>
      </c>
      <c r="M3020" t="b">
        <v>0</v>
      </c>
      <c r="N3020">
        <v>41</v>
      </c>
      <c r="O3020" t="b">
        <v>1</v>
      </c>
      <c r="P3020" t="s">
        <v>8303</v>
      </c>
      <c r="Q3020" s="6">
        <f>E3020/D3020</f>
        <v>1.0071428571428571</v>
      </c>
      <c r="R3020" s="7">
        <f t="shared" si="237"/>
        <v>103.17073170731707</v>
      </c>
      <c r="S3020" t="str">
        <f t="shared" si="238"/>
        <v>theater</v>
      </c>
      <c r="T3020" t="str">
        <f t="shared" si="239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235"/>
        <v>41758.541898148149</v>
      </c>
      <c r="L3021" s="11">
        <f t="shared" si="236"/>
        <v>41785.833333333336</v>
      </c>
      <c r="M3021" t="b">
        <v>0</v>
      </c>
      <c r="N3021">
        <v>226</v>
      </c>
      <c r="O3021" t="b">
        <v>1</v>
      </c>
      <c r="P3021" t="s">
        <v>8303</v>
      </c>
      <c r="Q3021" s="6">
        <f>E3021/D3021</f>
        <v>1.2123333333333333</v>
      </c>
      <c r="R3021" s="7">
        <f t="shared" si="237"/>
        <v>80.464601769911511</v>
      </c>
      <c r="S3021" t="str">
        <f t="shared" si="238"/>
        <v>theater</v>
      </c>
      <c r="T3021" t="str">
        <f t="shared" si="239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235"/>
        <v>42170.554780092592</v>
      </c>
      <c r="L3022" s="11">
        <f t="shared" si="236"/>
        <v>42230.554780092592</v>
      </c>
      <c r="M3022" t="b">
        <v>0</v>
      </c>
      <c r="N3022">
        <v>30</v>
      </c>
      <c r="O3022" t="b">
        <v>1</v>
      </c>
      <c r="P3022" t="s">
        <v>8303</v>
      </c>
      <c r="Q3022" s="6">
        <f>E3022/D3022</f>
        <v>1.0057142857142858</v>
      </c>
      <c r="R3022" s="7">
        <f t="shared" si="237"/>
        <v>234.66666666666666</v>
      </c>
      <c r="S3022" t="str">
        <f t="shared" si="238"/>
        <v>theater</v>
      </c>
      <c r="T3022" t="str">
        <f t="shared" si="239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235"/>
        <v>42660.327187499999</v>
      </c>
      <c r="L3023" s="11">
        <f t="shared" si="236"/>
        <v>42695.957638888889</v>
      </c>
      <c r="M3023" t="b">
        <v>0</v>
      </c>
      <c r="N3023">
        <v>103</v>
      </c>
      <c r="O3023" t="b">
        <v>1</v>
      </c>
      <c r="P3023" t="s">
        <v>8303</v>
      </c>
      <c r="Q3023" s="6">
        <f>E3023/D3023</f>
        <v>1.1602222222222223</v>
      </c>
      <c r="R3023" s="7">
        <f t="shared" si="237"/>
        <v>50.689320388349515</v>
      </c>
      <c r="S3023" t="str">
        <f t="shared" si="238"/>
        <v>theater</v>
      </c>
      <c r="T3023" t="str">
        <f t="shared" si="239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235"/>
        <v>42564.662141203706</v>
      </c>
      <c r="L3024" s="11">
        <f t="shared" si="236"/>
        <v>42609.662141203706</v>
      </c>
      <c r="M3024" t="b">
        <v>0</v>
      </c>
      <c r="N3024">
        <v>62</v>
      </c>
      <c r="O3024" t="b">
        <v>1</v>
      </c>
      <c r="P3024" t="s">
        <v>8303</v>
      </c>
      <c r="Q3024" s="6">
        <f>E3024/D3024</f>
        <v>1.0087999999999999</v>
      </c>
      <c r="R3024" s="7">
        <f t="shared" si="237"/>
        <v>162.70967741935485</v>
      </c>
      <c r="S3024" t="str">
        <f t="shared" si="238"/>
        <v>theater</v>
      </c>
      <c r="T3024" t="str">
        <f t="shared" si="239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235"/>
        <v>42121.384097222232</v>
      </c>
      <c r="L3025" s="11">
        <f t="shared" si="236"/>
        <v>42166.384097222232</v>
      </c>
      <c r="M3025" t="b">
        <v>0</v>
      </c>
      <c r="N3025">
        <v>6</v>
      </c>
      <c r="O3025" t="b">
        <v>1</v>
      </c>
      <c r="P3025" t="s">
        <v>8303</v>
      </c>
      <c r="Q3025" s="6">
        <f>E3025/D3025</f>
        <v>1.03</v>
      </c>
      <c r="R3025" s="7">
        <f t="shared" si="237"/>
        <v>120.16666666666667</v>
      </c>
      <c r="S3025" t="str">
        <f t="shared" si="238"/>
        <v>theater</v>
      </c>
      <c r="T3025" t="str">
        <f t="shared" si="239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235"/>
        <v>41158.702256944445</v>
      </c>
      <c r="L3026" s="11">
        <f t="shared" si="236"/>
        <v>41188.702256944445</v>
      </c>
      <c r="M3026" t="b">
        <v>0</v>
      </c>
      <c r="N3026">
        <v>182</v>
      </c>
      <c r="O3026" t="b">
        <v>1</v>
      </c>
      <c r="P3026" t="s">
        <v>8303</v>
      </c>
      <c r="Q3026" s="6">
        <f>E3026/D3026</f>
        <v>2.4641999999999999</v>
      </c>
      <c r="R3026" s="7">
        <f t="shared" si="237"/>
        <v>67.697802197802204</v>
      </c>
      <c r="S3026" t="str">
        <f t="shared" si="238"/>
        <v>theater</v>
      </c>
      <c r="T3026" t="str">
        <f t="shared" si="239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235"/>
        <v>41761.21774305556</v>
      </c>
      <c r="L3027" s="11">
        <f t="shared" si="236"/>
        <v>41789.375</v>
      </c>
      <c r="M3027" t="b">
        <v>0</v>
      </c>
      <c r="N3027">
        <v>145</v>
      </c>
      <c r="O3027" t="b">
        <v>1</v>
      </c>
      <c r="P3027" t="s">
        <v>8303</v>
      </c>
      <c r="Q3027" s="6">
        <f>E3027/D3027</f>
        <v>3.0219999999999998</v>
      </c>
      <c r="R3027" s="7">
        <f t="shared" si="237"/>
        <v>52.103448275862071</v>
      </c>
      <c r="S3027" t="str">
        <f t="shared" si="238"/>
        <v>theater</v>
      </c>
      <c r="T3027" t="str">
        <f t="shared" si="239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235"/>
        <v>42783.167731481481</v>
      </c>
      <c r="L3028" s="11">
        <f t="shared" si="236"/>
        <v>42797.167731481481</v>
      </c>
      <c r="M3028" t="b">
        <v>0</v>
      </c>
      <c r="N3028">
        <v>25</v>
      </c>
      <c r="O3028" t="b">
        <v>1</v>
      </c>
      <c r="P3028" t="s">
        <v>8303</v>
      </c>
      <c r="Q3028" s="6">
        <f>E3028/D3028</f>
        <v>1.4333333333333333</v>
      </c>
      <c r="R3028" s="7">
        <f t="shared" si="237"/>
        <v>51.6</v>
      </c>
      <c r="S3028" t="str">
        <f t="shared" si="238"/>
        <v>theater</v>
      </c>
      <c r="T3028" t="str">
        <f t="shared" si="239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235"/>
        <v>42053.412627314821</v>
      </c>
      <c r="L3029" s="11">
        <f t="shared" si="236"/>
        <v>42083.37096064815</v>
      </c>
      <c r="M3029" t="b">
        <v>0</v>
      </c>
      <c r="N3029">
        <v>320</v>
      </c>
      <c r="O3029" t="b">
        <v>1</v>
      </c>
      <c r="P3029" t="s">
        <v>8303</v>
      </c>
      <c r="Q3029" s="6">
        <f>E3029/D3029</f>
        <v>1.3144</v>
      </c>
      <c r="R3029" s="7">
        <f t="shared" si="237"/>
        <v>164.3</v>
      </c>
      <c r="S3029" t="str">
        <f t="shared" si="238"/>
        <v>theater</v>
      </c>
      <c r="T3029" t="str">
        <f t="shared" si="239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235"/>
        <v>42566.97251157408</v>
      </c>
      <c r="L3030" s="11">
        <f t="shared" si="236"/>
        <v>42596.97251157408</v>
      </c>
      <c r="M3030" t="b">
        <v>0</v>
      </c>
      <c r="N3030">
        <v>99</v>
      </c>
      <c r="O3030" t="b">
        <v>1</v>
      </c>
      <c r="P3030" t="s">
        <v>8303</v>
      </c>
      <c r="Q3030" s="6">
        <f>E3030/D3030</f>
        <v>1.6801999999999999</v>
      </c>
      <c r="R3030" s="7">
        <f t="shared" si="237"/>
        <v>84.858585858585855</v>
      </c>
      <c r="S3030" t="str">
        <f t="shared" si="238"/>
        <v>theater</v>
      </c>
      <c r="T3030" t="str">
        <f t="shared" si="239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235"/>
        <v>41932.417210648149</v>
      </c>
      <c r="L3031" s="11">
        <f t="shared" si="236"/>
        <v>41960.899305555555</v>
      </c>
      <c r="M3031" t="b">
        <v>0</v>
      </c>
      <c r="N3031">
        <v>348</v>
      </c>
      <c r="O3031" t="b">
        <v>1</v>
      </c>
      <c r="P3031" t="s">
        <v>8303</v>
      </c>
      <c r="Q3031" s="6">
        <f>E3031/D3031</f>
        <v>1.0967666666666667</v>
      </c>
      <c r="R3031" s="7">
        <f t="shared" si="237"/>
        <v>94.548850574712645</v>
      </c>
      <c r="S3031" t="str">
        <f t="shared" si="238"/>
        <v>theater</v>
      </c>
      <c r="T3031" t="str">
        <f t="shared" si="239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235"/>
        <v>42233.455682870372</v>
      </c>
      <c r="L3032" s="11">
        <f t="shared" si="236"/>
        <v>42263.455682870372</v>
      </c>
      <c r="M3032" t="b">
        <v>0</v>
      </c>
      <c r="N3032">
        <v>41</v>
      </c>
      <c r="O3032" t="b">
        <v>1</v>
      </c>
      <c r="P3032" t="s">
        <v>8303</v>
      </c>
      <c r="Q3032" s="6">
        <f>E3032/D3032</f>
        <v>1.0668571428571429</v>
      </c>
      <c r="R3032" s="7">
        <f t="shared" si="237"/>
        <v>45.536585365853661</v>
      </c>
      <c r="S3032" t="str">
        <f t="shared" si="238"/>
        <v>theater</v>
      </c>
      <c r="T3032" t="str">
        <f t="shared" si="239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235"/>
        <v>42597.590821759259</v>
      </c>
      <c r="L3033" s="11">
        <f t="shared" si="236"/>
        <v>42657.590821759259</v>
      </c>
      <c r="M3033" t="b">
        <v>0</v>
      </c>
      <c r="N3033">
        <v>29</v>
      </c>
      <c r="O3033" t="b">
        <v>1</v>
      </c>
      <c r="P3033" t="s">
        <v>8303</v>
      </c>
      <c r="Q3033" s="6">
        <f>E3033/D3033</f>
        <v>1</v>
      </c>
      <c r="R3033" s="7">
        <f t="shared" si="237"/>
        <v>51.724137931034484</v>
      </c>
      <c r="S3033" t="str">
        <f t="shared" si="238"/>
        <v>theater</v>
      </c>
      <c r="T3033" t="str">
        <f t="shared" si="239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235"/>
        <v>42227.752997685187</v>
      </c>
      <c r="L3034" s="11">
        <f t="shared" si="236"/>
        <v>42257.752997685187</v>
      </c>
      <c r="M3034" t="b">
        <v>0</v>
      </c>
      <c r="N3034">
        <v>25</v>
      </c>
      <c r="O3034" t="b">
        <v>1</v>
      </c>
      <c r="P3034" t="s">
        <v>8303</v>
      </c>
      <c r="Q3034" s="6">
        <f>E3034/D3034</f>
        <v>1.272</v>
      </c>
      <c r="R3034" s="7">
        <f t="shared" si="237"/>
        <v>50.88</v>
      </c>
      <c r="S3034" t="str">
        <f t="shared" si="238"/>
        <v>theater</v>
      </c>
      <c r="T3034" t="str">
        <f t="shared" si="239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235"/>
        <v>42569.818576388891</v>
      </c>
      <c r="L3035" s="11">
        <f t="shared" si="236"/>
        <v>42599.818576388891</v>
      </c>
      <c r="M3035" t="b">
        <v>0</v>
      </c>
      <c r="N3035">
        <v>23</v>
      </c>
      <c r="O3035" t="b">
        <v>1</v>
      </c>
      <c r="P3035" t="s">
        <v>8303</v>
      </c>
      <c r="Q3035" s="6">
        <f>E3035/D3035</f>
        <v>1.4653333333333334</v>
      </c>
      <c r="R3035" s="7">
        <f t="shared" si="237"/>
        <v>191.13043478260869</v>
      </c>
      <c r="S3035" t="str">
        <f t="shared" si="238"/>
        <v>theater</v>
      </c>
      <c r="T3035" t="str">
        <f t="shared" si="239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235"/>
        <v>42644.243692129632</v>
      </c>
      <c r="L3036" s="11">
        <f t="shared" si="236"/>
        <v>42674.874305555561</v>
      </c>
      <c r="M3036" t="b">
        <v>0</v>
      </c>
      <c r="N3036">
        <v>1260</v>
      </c>
      <c r="O3036" t="b">
        <v>1</v>
      </c>
      <c r="P3036" t="s">
        <v>8303</v>
      </c>
      <c r="Q3036" s="6">
        <f>E3036/D3036</f>
        <v>1.1253599999999999</v>
      </c>
      <c r="R3036" s="7">
        <f t="shared" si="237"/>
        <v>89.314285714285717</v>
      </c>
      <c r="S3036" t="str">
        <f t="shared" si="238"/>
        <v>theater</v>
      </c>
      <c r="T3036" t="str">
        <f t="shared" si="239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235"/>
        <v>41368.268622685187</v>
      </c>
      <c r="L3037" s="11">
        <f t="shared" si="236"/>
        <v>41398.268622685187</v>
      </c>
      <c r="M3037" t="b">
        <v>0</v>
      </c>
      <c r="N3037">
        <v>307</v>
      </c>
      <c r="O3037" t="b">
        <v>1</v>
      </c>
      <c r="P3037" t="s">
        <v>8303</v>
      </c>
      <c r="Q3037" s="6">
        <f>E3037/D3037</f>
        <v>1.0878684000000001</v>
      </c>
      <c r="R3037" s="7">
        <f t="shared" si="237"/>
        <v>88.588631921824103</v>
      </c>
      <c r="S3037" t="str">
        <f t="shared" si="238"/>
        <v>theater</v>
      </c>
      <c r="T3037" t="str">
        <f t="shared" si="239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235"/>
        <v>41466.493564814817</v>
      </c>
      <c r="L3038" s="11">
        <f t="shared" si="236"/>
        <v>41502.207638888889</v>
      </c>
      <c r="M3038" t="b">
        <v>0</v>
      </c>
      <c r="N3038">
        <v>329</v>
      </c>
      <c r="O3038" t="b">
        <v>1</v>
      </c>
      <c r="P3038" t="s">
        <v>8303</v>
      </c>
      <c r="Q3038" s="6">
        <f>E3038/D3038</f>
        <v>1.26732</v>
      </c>
      <c r="R3038" s="7">
        <f t="shared" si="237"/>
        <v>96.300911854103347</v>
      </c>
      <c r="S3038" t="str">
        <f t="shared" si="238"/>
        <v>theater</v>
      </c>
      <c r="T3038" t="str">
        <f t="shared" si="239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235"/>
        <v>40378.601539351854</v>
      </c>
      <c r="L3039" s="11">
        <f t="shared" si="236"/>
        <v>40452.915972222225</v>
      </c>
      <c r="M3039" t="b">
        <v>0</v>
      </c>
      <c r="N3039">
        <v>32</v>
      </c>
      <c r="O3039" t="b">
        <v>1</v>
      </c>
      <c r="P3039" t="s">
        <v>8303</v>
      </c>
      <c r="Q3039" s="6">
        <f>E3039/D3039</f>
        <v>2.1320000000000001</v>
      </c>
      <c r="R3039" s="7">
        <f t="shared" si="237"/>
        <v>33.3125</v>
      </c>
      <c r="S3039" t="str">
        <f t="shared" si="238"/>
        <v>theater</v>
      </c>
      <c r="T3039" t="str">
        <f t="shared" si="239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235"/>
        <v>42372.96061342593</v>
      </c>
      <c r="L3040" s="11">
        <f t="shared" si="236"/>
        <v>42432.96061342593</v>
      </c>
      <c r="M3040" t="b">
        <v>0</v>
      </c>
      <c r="N3040">
        <v>27</v>
      </c>
      <c r="O3040" t="b">
        <v>1</v>
      </c>
      <c r="P3040" t="s">
        <v>8303</v>
      </c>
      <c r="Q3040" s="6">
        <f>E3040/D3040</f>
        <v>1.0049999999999999</v>
      </c>
      <c r="R3040" s="7">
        <f t="shared" si="237"/>
        <v>37.222222222222221</v>
      </c>
      <c r="S3040" t="str">
        <f t="shared" si="238"/>
        <v>theater</v>
      </c>
      <c r="T3040" t="str">
        <f t="shared" si="239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235"/>
        <v>41610.502754629633</v>
      </c>
      <c r="L3041" s="11">
        <f t="shared" si="236"/>
        <v>41637.040972222225</v>
      </c>
      <c r="M3041" t="b">
        <v>0</v>
      </c>
      <c r="N3041">
        <v>236</v>
      </c>
      <c r="O3041" t="b">
        <v>1</v>
      </c>
      <c r="P3041" t="s">
        <v>8303</v>
      </c>
      <c r="Q3041" s="6">
        <f>E3041/D3041</f>
        <v>1.0871389999999999</v>
      </c>
      <c r="R3041" s="7">
        <f t="shared" si="237"/>
        <v>92.130423728813554</v>
      </c>
      <c r="S3041" t="str">
        <f t="shared" si="238"/>
        <v>theater</v>
      </c>
      <c r="T3041" t="str">
        <f t="shared" si="239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235"/>
        <v>42177.500243055554</v>
      </c>
      <c r="L3042" s="11">
        <f t="shared" si="236"/>
        <v>42181.666666666664</v>
      </c>
      <c r="M3042" t="b">
        <v>0</v>
      </c>
      <c r="N3042">
        <v>42</v>
      </c>
      <c r="O3042" t="b">
        <v>1</v>
      </c>
      <c r="P3042" t="s">
        <v>8303</v>
      </c>
      <c r="Q3042" s="6">
        <f>E3042/D3042</f>
        <v>1.075</v>
      </c>
      <c r="R3042" s="7">
        <f t="shared" si="237"/>
        <v>76.785714285714292</v>
      </c>
      <c r="S3042" t="str">
        <f t="shared" si="238"/>
        <v>theater</v>
      </c>
      <c r="T3042" t="str">
        <f t="shared" si="239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235"/>
        <v>42359.576944444452</v>
      </c>
      <c r="L3043" s="11">
        <f t="shared" si="236"/>
        <v>42389.576944444452</v>
      </c>
      <c r="M3043" t="b">
        <v>0</v>
      </c>
      <c r="N3043">
        <v>95</v>
      </c>
      <c r="O3043" t="b">
        <v>1</v>
      </c>
      <c r="P3043" t="s">
        <v>8303</v>
      </c>
      <c r="Q3043" s="6">
        <f>E3043/D3043</f>
        <v>1.1048192771084338</v>
      </c>
      <c r="R3043" s="7">
        <f t="shared" si="237"/>
        <v>96.526315789473685</v>
      </c>
      <c r="S3043" t="str">
        <f t="shared" si="238"/>
        <v>theater</v>
      </c>
      <c r="T3043" t="str">
        <f t="shared" si="239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235"/>
        <v>42253.396377314821</v>
      </c>
      <c r="L3044" s="11">
        <f t="shared" si="236"/>
        <v>42283.396377314821</v>
      </c>
      <c r="M3044" t="b">
        <v>0</v>
      </c>
      <c r="N3044">
        <v>37</v>
      </c>
      <c r="O3044" t="b">
        <v>1</v>
      </c>
      <c r="P3044" t="s">
        <v>8303</v>
      </c>
      <c r="Q3044" s="6">
        <f>E3044/D3044</f>
        <v>1.28</v>
      </c>
      <c r="R3044" s="7">
        <f t="shared" si="237"/>
        <v>51.891891891891895</v>
      </c>
      <c r="S3044" t="str">
        <f t="shared" si="238"/>
        <v>theater</v>
      </c>
      <c r="T3044" t="str">
        <f t="shared" si="239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235"/>
        <v>42082.778923611113</v>
      </c>
      <c r="L3045" s="11">
        <f t="shared" si="236"/>
        <v>42109.826388888891</v>
      </c>
      <c r="M3045" t="b">
        <v>0</v>
      </c>
      <c r="N3045">
        <v>128</v>
      </c>
      <c r="O3045" t="b">
        <v>1</v>
      </c>
      <c r="P3045" t="s">
        <v>8303</v>
      </c>
      <c r="Q3045" s="6">
        <f>E3045/D3045</f>
        <v>1.1000666666666667</v>
      </c>
      <c r="R3045" s="7">
        <f t="shared" si="237"/>
        <v>128.9140625</v>
      </c>
      <c r="S3045" t="str">
        <f t="shared" si="238"/>
        <v>theater</v>
      </c>
      <c r="T3045" t="str">
        <f t="shared" si="239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235"/>
        <v>42387.435162037036</v>
      </c>
      <c r="L3046" s="11">
        <f t="shared" si="236"/>
        <v>42402.435162037036</v>
      </c>
      <c r="M3046" t="b">
        <v>0</v>
      </c>
      <c r="N3046">
        <v>156</v>
      </c>
      <c r="O3046" t="b">
        <v>1</v>
      </c>
      <c r="P3046" t="s">
        <v>8303</v>
      </c>
      <c r="Q3046" s="6">
        <f>E3046/D3046</f>
        <v>1.0934166666666667</v>
      </c>
      <c r="R3046" s="7">
        <f t="shared" si="237"/>
        <v>84.108974358974365</v>
      </c>
      <c r="S3046" t="str">
        <f t="shared" si="238"/>
        <v>theater</v>
      </c>
      <c r="T3046" t="str">
        <f t="shared" si="239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235"/>
        <v>41842.864062500004</v>
      </c>
      <c r="L3047" s="11">
        <f t="shared" si="236"/>
        <v>41872.864062500004</v>
      </c>
      <c r="M3047" t="b">
        <v>0</v>
      </c>
      <c r="N3047">
        <v>64</v>
      </c>
      <c r="O3047" t="b">
        <v>1</v>
      </c>
      <c r="P3047" t="s">
        <v>8303</v>
      </c>
      <c r="Q3047" s="6">
        <f>E3047/D3047</f>
        <v>1.3270650000000002</v>
      </c>
      <c r="R3047" s="7">
        <f t="shared" si="237"/>
        <v>82.941562500000003</v>
      </c>
      <c r="S3047" t="str">
        <f t="shared" si="238"/>
        <v>theater</v>
      </c>
      <c r="T3047" t="str">
        <f t="shared" si="239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235"/>
        <v>41862.511412037042</v>
      </c>
      <c r="L3048" s="11">
        <f t="shared" si="236"/>
        <v>41891.911111111112</v>
      </c>
      <c r="M3048" t="b">
        <v>0</v>
      </c>
      <c r="N3048">
        <v>58</v>
      </c>
      <c r="O3048" t="b">
        <v>1</v>
      </c>
      <c r="P3048" t="s">
        <v>8303</v>
      </c>
      <c r="Q3048" s="6">
        <f>E3048/D3048</f>
        <v>1.9084810126582279</v>
      </c>
      <c r="R3048" s="7">
        <f t="shared" si="237"/>
        <v>259.94827586206895</v>
      </c>
      <c r="S3048" t="str">
        <f t="shared" si="238"/>
        <v>theater</v>
      </c>
      <c r="T3048" t="str">
        <f t="shared" si="239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235"/>
        <v>42443.697384259263</v>
      </c>
      <c r="L3049" s="11">
        <f t="shared" si="236"/>
        <v>42487.261111111111</v>
      </c>
      <c r="M3049" t="b">
        <v>0</v>
      </c>
      <c r="N3049">
        <v>20</v>
      </c>
      <c r="O3049" t="b">
        <v>1</v>
      </c>
      <c r="P3049" t="s">
        <v>8303</v>
      </c>
      <c r="Q3049" s="6">
        <f>E3049/D3049</f>
        <v>1.49</v>
      </c>
      <c r="R3049" s="7">
        <f t="shared" si="237"/>
        <v>37.25</v>
      </c>
      <c r="S3049" t="str">
        <f t="shared" si="238"/>
        <v>theater</v>
      </c>
      <c r="T3049" t="str">
        <f t="shared" si="239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235"/>
        <v>41975.609513888885</v>
      </c>
      <c r="L3050" s="11">
        <f t="shared" si="236"/>
        <v>42004.598611111112</v>
      </c>
      <c r="M3050" t="b">
        <v>0</v>
      </c>
      <c r="N3050">
        <v>47</v>
      </c>
      <c r="O3050" t="b">
        <v>1</v>
      </c>
      <c r="P3050" t="s">
        <v>8303</v>
      </c>
      <c r="Q3050" s="6">
        <f>E3050/D3050</f>
        <v>1.6639999999999999</v>
      </c>
      <c r="R3050" s="7">
        <f t="shared" si="237"/>
        <v>177.02127659574469</v>
      </c>
      <c r="S3050" t="str">
        <f t="shared" si="238"/>
        <v>theater</v>
      </c>
      <c r="T3050" t="str">
        <f t="shared" si="239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235"/>
        <v>42138.722858796296</v>
      </c>
      <c r="L3051" s="11">
        <f t="shared" si="236"/>
        <v>42168.722858796296</v>
      </c>
      <c r="M3051" t="b">
        <v>0</v>
      </c>
      <c r="N3051">
        <v>54</v>
      </c>
      <c r="O3051" t="b">
        <v>1</v>
      </c>
      <c r="P3051" t="s">
        <v>8303</v>
      </c>
      <c r="Q3051" s="6">
        <f>E3051/D3051</f>
        <v>1.0666666666666667</v>
      </c>
      <c r="R3051" s="7">
        <f t="shared" si="237"/>
        <v>74.074074074074076</v>
      </c>
      <c r="S3051" t="str">
        <f t="shared" si="238"/>
        <v>theater</v>
      </c>
      <c r="T3051" t="str">
        <f t="shared" si="239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235"/>
        <v>42464.876851851855</v>
      </c>
      <c r="L3052" s="11">
        <f t="shared" si="236"/>
        <v>42494.876851851855</v>
      </c>
      <c r="M3052" t="b">
        <v>0</v>
      </c>
      <c r="N3052">
        <v>9</v>
      </c>
      <c r="O3052" t="b">
        <v>1</v>
      </c>
      <c r="P3052" t="s">
        <v>8303</v>
      </c>
      <c r="Q3052" s="6">
        <f>E3052/D3052</f>
        <v>1.06</v>
      </c>
      <c r="R3052" s="7">
        <f t="shared" si="237"/>
        <v>70.666666666666671</v>
      </c>
      <c r="S3052" t="str">
        <f t="shared" si="238"/>
        <v>theater</v>
      </c>
      <c r="T3052" t="str">
        <f t="shared" si="239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235"/>
        <v>42744.124363425923</v>
      </c>
      <c r="L3053" s="11">
        <f t="shared" si="236"/>
        <v>42774.124363425923</v>
      </c>
      <c r="M3053" t="b">
        <v>1</v>
      </c>
      <c r="N3053">
        <v>35</v>
      </c>
      <c r="O3053" t="b">
        <v>0</v>
      </c>
      <c r="P3053" t="s">
        <v>8303</v>
      </c>
      <c r="Q3053" s="6">
        <f>E3053/D3053</f>
        <v>0.23628571428571429</v>
      </c>
      <c r="R3053" s="7">
        <f t="shared" si="237"/>
        <v>23.62857142857143</v>
      </c>
      <c r="S3053" t="str">
        <f t="shared" si="238"/>
        <v>theater</v>
      </c>
      <c r="T3053" t="str">
        <f t="shared" si="239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235"/>
        <v>42122.37840277778</v>
      </c>
      <c r="L3054" s="11">
        <f t="shared" si="236"/>
        <v>42152.374305555561</v>
      </c>
      <c r="M3054" t="b">
        <v>0</v>
      </c>
      <c r="N3054">
        <v>2</v>
      </c>
      <c r="O3054" t="b">
        <v>0</v>
      </c>
      <c r="P3054" t="s">
        <v>8303</v>
      </c>
      <c r="Q3054" s="6">
        <f>E3054/D3054</f>
        <v>1.5E-3</v>
      </c>
      <c r="R3054" s="7">
        <f t="shared" si="237"/>
        <v>37.5</v>
      </c>
      <c r="S3054" t="str">
        <f t="shared" si="238"/>
        <v>theater</v>
      </c>
      <c r="T3054" t="str">
        <f t="shared" si="239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235"/>
        <v>41862.470057870371</v>
      </c>
      <c r="L3055" s="11">
        <f t="shared" si="236"/>
        <v>41913.874305555561</v>
      </c>
      <c r="M3055" t="b">
        <v>0</v>
      </c>
      <c r="N3055">
        <v>3</v>
      </c>
      <c r="O3055" t="b">
        <v>0</v>
      </c>
      <c r="P3055" t="s">
        <v>8303</v>
      </c>
      <c r="Q3055" s="6">
        <f>E3055/D3055</f>
        <v>4.0000000000000001E-3</v>
      </c>
      <c r="R3055" s="7">
        <f t="shared" si="237"/>
        <v>13.333333333333334</v>
      </c>
      <c r="S3055" t="str">
        <f t="shared" si="238"/>
        <v>theater</v>
      </c>
      <c r="T3055" t="str">
        <f t="shared" si="239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235"/>
        <v>42027.541134259263</v>
      </c>
      <c r="L3056" s="11">
        <f t="shared" si="236"/>
        <v>42064.75277777778</v>
      </c>
      <c r="M3056" t="b">
        <v>0</v>
      </c>
      <c r="N3056">
        <v>0</v>
      </c>
      <c r="O3056" t="b">
        <v>0</v>
      </c>
      <c r="P3056" t="s">
        <v>8303</v>
      </c>
      <c r="Q3056" s="6">
        <f>E3056/D3056</f>
        <v>0</v>
      </c>
      <c r="R3056" s="7" t="e">
        <f t="shared" si="237"/>
        <v>#DIV/0!</v>
      </c>
      <c r="S3056" t="str">
        <f t="shared" si="238"/>
        <v>theater</v>
      </c>
      <c r="T3056" t="str">
        <f t="shared" si="239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235"/>
        <v>41953.666550925926</v>
      </c>
      <c r="L3057" s="11">
        <f t="shared" si="236"/>
        <v>42013.666550925926</v>
      </c>
      <c r="M3057" t="b">
        <v>0</v>
      </c>
      <c r="N3057">
        <v>1</v>
      </c>
      <c r="O3057" t="b">
        <v>0</v>
      </c>
      <c r="P3057" t="s">
        <v>8303</v>
      </c>
      <c r="Q3057" s="6">
        <f>E3057/D3057</f>
        <v>5.0000000000000002E-5</v>
      </c>
      <c r="R3057" s="7">
        <f t="shared" si="237"/>
        <v>1</v>
      </c>
      <c r="S3057" t="str">
        <f t="shared" si="238"/>
        <v>theater</v>
      </c>
      <c r="T3057" t="str">
        <f t="shared" si="239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235"/>
        <v>41851.344722222224</v>
      </c>
      <c r="L3058" s="11">
        <f t="shared" si="236"/>
        <v>41911.344722222224</v>
      </c>
      <c r="M3058" t="b">
        <v>0</v>
      </c>
      <c r="N3058">
        <v>0</v>
      </c>
      <c r="O3058" t="b">
        <v>0</v>
      </c>
      <c r="P3058" t="s">
        <v>8303</v>
      </c>
      <c r="Q3058" s="6">
        <f>E3058/D3058</f>
        <v>0</v>
      </c>
      <c r="R3058" s="7" t="e">
        <f t="shared" si="237"/>
        <v>#DIV/0!</v>
      </c>
      <c r="S3058" t="str">
        <f t="shared" si="238"/>
        <v>theater</v>
      </c>
      <c r="T3058" t="str">
        <f t="shared" si="239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235"/>
        <v>42433.358923611115</v>
      </c>
      <c r="L3059" s="11">
        <f t="shared" si="236"/>
        <v>42463.31725694445</v>
      </c>
      <c r="M3059" t="b">
        <v>0</v>
      </c>
      <c r="N3059">
        <v>0</v>
      </c>
      <c r="O3059" t="b">
        <v>0</v>
      </c>
      <c r="P3059" t="s">
        <v>8303</v>
      </c>
      <c r="Q3059" s="6">
        <f>E3059/D3059</f>
        <v>0</v>
      </c>
      <c r="R3059" s="7" t="e">
        <f t="shared" si="237"/>
        <v>#DIV/0!</v>
      </c>
      <c r="S3059" t="str">
        <f t="shared" si="238"/>
        <v>theater</v>
      </c>
      <c r="T3059" t="str">
        <f t="shared" si="239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235"/>
        <v>42460.082638888889</v>
      </c>
      <c r="L3060" s="11">
        <f t="shared" si="236"/>
        <v>42510.082638888889</v>
      </c>
      <c r="M3060" t="b">
        <v>0</v>
      </c>
      <c r="N3060">
        <v>3</v>
      </c>
      <c r="O3060" t="b">
        <v>0</v>
      </c>
      <c r="P3060" t="s">
        <v>8303</v>
      </c>
      <c r="Q3060" s="6">
        <f>E3060/D3060</f>
        <v>1.6666666666666666E-4</v>
      </c>
      <c r="R3060" s="7">
        <f t="shared" si="237"/>
        <v>1</v>
      </c>
      <c r="S3060" t="str">
        <f t="shared" si="238"/>
        <v>theater</v>
      </c>
      <c r="T3060" t="str">
        <f t="shared" si="239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235"/>
        <v>41829.644050925926</v>
      </c>
      <c r="L3061" s="11">
        <f t="shared" si="236"/>
        <v>41859.644050925926</v>
      </c>
      <c r="M3061" t="b">
        <v>0</v>
      </c>
      <c r="N3061">
        <v>11</v>
      </c>
      <c r="O3061" t="b">
        <v>0</v>
      </c>
      <c r="P3061" t="s">
        <v>8303</v>
      </c>
      <c r="Q3061" s="6">
        <f>E3061/D3061</f>
        <v>3.0066666666666665E-2</v>
      </c>
      <c r="R3061" s="7">
        <f t="shared" si="237"/>
        <v>41</v>
      </c>
      <c r="S3061" t="str">
        <f t="shared" si="238"/>
        <v>theater</v>
      </c>
      <c r="T3061" t="str">
        <f t="shared" si="239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235"/>
        <v>42244.983032407406</v>
      </c>
      <c r="L3062" s="11">
        <f t="shared" si="236"/>
        <v>42274.983032407406</v>
      </c>
      <c r="M3062" t="b">
        <v>0</v>
      </c>
      <c r="N3062">
        <v>6</v>
      </c>
      <c r="O3062" t="b">
        <v>0</v>
      </c>
      <c r="P3062" t="s">
        <v>8303</v>
      </c>
      <c r="Q3062" s="6">
        <f>E3062/D3062</f>
        <v>1.5227272727272728E-3</v>
      </c>
      <c r="R3062" s="7">
        <f t="shared" si="237"/>
        <v>55.833333333333336</v>
      </c>
      <c r="S3062" t="str">
        <f t="shared" si="238"/>
        <v>theater</v>
      </c>
      <c r="T3062" t="str">
        <f t="shared" si="239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235"/>
        <v>41834.492453703708</v>
      </c>
      <c r="L3063" s="11">
        <f t="shared" si="236"/>
        <v>41864.492453703708</v>
      </c>
      <c r="M3063" t="b">
        <v>0</v>
      </c>
      <c r="N3063">
        <v>0</v>
      </c>
      <c r="O3063" t="b">
        <v>0</v>
      </c>
      <c r="P3063" t="s">
        <v>8303</v>
      </c>
      <c r="Q3063" s="6">
        <f>E3063/D3063</f>
        <v>0</v>
      </c>
      <c r="R3063" s="7" t="e">
        <f t="shared" si="237"/>
        <v>#DIV/0!</v>
      </c>
      <c r="S3063" t="str">
        <f t="shared" si="238"/>
        <v>theater</v>
      </c>
      <c r="T3063" t="str">
        <f t="shared" si="239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235"/>
        <v>42248.244120370371</v>
      </c>
      <c r="L3064" s="11">
        <f t="shared" si="236"/>
        <v>42277.458333333336</v>
      </c>
      <c r="M3064" t="b">
        <v>0</v>
      </c>
      <c r="N3064">
        <v>67</v>
      </c>
      <c r="O3064" t="b">
        <v>0</v>
      </c>
      <c r="P3064" t="s">
        <v>8303</v>
      </c>
      <c r="Q3064" s="6">
        <f>E3064/D3064</f>
        <v>0.66839999999999999</v>
      </c>
      <c r="R3064" s="7">
        <f t="shared" si="237"/>
        <v>99.761194029850742</v>
      </c>
      <c r="S3064" t="str">
        <f t="shared" si="238"/>
        <v>theater</v>
      </c>
      <c r="T3064" t="str">
        <f t="shared" si="239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235"/>
        <v>42630.631226851852</v>
      </c>
      <c r="L3065" s="11">
        <f t="shared" si="236"/>
        <v>42665.631226851852</v>
      </c>
      <c r="M3065" t="b">
        <v>0</v>
      </c>
      <c r="N3065">
        <v>23</v>
      </c>
      <c r="O3065" t="b">
        <v>0</v>
      </c>
      <c r="P3065" t="s">
        <v>8303</v>
      </c>
      <c r="Q3065" s="6">
        <f>E3065/D3065</f>
        <v>0.19566666666666666</v>
      </c>
      <c r="R3065" s="7">
        <f t="shared" si="237"/>
        <v>25.521739130434781</v>
      </c>
      <c r="S3065" t="str">
        <f t="shared" si="238"/>
        <v>theater</v>
      </c>
      <c r="T3065" t="str">
        <f t="shared" si="239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235"/>
        <v>42298.838495370372</v>
      </c>
      <c r="L3066" s="11">
        <f t="shared" si="236"/>
        <v>42329.999305555561</v>
      </c>
      <c r="M3066" t="b">
        <v>0</v>
      </c>
      <c r="N3066">
        <v>72</v>
      </c>
      <c r="O3066" t="b">
        <v>0</v>
      </c>
      <c r="P3066" t="s">
        <v>8303</v>
      </c>
      <c r="Q3066" s="6">
        <f>E3066/D3066</f>
        <v>0.11294666666666667</v>
      </c>
      <c r="R3066" s="7">
        <f t="shared" si="237"/>
        <v>117.65277777777777</v>
      </c>
      <c r="S3066" t="str">
        <f t="shared" si="238"/>
        <v>theater</v>
      </c>
      <c r="T3066" t="str">
        <f t="shared" si="239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235"/>
        <v>41824.763564814821</v>
      </c>
      <c r="L3067" s="11">
        <f t="shared" si="236"/>
        <v>41849.763564814821</v>
      </c>
      <c r="M3067" t="b">
        <v>0</v>
      </c>
      <c r="N3067">
        <v>2</v>
      </c>
      <c r="O3067" t="b">
        <v>0</v>
      </c>
      <c r="P3067" t="s">
        <v>8303</v>
      </c>
      <c r="Q3067" s="6">
        <f>E3067/D3067</f>
        <v>4.0000000000000002E-4</v>
      </c>
      <c r="R3067" s="7">
        <f t="shared" si="237"/>
        <v>5</v>
      </c>
      <c r="S3067" t="str">
        <f t="shared" si="238"/>
        <v>theater</v>
      </c>
      <c r="T3067" t="str">
        <f t="shared" si="239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235"/>
        <v>42530.936770833338</v>
      </c>
      <c r="L3068" s="11">
        <f t="shared" si="236"/>
        <v>42560.936770833338</v>
      </c>
      <c r="M3068" t="b">
        <v>0</v>
      </c>
      <c r="N3068">
        <v>15</v>
      </c>
      <c r="O3068" t="b">
        <v>0</v>
      </c>
      <c r="P3068" t="s">
        <v>8303</v>
      </c>
      <c r="Q3068" s="6">
        <f>E3068/D3068</f>
        <v>0.11985714285714286</v>
      </c>
      <c r="R3068" s="7">
        <f t="shared" si="237"/>
        <v>2796.6666666666665</v>
      </c>
      <c r="S3068" t="str">
        <f t="shared" si="238"/>
        <v>theater</v>
      </c>
      <c r="T3068" t="str">
        <f t="shared" si="239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235"/>
        <v>42226.64674768519</v>
      </c>
      <c r="L3069" s="11">
        <f t="shared" si="236"/>
        <v>42256.64674768519</v>
      </c>
      <c r="M3069" t="b">
        <v>0</v>
      </c>
      <c r="N3069">
        <v>1</v>
      </c>
      <c r="O3069" t="b">
        <v>0</v>
      </c>
      <c r="P3069" t="s">
        <v>8303</v>
      </c>
      <c r="Q3069" s="6">
        <f>E3069/D3069</f>
        <v>2.5000000000000001E-2</v>
      </c>
      <c r="R3069" s="7">
        <f t="shared" si="237"/>
        <v>200</v>
      </c>
      <c r="S3069" t="str">
        <f t="shared" si="238"/>
        <v>theater</v>
      </c>
      <c r="T3069" t="str">
        <f t="shared" si="239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235"/>
        <v>42263.399907407409</v>
      </c>
      <c r="L3070" s="11">
        <f t="shared" si="236"/>
        <v>42293.399907407409</v>
      </c>
      <c r="M3070" t="b">
        <v>0</v>
      </c>
      <c r="N3070">
        <v>2</v>
      </c>
      <c r="O3070" t="b">
        <v>0</v>
      </c>
      <c r="P3070" t="s">
        <v>8303</v>
      </c>
      <c r="Q3070" s="6">
        <f>E3070/D3070</f>
        <v>6.9999999999999999E-4</v>
      </c>
      <c r="R3070" s="7">
        <f t="shared" si="237"/>
        <v>87.5</v>
      </c>
      <c r="S3070" t="str">
        <f t="shared" si="238"/>
        <v>theater</v>
      </c>
      <c r="T3070" t="str">
        <f t="shared" si="239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235"/>
        <v>41957.542060185187</v>
      </c>
      <c r="L3071" s="11">
        <f t="shared" si="236"/>
        <v>41987.542060185187</v>
      </c>
      <c r="M3071" t="b">
        <v>0</v>
      </c>
      <c r="N3071">
        <v>7</v>
      </c>
      <c r="O3071" t="b">
        <v>0</v>
      </c>
      <c r="P3071" t="s">
        <v>8303</v>
      </c>
      <c r="Q3071" s="6">
        <f>E3071/D3071</f>
        <v>0.14099999999999999</v>
      </c>
      <c r="R3071" s="7">
        <f t="shared" si="237"/>
        <v>20.142857142857142</v>
      </c>
      <c r="S3071" t="str">
        <f t="shared" si="238"/>
        <v>theater</v>
      </c>
      <c r="T3071" t="str">
        <f t="shared" si="239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235"/>
        <v>42690.441770833335</v>
      </c>
      <c r="L3072" s="11">
        <f t="shared" si="236"/>
        <v>42711.441770833335</v>
      </c>
      <c r="M3072" t="b">
        <v>0</v>
      </c>
      <c r="N3072">
        <v>16</v>
      </c>
      <c r="O3072" t="b">
        <v>0</v>
      </c>
      <c r="P3072" t="s">
        <v>8303</v>
      </c>
      <c r="Q3072" s="6">
        <f>E3072/D3072</f>
        <v>3.3399999999999999E-2</v>
      </c>
      <c r="R3072" s="7">
        <f t="shared" si="237"/>
        <v>20.875</v>
      </c>
      <c r="S3072" t="str">
        <f t="shared" si="238"/>
        <v>theater</v>
      </c>
      <c r="T3072" t="str">
        <f t="shared" si="239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235"/>
        <v>42097.440752314818</v>
      </c>
      <c r="L3073" s="11">
        <f t="shared" si="236"/>
        <v>42114.957638888889</v>
      </c>
      <c r="M3073" t="b">
        <v>0</v>
      </c>
      <c r="N3073">
        <v>117</v>
      </c>
      <c r="O3073" t="b">
        <v>0</v>
      </c>
      <c r="P3073" t="s">
        <v>8303</v>
      </c>
      <c r="Q3073" s="6">
        <f>E3073/D3073</f>
        <v>0.59775</v>
      </c>
      <c r="R3073" s="7">
        <f t="shared" si="237"/>
        <v>61.307692307692307</v>
      </c>
      <c r="S3073" t="str">
        <f t="shared" si="238"/>
        <v>theater</v>
      </c>
      <c r="T3073" t="str">
        <f t="shared" si="239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si="235"/>
        <v>42658.398865740739</v>
      </c>
      <c r="L3074" s="11">
        <f t="shared" si="236"/>
        <v>42672.781944444447</v>
      </c>
      <c r="M3074" t="b">
        <v>0</v>
      </c>
      <c r="N3074">
        <v>2</v>
      </c>
      <c r="O3074" t="b">
        <v>0</v>
      </c>
      <c r="P3074" t="s">
        <v>8303</v>
      </c>
      <c r="Q3074" s="6">
        <f>E3074/D3074</f>
        <v>1.6666666666666666E-4</v>
      </c>
      <c r="R3074" s="7">
        <f t="shared" si="237"/>
        <v>1</v>
      </c>
      <c r="S3074" t="str">
        <f t="shared" si="238"/>
        <v>theater</v>
      </c>
      <c r="T3074" t="str">
        <f t="shared" si="239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ref="K3075:K3138" si="240">(((J3075/60)/60)/24)+DATE(1970,1,1)+(-7/24)</f>
        <v>42111.392361111117</v>
      </c>
      <c r="L3075" s="11">
        <f t="shared" ref="L3075:L3138" si="241">(((I3075/60)/60)/24)+DATE(1970,1,1)+(-7/24)</f>
        <v>42169.513194444451</v>
      </c>
      <c r="M3075" t="b">
        <v>0</v>
      </c>
      <c r="N3075">
        <v>7</v>
      </c>
      <c r="O3075" t="b">
        <v>0</v>
      </c>
      <c r="P3075" t="s">
        <v>8303</v>
      </c>
      <c r="Q3075" s="6">
        <f>E3075/D3075</f>
        <v>2.3035714285714285E-4</v>
      </c>
      <c r="R3075" s="7">
        <f t="shared" ref="R3075:R3138" si="242">E3075/N3075</f>
        <v>92.142857142857139</v>
      </c>
      <c r="S3075" t="str">
        <f t="shared" ref="S3075:S3138" si="243">LEFT(P3075,SEARCH("/",P3075,1)-1)</f>
        <v>theater</v>
      </c>
      <c r="T3075" t="str">
        <f t="shared" ref="T3075:T3138" si="244">RIGHT(P3075,LEN(P3075)-SEARCH("/",P3075))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240"/>
        <v>42409.279618055552</v>
      </c>
      <c r="L3076" s="11">
        <f t="shared" si="241"/>
        <v>42439.279618055552</v>
      </c>
      <c r="M3076" t="b">
        <v>0</v>
      </c>
      <c r="N3076">
        <v>3</v>
      </c>
      <c r="O3076" t="b">
        <v>0</v>
      </c>
      <c r="P3076" t="s">
        <v>8303</v>
      </c>
      <c r="Q3076" s="6">
        <f>E3076/D3076</f>
        <v>8.8000000000000003E-4</v>
      </c>
      <c r="R3076" s="7">
        <f t="shared" si="242"/>
        <v>7.333333333333333</v>
      </c>
      <c r="S3076" t="str">
        <f t="shared" si="243"/>
        <v>theater</v>
      </c>
      <c r="T3076" t="str">
        <f t="shared" si="244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240"/>
        <v>42550.810648148145</v>
      </c>
      <c r="L3077" s="11">
        <f t="shared" si="241"/>
        <v>42600.810648148145</v>
      </c>
      <c r="M3077" t="b">
        <v>0</v>
      </c>
      <c r="N3077">
        <v>20</v>
      </c>
      <c r="O3077" t="b">
        <v>0</v>
      </c>
      <c r="P3077" t="s">
        <v>8303</v>
      </c>
      <c r="Q3077" s="6">
        <f>E3077/D3077</f>
        <v>8.6400000000000005E-2</v>
      </c>
      <c r="R3077" s="7">
        <f t="shared" si="242"/>
        <v>64.8</v>
      </c>
      <c r="S3077" t="str">
        <f t="shared" si="243"/>
        <v>theater</v>
      </c>
      <c r="T3077" t="str">
        <f t="shared" si="244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240"/>
        <v>42226.360219907408</v>
      </c>
      <c r="L3078" s="11">
        <f t="shared" si="241"/>
        <v>42286.360219907408</v>
      </c>
      <c r="M3078" t="b">
        <v>0</v>
      </c>
      <c r="N3078">
        <v>50</v>
      </c>
      <c r="O3078" t="b">
        <v>0</v>
      </c>
      <c r="P3078" t="s">
        <v>8303</v>
      </c>
      <c r="Q3078" s="6">
        <f>E3078/D3078</f>
        <v>0.15060000000000001</v>
      </c>
      <c r="R3078" s="7">
        <f t="shared" si="242"/>
        <v>30.12</v>
      </c>
      <c r="S3078" t="str">
        <f t="shared" si="243"/>
        <v>theater</v>
      </c>
      <c r="T3078" t="str">
        <f t="shared" si="244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240"/>
        <v>42766.665254629632</v>
      </c>
      <c r="L3079" s="11">
        <f t="shared" si="241"/>
        <v>42796.665254629632</v>
      </c>
      <c r="M3079" t="b">
        <v>0</v>
      </c>
      <c r="N3079">
        <v>2</v>
      </c>
      <c r="O3079" t="b">
        <v>0</v>
      </c>
      <c r="P3079" t="s">
        <v>8303</v>
      </c>
      <c r="Q3079" s="6">
        <f>E3079/D3079</f>
        <v>4.7727272727272731E-3</v>
      </c>
      <c r="R3079" s="7">
        <f t="shared" si="242"/>
        <v>52.5</v>
      </c>
      <c r="S3079" t="str">
        <f t="shared" si="243"/>
        <v>theater</v>
      </c>
      <c r="T3079" t="str">
        <f t="shared" si="244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240"/>
        <v>42030.84716435185</v>
      </c>
      <c r="L3080" s="11">
        <f t="shared" si="241"/>
        <v>42060.84716435185</v>
      </c>
      <c r="M3080" t="b">
        <v>0</v>
      </c>
      <c r="N3080">
        <v>3</v>
      </c>
      <c r="O3080" t="b">
        <v>0</v>
      </c>
      <c r="P3080" t="s">
        <v>8303</v>
      </c>
      <c r="Q3080" s="6">
        <f>E3080/D3080</f>
        <v>1.1833333333333333E-3</v>
      </c>
      <c r="R3080" s="7">
        <f t="shared" si="242"/>
        <v>23.666666666666668</v>
      </c>
      <c r="S3080" t="str">
        <f t="shared" si="243"/>
        <v>theater</v>
      </c>
      <c r="T3080" t="str">
        <f t="shared" si="244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240"/>
        <v>42055.421701388892</v>
      </c>
      <c r="L3081" s="11">
        <f t="shared" si="241"/>
        <v>42085.38003472222</v>
      </c>
      <c r="M3081" t="b">
        <v>0</v>
      </c>
      <c r="N3081">
        <v>27</v>
      </c>
      <c r="O3081" t="b">
        <v>0</v>
      </c>
      <c r="P3081" t="s">
        <v>8303</v>
      </c>
      <c r="Q3081" s="6">
        <f>E3081/D3081</f>
        <v>8.4173998587352451E-3</v>
      </c>
      <c r="R3081" s="7">
        <f t="shared" si="242"/>
        <v>415.77777777777777</v>
      </c>
      <c r="S3081" t="str">
        <f t="shared" si="243"/>
        <v>theater</v>
      </c>
      <c r="T3081" t="str">
        <f t="shared" si="244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240"/>
        <v>41939.736620370371</v>
      </c>
      <c r="L3082" s="11">
        <f t="shared" si="241"/>
        <v>41999.778287037036</v>
      </c>
      <c r="M3082" t="b">
        <v>0</v>
      </c>
      <c r="N3082">
        <v>7</v>
      </c>
      <c r="O3082" t="b">
        <v>0</v>
      </c>
      <c r="P3082" t="s">
        <v>8303</v>
      </c>
      <c r="Q3082" s="6">
        <f>E3082/D3082</f>
        <v>1.8799999999999999E-4</v>
      </c>
      <c r="R3082" s="7">
        <f t="shared" si="242"/>
        <v>53.714285714285715</v>
      </c>
      <c r="S3082" t="str">
        <f t="shared" si="243"/>
        <v>theater</v>
      </c>
      <c r="T3082" t="str">
        <f t="shared" si="244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240"/>
        <v>42236.88994212963</v>
      </c>
      <c r="L3083" s="11">
        <f t="shared" si="241"/>
        <v>42266.88994212963</v>
      </c>
      <c r="M3083" t="b">
        <v>0</v>
      </c>
      <c r="N3083">
        <v>5</v>
      </c>
      <c r="O3083" t="b">
        <v>0</v>
      </c>
      <c r="P3083" t="s">
        <v>8303</v>
      </c>
      <c r="Q3083" s="6">
        <f>E3083/D3083</f>
        <v>2.1029999999999998E-3</v>
      </c>
      <c r="R3083" s="7">
        <f t="shared" si="242"/>
        <v>420.6</v>
      </c>
      <c r="S3083" t="str">
        <f t="shared" si="243"/>
        <v>theater</v>
      </c>
      <c r="T3083" t="str">
        <f t="shared" si="244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240"/>
        <v>42293.631319444445</v>
      </c>
      <c r="L3084" s="11">
        <f t="shared" si="241"/>
        <v>42323.672986111116</v>
      </c>
      <c r="M3084" t="b">
        <v>0</v>
      </c>
      <c r="N3084">
        <v>0</v>
      </c>
      <c r="O3084" t="b">
        <v>0</v>
      </c>
      <c r="P3084" t="s">
        <v>8303</v>
      </c>
      <c r="Q3084" s="6">
        <f>E3084/D3084</f>
        <v>0</v>
      </c>
      <c r="R3084" s="7" t="e">
        <f t="shared" si="242"/>
        <v>#DIV/0!</v>
      </c>
      <c r="S3084" t="str">
        <f t="shared" si="243"/>
        <v>theater</v>
      </c>
      <c r="T3084" t="str">
        <f t="shared" si="244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240"/>
        <v>41853.271736111114</v>
      </c>
      <c r="L3085" s="11">
        <f t="shared" si="241"/>
        <v>41882.916666666672</v>
      </c>
      <c r="M3085" t="b">
        <v>0</v>
      </c>
      <c r="N3085">
        <v>3</v>
      </c>
      <c r="O3085" t="b">
        <v>0</v>
      </c>
      <c r="P3085" t="s">
        <v>8303</v>
      </c>
      <c r="Q3085" s="6">
        <f>E3085/D3085</f>
        <v>2.8E-3</v>
      </c>
      <c r="R3085" s="7">
        <f t="shared" si="242"/>
        <v>18.666666666666668</v>
      </c>
      <c r="S3085" t="str">
        <f t="shared" si="243"/>
        <v>theater</v>
      </c>
      <c r="T3085" t="str">
        <f t="shared" si="244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240"/>
        <v>42100.432071759256</v>
      </c>
      <c r="L3086" s="11">
        <f t="shared" si="241"/>
        <v>42129.491666666669</v>
      </c>
      <c r="M3086" t="b">
        <v>0</v>
      </c>
      <c r="N3086">
        <v>6</v>
      </c>
      <c r="O3086" t="b">
        <v>0</v>
      </c>
      <c r="P3086" t="s">
        <v>8303</v>
      </c>
      <c r="Q3086" s="6">
        <f>E3086/D3086</f>
        <v>0.11579206701157921</v>
      </c>
      <c r="R3086" s="7">
        <f t="shared" si="242"/>
        <v>78.333333333333329</v>
      </c>
      <c r="S3086" t="str">
        <f t="shared" si="243"/>
        <v>theater</v>
      </c>
      <c r="T3086" t="str">
        <f t="shared" si="244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240"/>
        <v>42246.592118055552</v>
      </c>
      <c r="L3087" s="11">
        <f t="shared" si="241"/>
        <v>42276.592118055552</v>
      </c>
      <c r="M3087" t="b">
        <v>0</v>
      </c>
      <c r="N3087">
        <v>9</v>
      </c>
      <c r="O3087" t="b">
        <v>0</v>
      </c>
      <c r="P3087" t="s">
        <v>8303</v>
      </c>
      <c r="Q3087" s="6">
        <f>E3087/D3087</f>
        <v>2.4400000000000002E-2</v>
      </c>
      <c r="R3087" s="7">
        <f t="shared" si="242"/>
        <v>67.777777777777771</v>
      </c>
      <c r="S3087" t="str">
        <f t="shared" si="243"/>
        <v>theater</v>
      </c>
      <c r="T3087" t="str">
        <f t="shared" si="244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240"/>
        <v>42173.379155092596</v>
      </c>
      <c r="L3088" s="11">
        <f t="shared" si="241"/>
        <v>42233.379155092596</v>
      </c>
      <c r="M3088" t="b">
        <v>0</v>
      </c>
      <c r="N3088">
        <v>3</v>
      </c>
      <c r="O3088" t="b">
        <v>0</v>
      </c>
      <c r="P3088" t="s">
        <v>8303</v>
      </c>
      <c r="Q3088" s="6">
        <f>E3088/D3088</f>
        <v>2.5000000000000001E-3</v>
      </c>
      <c r="R3088" s="7">
        <f t="shared" si="242"/>
        <v>16.666666666666668</v>
      </c>
      <c r="S3088" t="str">
        <f t="shared" si="243"/>
        <v>theater</v>
      </c>
      <c r="T3088" t="str">
        <f t="shared" si="244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240"/>
        <v>42664.858680555561</v>
      </c>
      <c r="L3089" s="11">
        <f t="shared" si="241"/>
        <v>42724.900347222225</v>
      </c>
      <c r="M3089" t="b">
        <v>0</v>
      </c>
      <c r="N3089">
        <v>2</v>
      </c>
      <c r="O3089" t="b">
        <v>0</v>
      </c>
      <c r="P3089" t="s">
        <v>8303</v>
      </c>
      <c r="Q3089" s="6">
        <f>E3089/D3089</f>
        <v>6.2500000000000003E-3</v>
      </c>
      <c r="R3089" s="7">
        <f t="shared" si="242"/>
        <v>62.5</v>
      </c>
      <c r="S3089" t="str">
        <f t="shared" si="243"/>
        <v>theater</v>
      </c>
      <c r="T3089" t="str">
        <f t="shared" si="244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240"/>
        <v>41981.280636574076</v>
      </c>
      <c r="L3090" s="11">
        <f t="shared" si="241"/>
        <v>42012.27847222222</v>
      </c>
      <c r="M3090" t="b">
        <v>0</v>
      </c>
      <c r="N3090">
        <v>3</v>
      </c>
      <c r="O3090" t="b">
        <v>0</v>
      </c>
      <c r="P3090" t="s">
        <v>8303</v>
      </c>
      <c r="Q3090" s="6">
        <f>E3090/D3090</f>
        <v>1.9384615384615384E-3</v>
      </c>
      <c r="R3090" s="7">
        <f t="shared" si="242"/>
        <v>42</v>
      </c>
      <c r="S3090" t="str">
        <f t="shared" si="243"/>
        <v>theater</v>
      </c>
      <c r="T3090" t="str">
        <f t="shared" si="244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240"/>
        <v>42528.250960648154</v>
      </c>
      <c r="L3091" s="11">
        <f t="shared" si="241"/>
        <v>42559.790972222225</v>
      </c>
      <c r="M3091" t="b">
        <v>0</v>
      </c>
      <c r="N3091">
        <v>45</v>
      </c>
      <c r="O3091" t="b">
        <v>0</v>
      </c>
      <c r="P3091" t="s">
        <v>8303</v>
      </c>
      <c r="Q3091" s="6">
        <f>E3091/D3091</f>
        <v>0.23416000000000001</v>
      </c>
      <c r="R3091" s="7">
        <f t="shared" si="242"/>
        <v>130.0888888888889</v>
      </c>
      <c r="S3091" t="str">
        <f t="shared" si="243"/>
        <v>theater</v>
      </c>
      <c r="T3091" t="str">
        <f t="shared" si="244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240"/>
        <v>42065.527141203704</v>
      </c>
      <c r="L3092" s="11">
        <f t="shared" si="241"/>
        <v>42125.485474537039</v>
      </c>
      <c r="M3092" t="b">
        <v>0</v>
      </c>
      <c r="N3092">
        <v>9</v>
      </c>
      <c r="O3092" t="b">
        <v>0</v>
      </c>
      <c r="P3092" t="s">
        <v>8303</v>
      </c>
      <c r="Q3092" s="6">
        <f>E3092/D3092</f>
        <v>5.080888888888889E-2</v>
      </c>
      <c r="R3092" s="7">
        <f t="shared" si="242"/>
        <v>1270.2222222222222</v>
      </c>
      <c r="S3092" t="str">
        <f t="shared" si="243"/>
        <v>theater</v>
      </c>
      <c r="T3092" t="str">
        <f t="shared" si="244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240"/>
        <v>42566.656747685185</v>
      </c>
      <c r="L3093" s="11">
        <f t="shared" si="241"/>
        <v>42596.656747685185</v>
      </c>
      <c r="M3093" t="b">
        <v>0</v>
      </c>
      <c r="N3093">
        <v>9</v>
      </c>
      <c r="O3093" t="b">
        <v>0</v>
      </c>
      <c r="P3093" t="s">
        <v>8303</v>
      </c>
      <c r="Q3093" s="6">
        <f>E3093/D3093</f>
        <v>0.15920000000000001</v>
      </c>
      <c r="R3093" s="7">
        <f t="shared" si="242"/>
        <v>88.444444444444443</v>
      </c>
      <c r="S3093" t="str">
        <f t="shared" si="243"/>
        <v>theater</v>
      </c>
      <c r="T3093" t="str">
        <f t="shared" si="244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240"/>
        <v>42255.327685185192</v>
      </c>
      <c r="L3094" s="11">
        <f t="shared" si="241"/>
        <v>42292.625000000007</v>
      </c>
      <c r="M3094" t="b">
        <v>0</v>
      </c>
      <c r="N3094">
        <v>21</v>
      </c>
      <c r="O3094" t="b">
        <v>0</v>
      </c>
      <c r="P3094" t="s">
        <v>8303</v>
      </c>
      <c r="Q3094" s="6">
        <f>E3094/D3094</f>
        <v>1.1831900000000001E-2</v>
      </c>
      <c r="R3094" s="7">
        <f t="shared" si="242"/>
        <v>56.342380952380957</v>
      </c>
      <c r="S3094" t="str">
        <f t="shared" si="243"/>
        <v>theater</v>
      </c>
      <c r="T3094" t="str">
        <f t="shared" si="244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240"/>
        <v>41760.617372685185</v>
      </c>
      <c r="L3095" s="11">
        <f t="shared" si="241"/>
        <v>41790.874305555561</v>
      </c>
      <c r="M3095" t="b">
        <v>0</v>
      </c>
      <c r="N3095">
        <v>17</v>
      </c>
      <c r="O3095" t="b">
        <v>0</v>
      </c>
      <c r="P3095" t="s">
        <v>8303</v>
      </c>
      <c r="Q3095" s="6">
        <f>E3095/D3095</f>
        <v>0.22750000000000001</v>
      </c>
      <c r="R3095" s="7">
        <f t="shared" si="242"/>
        <v>53.529411764705884</v>
      </c>
      <c r="S3095" t="str">
        <f t="shared" si="243"/>
        <v>theater</v>
      </c>
      <c r="T3095" t="str">
        <f t="shared" si="244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240"/>
        <v>42207.504120370373</v>
      </c>
      <c r="L3096" s="11">
        <f t="shared" si="241"/>
        <v>42267.504120370373</v>
      </c>
      <c r="M3096" t="b">
        <v>0</v>
      </c>
      <c r="N3096">
        <v>1</v>
      </c>
      <c r="O3096" t="b">
        <v>0</v>
      </c>
      <c r="P3096" t="s">
        <v>8303</v>
      </c>
      <c r="Q3096" s="6">
        <f>E3096/D3096</f>
        <v>2.5000000000000001E-4</v>
      </c>
      <c r="R3096" s="7">
        <f t="shared" si="242"/>
        <v>25</v>
      </c>
      <c r="S3096" t="str">
        <f t="shared" si="243"/>
        <v>theater</v>
      </c>
      <c r="T3096" t="str">
        <f t="shared" si="244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240"/>
        <v>42522.733564814822</v>
      </c>
      <c r="L3097" s="11">
        <f t="shared" si="241"/>
        <v>42582.733564814822</v>
      </c>
      <c r="M3097" t="b">
        <v>0</v>
      </c>
      <c r="N3097">
        <v>1</v>
      </c>
      <c r="O3097" t="b">
        <v>0</v>
      </c>
      <c r="P3097" t="s">
        <v>8303</v>
      </c>
      <c r="Q3097" s="6">
        <f>E3097/D3097</f>
        <v>3.351206434316354E-3</v>
      </c>
      <c r="R3097" s="7">
        <f t="shared" si="242"/>
        <v>50</v>
      </c>
      <c r="S3097" t="str">
        <f t="shared" si="243"/>
        <v>theater</v>
      </c>
      <c r="T3097" t="str">
        <f t="shared" si="244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240"/>
        <v>42114.533865740748</v>
      </c>
      <c r="L3098" s="11">
        <f t="shared" si="241"/>
        <v>42144.533865740748</v>
      </c>
      <c r="M3098" t="b">
        <v>0</v>
      </c>
      <c r="N3098">
        <v>14</v>
      </c>
      <c r="O3098" t="b">
        <v>0</v>
      </c>
      <c r="P3098" t="s">
        <v>8303</v>
      </c>
      <c r="Q3098" s="6">
        <f>E3098/D3098</f>
        <v>3.9750000000000001E-2</v>
      </c>
      <c r="R3098" s="7">
        <f t="shared" si="242"/>
        <v>56.785714285714285</v>
      </c>
      <c r="S3098" t="str">
        <f t="shared" si="243"/>
        <v>theater</v>
      </c>
      <c r="T3098" t="str">
        <f t="shared" si="244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240"/>
        <v>42629.211817129632</v>
      </c>
      <c r="L3099" s="11">
        <f t="shared" si="241"/>
        <v>42650.291666666664</v>
      </c>
      <c r="M3099" t="b">
        <v>0</v>
      </c>
      <c r="N3099">
        <v>42</v>
      </c>
      <c r="O3099" t="b">
        <v>0</v>
      </c>
      <c r="P3099" t="s">
        <v>8303</v>
      </c>
      <c r="Q3099" s="6">
        <f>E3099/D3099</f>
        <v>0.17150000000000001</v>
      </c>
      <c r="R3099" s="7">
        <f t="shared" si="242"/>
        <v>40.833333333333336</v>
      </c>
      <c r="S3099" t="str">
        <f t="shared" si="243"/>
        <v>theater</v>
      </c>
      <c r="T3099" t="str">
        <f t="shared" si="244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240"/>
        <v>42359.500567129631</v>
      </c>
      <c r="L3100" s="11">
        <f t="shared" si="241"/>
        <v>42407.720138888886</v>
      </c>
      <c r="M3100" t="b">
        <v>0</v>
      </c>
      <c r="N3100">
        <v>27</v>
      </c>
      <c r="O3100" t="b">
        <v>0</v>
      </c>
      <c r="P3100" t="s">
        <v>8303</v>
      </c>
      <c r="Q3100" s="6">
        <f>E3100/D3100</f>
        <v>3.608004104669061E-2</v>
      </c>
      <c r="R3100" s="7">
        <f t="shared" si="242"/>
        <v>65.111111111111114</v>
      </c>
      <c r="S3100" t="str">
        <f t="shared" si="243"/>
        <v>theater</v>
      </c>
      <c r="T3100" t="str">
        <f t="shared" si="244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240"/>
        <v>42381.898043981484</v>
      </c>
      <c r="L3101" s="11">
        <f t="shared" si="241"/>
        <v>42411.898043981484</v>
      </c>
      <c r="M3101" t="b">
        <v>0</v>
      </c>
      <c r="N3101">
        <v>5</v>
      </c>
      <c r="O3101" t="b">
        <v>0</v>
      </c>
      <c r="P3101" t="s">
        <v>8303</v>
      </c>
      <c r="Q3101" s="6">
        <f>E3101/D3101</f>
        <v>0.13900000000000001</v>
      </c>
      <c r="R3101" s="7">
        <f t="shared" si="242"/>
        <v>55.6</v>
      </c>
      <c r="S3101" t="str">
        <f t="shared" si="243"/>
        <v>theater</v>
      </c>
      <c r="T3101" t="str">
        <f t="shared" si="244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240"/>
        <v>41902.330729166672</v>
      </c>
      <c r="L3102" s="11">
        <f t="shared" si="241"/>
        <v>41932.330729166672</v>
      </c>
      <c r="M3102" t="b">
        <v>0</v>
      </c>
      <c r="N3102">
        <v>13</v>
      </c>
      <c r="O3102" t="b">
        <v>0</v>
      </c>
      <c r="P3102" t="s">
        <v>8303</v>
      </c>
      <c r="Q3102" s="6">
        <f>E3102/D3102</f>
        <v>0.15225</v>
      </c>
      <c r="R3102" s="7">
        <f t="shared" si="242"/>
        <v>140.53846153846155</v>
      </c>
      <c r="S3102" t="str">
        <f t="shared" si="243"/>
        <v>theater</v>
      </c>
      <c r="T3102" t="str">
        <f t="shared" si="244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240"/>
        <v>42171.091863425929</v>
      </c>
      <c r="L3103" s="11">
        <f t="shared" si="241"/>
        <v>42201.038888888892</v>
      </c>
      <c r="M3103" t="b">
        <v>0</v>
      </c>
      <c r="N3103">
        <v>12</v>
      </c>
      <c r="O3103" t="b">
        <v>0</v>
      </c>
      <c r="P3103" t="s">
        <v>8303</v>
      </c>
      <c r="Q3103" s="6">
        <f>E3103/D3103</f>
        <v>0.12</v>
      </c>
      <c r="R3103" s="7">
        <f t="shared" si="242"/>
        <v>25</v>
      </c>
      <c r="S3103" t="str">
        <f t="shared" si="243"/>
        <v>theater</v>
      </c>
      <c r="T3103" t="str">
        <f t="shared" si="244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240"/>
        <v>42555.048819444448</v>
      </c>
      <c r="L3104" s="11">
        <f t="shared" si="241"/>
        <v>42605.048819444448</v>
      </c>
      <c r="M3104" t="b">
        <v>0</v>
      </c>
      <c r="N3104">
        <v>90</v>
      </c>
      <c r="O3104" t="b">
        <v>0</v>
      </c>
      <c r="P3104" t="s">
        <v>8303</v>
      </c>
      <c r="Q3104" s="6">
        <f>E3104/D3104</f>
        <v>0.391125</v>
      </c>
      <c r="R3104" s="7">
        <f t="shared" si="242"/>
        <v>69.533333333333331</v>
      </c>
      <c r="S3104" t="str">
        <f t="shared" si="243"/>
        <v>theater</v>
      </c>
      <c r="T3104" t="str">
        <f t="shared" si="244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240"/>
        <v>42106.864652777782</v>
      </c>
      <c r="L3105" s="11">
        <f t="shared" si="241"/>
        <v>42166.864652777782</v>
      </c>
      <c r="M3105" t="b">
        <v>0</v>
      </c>
      <c r="N3105">
        <v>2</v>
      </c>
      <c r="O3105" t="b">
        <v>0</v>
      </c>
      <c r="P3105" t="s">
        <v>8303</v>
      </c>
      <c r="Q3105" s="6">
        <f>E3105/D3105</f>
        <v>2.6829268292682929E-3</v>
      </c>
      <c r="R3105" s="7">
        <f t="shared" si="242"/>
        <v>5.5</v>
      </c>
      <c r="S3105" t="str">
        <f t="shared" si="243"/>
        <v>theater</v>
      </c>
      <c r="T3105" t="str">
        <f t="shared" si="244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240"/>
        <v>42006.617025462961</v>
      </c>
      <c r="L3106" s="11">
        <f t="shared" si="241"/>
        <v>42037.791666666664</v>
      </c>
      <c r="M3106" t="b">
        <v>0</v>
      </c>
      <c r="N3106">
        <v>5</v>
      </c>
      <c r="O3106" t="b">
        <v>0</v>
      </c>
      <c r="P3106" t="s">
        <v>8303</v>
      </c>
      <c r="Q3106" s="6">
        <f>E3106/D3106</f>
        <v>0.29625000000000001</v>
      </c>
      <c r="R3106" s="7">
        <f t="shared" si="242"/>
        <v>237</v>
      </c>
      <c r="S3106" t="str">
        <f t="shared" si="243"/>
        <v>theater</v>
      </c>
      <c r="T3106" t="str">
        <f t="shared" si="244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240"/>
        <v>41876.427268518521</v>
      </c>
      <c r="L3107" s="11">
        <f t="shared" si="241"/>
        <v>41930.916666666672</v>
      </c>
      <c r="M3107" t="b">
        <v>0</v>
      </c>
      <c r="N3107">
        <v>31</v>
      </c>
      <c r="O3107" t="b">
        <v>0</v>
      </c>
      <c r="P3107" t="s">
        <v>8303</v>
      </c>
      <c r="Q3107" s="6">
        <f>E3107/D3107</f>
        <v>0.4236099230111206</v>
      </c>
      <c r="R3107" s="7">
        <f t="shared" si="242"/>
        <v>79.870967741935488</v>
      </c>
      <c r="S3107" t="str">
        <f t="shared" si="243"/>
        <v>theater</v>
      </c>
      <c r="T3107" t="str">
        <f t="shared" si="244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240"/>
        <v>42241.137453703712</v>
      </c>
      <c r="L3108" s="11">
        <f t="shared" si="241"/>
        <v>42263.625000000007</v>
      </c>
      <c r="M3108" t="b">
        <v>0</v>
      </c>
      <c r="N3108">
        <v>4</v>
      </c>
      <c r="O3108" t="b">
        <v>0</v>
      </c>
      <c r="P3108" t="s">
        <v>8303</v>
      </c>
      <c r="Q3108" s="6">
        <f>E3108/D3108</f>
        <v>4.1000000000000002E-2</v>
      </c>
      <c r="R3108" s="7">
        <f t="shared" si="242"/>
        <v>10.25</v>
      </c>
      <c r="S3108" t="str">
        <f t="shared" si="243"/>
        <v>theater</v>
      </c>
      <c r="T3108" t="str">
        <f t="shared" si="244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240"/>
        <v>42128.522581018515</v>
      </c>
      <c r="L3109" s="11">
        <f t="shared" si="241"/>
        <v>42135.522581018515</v>
      </c>
      <c r="M3109" t="b">
        <v>0</v>
      </c>
      <c r="N3109">
        <v>29</v>
      </c>
      <c r="O3109" t="b">
        <v>0</v>
      </c>
      <c r="P3109" t="s">
        <v>8303</v>
      </c>
      <c r="Q3109" s="6">
        <f>E3109/D3109</f>
        <v>0.197625</v>
      </c>
      <c r="R3109" s="7">
        <f t="shared" si="242"/>
        <v>272.58620689655174</v>
      </c>
      <c r="S3109" t="str">
        <f t="shared" si="243"/>
        <v>theater</v>
      </c>
      <c r="T3109" t="str">
        <f t="shared" si="244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240"/>
        <v>42062.388819444452</v>
      </c>
      <c r="L3110" s="11">
        <f t="shared" si="241"/>
        <v>42122.34715277778</v>
      </c>
      <c r="M3110" t="b">
        <v>0</v>
      </c>
      <c r="N3110">
        <v>2</v>
      </c>
      <c r="O3110" t="b">
        <v>0</v>
      </c>
      <c r="P3110" t="s">
        <v>8303</v>
      </c>
      <c r="Q3110" s="6">
        <f>E3110/D3110</f>
        <v>5.1999999999999995E-4</v>
      </c>
      <c r="R3110" s="7">
        <f t="shared" si="242"/>
        <v>13</v>
      </c>
      <c r="S3110" t="str">
        <f t="shared" si="243"/>
        <v>theater</v>
      </c>
      <c r="T3110" t="str">
        <f t="shared" si="244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240"/>
        <v>41843.833449074074</v>
      </c>
      <c r="L3111" s="11">
        <f t="shared" si="241"/>
        <v>41878.833449074074</v>
      </c>
      <c r="M3111" t="b">
        <v>0</v>
      </c>
      <c r="N3111">
        <v>114</v>
      </c>
      <c r="O3111" t="b">
        <v>0</v>
      </c>
      <c r="P3111" t="s">
        <v>8303</v>
      </c>
      <c r="Q3111" s="6">
        <f>E3111/D3111</f>
        <v>0.25030188679245285</v>
      </c>
      <c r="R3111" s="7">
        <f t="shared" si="242"/>
        <v>58.184210526315788</v>
      </c>
      <c r="S3111" t="str">
        <f t="shared" si="243"/>
        <v>theater</v>
      </c>
      <c r="T3111" t="str">
        <f t="shared" si="244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240"/>
        <v>42744.739803240744</v>
      </c>
      <c r="L3112" s="11">
        <f t="shared" si="241"/>
        <v>42784.739803240744</v>
      </c>
      <c r="M3112" t="b">
        <v>0</v>
      </c>
      <c r="N3112">
        <v>1</v>
      </c>
      <c r="O3112" t="b">
        <v>0</v>
      </c>
      <c r="P3112" t="s">
        <v>8303</v>
      </c>
      <c r="Q3112" s="6">
        <f>E3112/D3112</f>
        <v>4.0000000000000002E-4</v>
      </c>
      <c r="R3112" s="7">
        <f t="shared" si="242"/>
        <v>10</v>
      </c>
      <c r="S3112" t="str">
        <f t="shared" si="243"/>
        <v>theater</v>
      </c>
      <c r="T3112" t="str">
        <f t="shared" si="244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240"/>
        <v>41885.303472222222</v>
      </c>
      <c r="L3113" s="11">
        <f t="shared" si="241"/>
        <v>41916.303472222222</v>
      </c>
      <c r="M3113" t="b">
        <v>0</v>
      </c>
      <c r="N3113">
        <v>76</v>
      </c>
      <c r="O3113" t="b">
        <v>0</v>
      </c>
      <c r="P3113" t="s">
        <v>8303</v>
      </c>
      <c r="Q3113" s="6">
        <f>E3113/D3113</f>
        <v>0.26640000000000003</v>
      </c>
      <c r="R3113" s="7">
        <f t="shared" si="242"/>
        <v>70.10526315789474</v>
      </c>
      <c r="S3113" t="str">
        <f t="shared" si="243"/>
        <v>theater</v>
      </c>
      <c r="T3113" t="str">
        <f t="shared" si="244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240"/>
        <v>42614.830254629633</v>
      </c>
      <c r="L3114" s="11">
        <f t="shared" si="241"/>
        <v>42674.830254629633</v>
      </c>
      <c r="M3114" t="b">
        <v>0</v>
      </c>
      <c r="N3114">
        <v>9</v>
      </c>
      <c r="O3114" t="b">
        <v>0</v>
      </c>
      <c r="P3114" t="s">
        <v>8303</v>
      </c>
      <c r="Q3114" s="6">
        <f>E3114/D3114</f>
        <v>4.7363636363636365E-2</v>
      </c>
      <c r="R3114" s="7">
        <f t="shared" si="242"/>
        <v>57.888888888888886</v>
      </c>
      <c r="S3114" t="str">
        <f t="shared" si="243"/>
        <v>theater</v>
      </c>
      <c r="T3114" t="str">
        <f t="shared" si="244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240"/>
        <v>42081.439606481486</v>
      </c>
      <c r="L3115" s="11">
        <f t="shared" si="241"/>
        <v>42111.439606481486</v>
      </c>
      <c r="M3115" t="b">
        <v>0</v>
      </c>
      <c r="N3115">
        <v>37</v>
      </c>
      <c r="O3115" t="b">
        <v>0</v>
      </c>
      <c r="P3115" t="s">
        <v>8303</v>
      </c>
      <c r="Q3115" s="6">
        <f>E3115/D3115</f>
        <v>4.2435339894712751E-2</v>
      </c>
      <c r="R3115" s="7">
        <f t="shared" si="242"/>
        <v>125.27027027027027</v>
      </c>
      <c r="S3115" t="str">
        <f t="shared" si="243"/>
        <v>theater</v>
      </c>
      <c r="T3115" t="str">
        <f t="shared" si="244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240"/>
        <v>41843.340856481482</v>
      </c>
      <c r="L3116" s="11">
        <f t="shared" si="241"/>
        <v>41903.340856481482</v>
      </c>
      <c r="M3116" t="b">
        <v>0</v>
      </c>
      <c r="N3116">
        <v>0</v>
      </c>
      <c r="O3116" t="b">
        <v>0</v>
      </c>
      <c r="P3116" t="s">
        <v>8303</v>
      </c>
      <c r="Q3116" s="6">
        <f>E3116/D3116</f>
        <v>0</v>
      </c>
      <c r="R3116" s="7" t="e">
        <f t="shared" si="242"/>
        <v>#DIV/0!</v>
      </c>
      <c r="S3116" t="str">
        <f t="shared" si="243"/>
        <v>theater</v>
      </c>
      <c r="T3116" t="str">
        <f t="shared" si="244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240"/>
        <v>42496.155405092599</v>
      </c>
      <c r="L3117" s="11">
        <f t="shared" si="241"/>
        <v>42526.155405092599</v>
      </c>
      <c r="M3117" t="b">
        <v>0</v>
      </c>
      <c r="N3117">
        <v>1</v>
      </c>
      <c r="O3117" t="b">
        <v>0</v>
      </c>
      <c r="P3117" t="s">
        <v>8303</v>
      </c>
      <c r="Q3117" s="6">
        <f>E3117/D3117</f>
        <v>0.03</v>
      </c>
      <c r="R3117" s="7">
        <f t="shared" si="242"/>
        <v>300</v>
      </c>
      <c r="S3117" t="str">
        <f t="shared" si="243"/>
        <v>theater</v>
      </c>
      <c r="T3117" t="str">
        <f t="shared" si="244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240"/>
        <v>42081.223668981482</v>
      </c>
      <c r="L3118" s="11">
        <f t="shared" si="241"/>
        <v>42095.223668981482</v>
      </c>
      <c r="M3118" t="b">
        <v>0</v>
      </c>
      <c r="N3118">
        <v>10</v>
      </c>
      <c r="O3118" t="b">
        <v>0</v>
      </c>
      <c r="P3118" t="s">
        <v>8303</v>
      </c>
      <c r="Q3118" s="6">
        <f>E3118/D3118</f>
        <v>0.57333333333333336</v>
      </c>
      <c r="R3118" s="7">
        <f t="shared" si="242"/>
        <v>43</v>
      </c>
      <c r="S3118" t="str">
        <f t="shared" si="243"/>
        <v>theater</v>
      </c>
      <c r="T3118" t="str">
        <f t="shared" si="244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240"/>
        <v>42509.082870370366</v>
      </c>
      <c r="L3119" s="11">
        <f t="shared" si="241"/>
        <v>42517.258333333339</v>
      </c>
      <c r="M3119" t="b">
        <v>0</v>
      </c>
      <c r="N3119">
        <v>1</v>
      </c>
      <c r="O3119" t="b">
        <v>0</v>
      </c>
      <c r="P3119" t="s">
        <v>8303</v>
      </c>
      <c r="Q3119" s="6">
        <f>E3119/D3119</f>
        <v>1E-3</v>
      </c>
      <c r="R3119" s="7">
        <f t="shared" si="242"/>
        <v>1</v>
      </c>
      <c r="S3119" t="str">
        <f t="shared" si="243"/>
        <v>theater</v>
      </c>
      <c r="T3119" t="str">
        <f t="shared" si="244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240"/>
        <v>42534.357905092598</v>
      </c>
      <c r="L3120" s="11">
        <f t="shared" si="241"/>
        <v>42553.357905092598</v>
      </c>
      <c r="M3120" t="b">
        <v>0</v>
      </c>
      <c r="N3120">
        <v>2</v>
      </c>
      <c r="O3120" t="b">
        <v>0</v>
      </c>
      <c r="P3120" t="s">
        <v>8303</v>
      </c>
      <c r="Q3120" s="6">
        <f>E3120/D3120</f>
        <v>3.0999999999999999E-3</v>
      </c>
      <c r="R3120" s="7">
        <f t="shared" si="242"/>
        <v>775</v>
      </c>
      <c r="S3120" t="str">
        <f t="shared" si="243"/>
        <v>theater</v>
      </c>
      <c r="T3120" t="str">
        <f t="shared" si="244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240"/>
        <v>42059.753842592596</v>
      </c>
      <c r="L3121" s="11">
        <f t="shared" si="241"/>
        <v>42089.712175925924</v>
      </c>
      <c r="M3121" t="b">
        <v>0</v>
      </c>
      <c r="N3121">
        <v>1</v>
      </c>
      <c r="O3121" t="b">
        <v>0</v>
      </c>
      <c r="P3121" t="s">
        <v>8303</v>
      </c>
      <c r="Q3121" s="6">
        <f>E3121/D3121</f>
        <v>5.0000000000000001E-4</v>
      </c>
      <c r="R3121" s="7">
        <f t="shared" si="242"/>
        <v>5</v>
      </c>
      <c r="S3121" t="str">
        <f t="shared" si="243"/>
        <v>theater</v>
      </c>
      <c r="T3121" t="str">
        <f t="shared" si="244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240"/>
        <v>42435.650416666671</v>
      </c>
      <c r="L3122" s="11">
        <f t="shared" si="241"/>
        <v>42495.608750000007</v>
      </c>
      <c r="M3122" t="b">
        <v>0</v>
      </c>
      <c r="N3122">
        <v>10</v>
      </c>
      <c r="O3122" t="b">
        <v>0</v>
      </c>
      <c r="P3122" t="s">
        <v>8303</v>
      </c>
      <c r="Q3122" s="6">
        <f>E3122/D3122</f>
        <v>9.8461538461538464E-5</v>
      </c>
      <c r="R3122" s="7">
        <f t="shared" si="242"/>
        <v>12.8</v>
      </c>
      <c r="S3122" t="str">
        <f t="shared" si="243"/>
        <v>theater</v>
      </c>
      <c r="T3122" t="str">
        <f t="shared" si="244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240"/>
        <v>41848.388136574074</v>
      </c>
      <c r="L3123" s="11">
        <f t="shared" si="241"/>
        <v>41908.388136574074</v>
      </c>
      <c r="M3123" t="b">
        <v>0</v>
      </c>
      <c r="N3123">
        <v>1</v>
      </c>
      <c r="O3123" t="b">
        <v>0</v>
      </c>
      <c r="P3123" t="s">
        <v>8303</v>
      </c>
      <c r="Q3123" s="6">
        <f>E3123/D3123</f>
        <v>6.6666666666666671E-3</v>
      </c>
      <c r="R3123" s="7">
        <f t="shared" si="242"/>
        <v>10</v>
      </c>
      <c r="S3123" t="str">
        <f t="shared" si="243"/>
        <v>theater</v>
      </c>
      <c r="T3123" t="str">
        <f t="shared" si="244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240"/>
        <v>42678.640416666669</v>
      </c>
      <c r="L3124" s="11">
        <f t="shared" si="241"/>
        <v>42683.68208333334</v>
      </c>
      <c r="M3124" t="b">
        <v>0</v>
      </c>
      <c r="N3124">
        <v>2</v>
      </c>
      <c r="O3124" t="b">
        <v>0</v>
      </c>
      <c r="P3124" t="s">
        <v>8303</v>
      </c>
      <c r="Q3124" s="6">
        <f>E3124/D3124</f>
        <v>0.58291457286432158</v>
      </c>
      <c r="R3124" s="7">
        <f t="shared" si="242"/>
        <v>58</v>
      </c>
      <c r="S3124" t="str">
        <f t="shared" si="243"/>
        <v>theater</v>
      </c>
      <c r="T3124" t="str">
        <f t="shared" si="244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240"/>
        <v>42530.701365740744</v>
      </c>
      <c r="L3125" s="11">
        <f t="shared" si="241"/>
        <v>42560.701365740744</v>
      </c>
      <c r="M3125" t="b">
        <v>0</v>
      </c>
      <c r="N3125">
        <v>348</v>
      </c>
      <c r="O3125" t="b">
        <v>0</v>
      </c>
      <c r="P3125" t="s">
        <v>8303</v>
      </c>
      <c r="Q3125" s="6">
        <f>E3125/D3125</f>
        <v>0.68153600000000003</v>
      </c>
      <c r="R3125" s="7">
        <f t="shared" si="242"/>
        <v>244.80459770114942</v>
      </c>
      <c r="S3125" t="str">
        <f t="shared" si="243"/>
        <v>theater</v>
      </c>
      <c r="T3125" t="str">
        <f t="shared" si="244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240"/>
        <v>41977.488437500004</v>
      </c>
      <c r="L3126" s="11">
        <f t="shared" si="241"/>
        <v>42037.488437500004</v>
      </c>
      <c r="M3126" t="b">
        <v>0</v>
      </c>
      <c r="N3126">
        <v>4</v>
      </c>
      <c r="O3126" t="b">
        <v>0</v>
      </c>
      <c r="P3126" t="s">
        <v>8303</v>
      </c>
      <c r="Q3126" s="6">
        <f>E3126/D3126</f>
        <v>3.2499999999999997E-5</v>
      </c>
      <c r="R3126" s="7">
        <f t="shared" si="242"/>
        <v>6.5</v>
      </c>
      <c r="S3126" t="str">
        <f t="shared" si="243"/>
        <v>theater</v>
      </c>
      <c r="T3126" t="str">
        <f t="shared" si="244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240"/>
        <v>42345.915185185186</v>
      </c>
      <c r="L3127" s="11">
        <f t="shared" si="241"/>
        <v>42375.915185185186</v>
      </c>
      <c r="M3127" t="b">
        <v>0</v>
      </c>
      <c r="N3127">
        <v>0</v>
      </c>
      <c r="O3127" t="b">
        <v>0</v>
      </c>
      <c r="P3127" t="s">
        <v>8303</v>
      </c>
      <c r="Q3127" s="6">
        <f>E3127/D3127</f>
        <v>0</v>
      </c>
      <c r="R3127" s="7" t="e">
        <f t="shared" si="242"/>
        <v>#DIV/0!</v>
      </c>
      <c r="S3127" t="str">
        <f t="shared" si="243"/>
        <v>theater</v>
      </c>
      <c r="T3127" t="str">
        <f t="shared" si="244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240"/>
        <v>42426.726412037046</v>
      </c>
      <c r="L3128" s="11">
        <f t="shared" si="241"/>
        <v>42456.684745370374</v>
      </c>
      <c r="M3128" t="b">
        <v>0</v>
      </c>
      <c r="N3128">
        <v>17</v>
      </c>
      <c r="O3128" t="b">
        <v>0</v>
      </c>
      <c r="P3128" t="s">
        <v>8303</v>
      </c>
      <c r="Q3128" s="6">
        <f>E3128/D3128</f>
        <v>4.1599999999999998E-2</v>
      </c>
      <c r="R3128" s="7">
        <f t="shared" si="242"/>
        <v>61.176470588235297</v>
      </c>
      <c r="S3128" t="str">
        <f t="shared" si="243"/>
        <v>theater</v>
      </c>
      <c r="T3128" t="str">
        <f t="shared" si="244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240"/>
        <v>42034.565150462964</v>
      </c>
      <c r="L3129" s="11">
        <f t="shared" si="241"/>
        <v>42064.565150462964</v>
      </c>
      <c r="M3129" t="b">
        <v>0</v>
      </c>
      <c r="N3129">
        <v>0</v>
      </c>
      <c r="O3129" t="b">
        <v>0</v>
      </c>
      <c r="P3129" t="s">
        <v>8303</v>
      </c>
      <c r="Q3129" s="6">
        <f>E3129/D3129</f>
        <v>0</v>
      </c>
      <c r="R3129" s="7" t="e">
        <f t="shared" si="242"/>
        <v>#DIV/0!</v>
      </c>
      <c r="S3129" t="str">
        <f t="shared" si="243"/>
        <v>theater</v>
      </c>
      <c r="T3129" t="str">
        <f t="shared" si="244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240"/>
        <v>42780.534039351849</v>
      </c>
      <c r="L3130" s="11">
        <f t="shared" si="241"/>
        <v>42810.492372685192</v>
      </c>
      <c r="M3130" t="b">
        <v>0</v>
      </c>
      <c r="N3130">
        <v>117</v>
      </c>
      <c r="O3130" t="b">
        <v>0</v>
      </c>
      <c r="P3130" t="s">
        <v>8271</v>
      </c>
      <c r="Q3130" s="6">
        <f>E3130/D3130</f>
        <v>1.0860666666666667</v>
      </c>
      <c r="R3130" s="7">
        <f t="shared" si="242"/>
        <v>139.23931623931625</v>
      </c>
      <c r="S3130" t="str">
        <f t="shared" si="243"/>
        <v>theater</v>
      </c>
      <c r="T3130" t="str">
        <f t="shared" si="244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240"/>
        <v>42803.551145833335</v>
      </c>
      <c r="L3131" s="11">
        <f t="shared" si="241"/>
        <v>42843.509479166671</v>
      </c>
      <c r="M3131" t="b">
        <v>0</v>
      </c>
      <c r="N3131">
        <v>1</v>
      </c>
      <c r="O3131" t="b">
        <v>0</v>
      </c>
      <c r="P3131" t="s">
        <v>8271</v>
      </c>
      <c r="Q3131" s="6">
        <f>E3131/D3131</f>
        <v>8.0000000000000002E-3</v>
      </c>
      <c r="R3131" s="7">
        <f t="shared" si="242"/>
        <v>10</v>
      </c>
      <c r="S3131" t="str">
        <f t="shared" si="243"/>
        <v>theater</v>
      </c>
      <c r="T3131" t="str">
        <f t="shared" si="244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240"/>
        <v>42808.348564814813</v>
      </c>
      <c r="L3132" s="11">
        <f t="shared" si="241"/>
        <v>42838.915972222225</v>
      </c>
      <c r="M3132" t="b">
        <v>0</v>
      </c>
      <c r="N3132">
        <v>4</v>
      </c>
      <c r="O3132" t="b">
        <v>0</v>
      </c>
      <c r="P3132" t="s">
        <v>8271</v>
      </c>
      <c r="Q3132" s="6">
        <f>E3132/D3132</f>
        <v>3.7499999999999999E-2</v>
      </c>
      <c r="R3132" s="7">
        <f t="shared" si="242"/>
        <v>93.75</v>
      </c>
      <c r="S3132" t="str">
        <f t="shared" si="243"/>
        <v>theater</v>
      </c>
      <c r="T3132" t="str">
        <f t="shared" si="244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240"/>
        <v>42803.287557870375</v>
      </c>
      <c r="L3133" s="11">
        <f t="shared" si="241"/>
        <v>42833.245891203704</v>
      </c>
      <c r="M3133" t="b">
        <v>0</v>
      </c>
      <c r="N3133">
        <v>12</v>
      </c>
      <c r="O3133" t="b">
        <v>0</v>
      </c>
      <c r="P3133" t="s">
        <v>8271</v>
      </c>
      <c r="Q3133" s="6">
        <f>E3133/D3133</f>
        <v>0.15731707317073171</v>
      </c>
      <c r="R3133" s="7">
        <f t="shared" si="242"/>
        <v>53.75</v>
      </c>
      <c r="S3133" t="str">
        <f t="shared" si="243"/>
        <v>theater</v>
      </c>
      <c r="T3133" t="str">
        <f t="shared" si="244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240"/>
        <v>42786.058564814819</v>
      </c>
      <c r="L3134" s="11">
        <f t="shared" si="241"/>
        <v>42846.016898148147</v>
      </c>
      <c r="M3134" t="b">
        <v>0</v>
      </c>
      <c r="N3134">
        <v>1</v>
      </c>
      <c r="O3134" t="b">
        <v>0</v>
      </c>
      <c r="P3134" t="s">
        <v>8271</v>
      </c>
      <c r="Q3134" s="6">
        <f>E3134/D3134</f>
        <v>3.3333333333333332E-4</v>
      </c>
      <c r="R3134" s="7">
        <f t="shared" si="242"/>
        <v>10</v>
      </c>
      <c r="S3134" t="str">
        <f t="shared" si="243"/>
        <v>theater</v>
      </c>
      <c r="T3134" t="str">
        <f t="shared" si="244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240"/>
        <v>42788.273541666669</v>
      </c>
      <c r="L3135" s="11">
        <f t="shared" si="241"/>
        <v>42818.231875000005</v>
      </c>
      <c r="M3135" t="b">
        <v>0</v>
      </c>
      <c r="N3135">
        <v>16</v>
      </c>
      <c r="O3135" t="b">
        <v>0</v>
      </c>
      <c r="P3135" t="s">
        <v>8271</v>
      </c>
      <c r="Q3135" s="6">
        <f>E3135/D3135</f>
        <v>1.08</v>
      </c>
      <c r="R3135" s="7">
        <f t="shared" si="242"/>
        <v>33.75</v>
      </c>
      <c r="S3135" t="str">
        <f t="shared" si="243"/>
        <v>theater</v>
      </c>
      <c r="T3135" t="str">
        <f t="shared" si="244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240"/>
        <v>42800.428460648152</v>
      </c>
      <c r="L3136" s="11">
        <f t="shared" si="241"/>
        <v>42821.386793981488</v>
      </c>
      <c r="M3136" t="b">
        <v>0</v>
      </c>
      <c r="N3136">
        <v>12</v>
      </c>
      <c r="O3136" t="b">
        <v>0</v>
      </c>
      <c r="P3136" t="s">
        <v>8271</v>
      </c>
      <c r="Q3136" s="6">
        <f>E3136/D3136</f>
        <v>0.22500000000000001</v>
      </c>
      <c r="R3136" s="7">
        <f t="shared" si="242"/>
        <v>18.75</v>
      </c>
      <c r="S3136" t="str">
        <f t="shared" si="243"/>
        <v>theater</v>
      </c>
      <c r="T3136" t="str">
        <f t="shared" si="244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240"/>
        <v>42806.860196759262</v>
      </c>
      <c r="L3137" s="11">
        <f t="shared" si="241"/>
        <v>42828.860196759262</v>
      </c>
      <c r="M3137" t="b">
        <v>0</v>
      </c>
      <c r="N3137">
        <v>7</v>
      </c>
      <c r="O3137" t="b">
        <v>0</v>
      </c>
      <c r="P3137" t="s">
        <v>8271</v>
      </c>
      <c r="Q3137" s="6">
        <f>E3137/D3137</f>
        <v>0.20849420849420849</v>
      </c>
      <c r="R3137" s="7">
        <f t="shared" si="242"/>
        <v>23.142857142857142</v>
      </c>
      <c r="S3137" t="str">
        <f t="shared" si="243"/>
        <v>theater</v>
      </c>
      <c r="T3137" t="str">
        <f t="shared" si="244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si="240"/>
        <v>42789.170763888891</v>
      </c>
      <c r="L3138" s="11">
        <f t="shared" si="241"/>
        <v>42825.665972222225</v>
      </c>
      <c r="M3138" t="b">
        <v>0</v>
      </c>
      <c r="N3138">
        <v>22</v>
      </c>
      <c r="O3138" t="b">
        <v>0</v>
      </c>
      <c r="P3138" t="s">
        <v>8271</v>
      </c>
      <c r="Q3138" s="6">
        <f>E3138/D3138</f>
        <v>1.278</v>
      </c>
      <c r="R3138" s="7">
        <f t="shared" si="242"/>
        <v>29.045454545454547</v>
      </c>
      <c r="S3138" t="str">
        <f t="shared" si="243"/>
        <v>theater</v>
      </c>
      <c r="T3138" t="str">
        <f t="shared" si="244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ref="K3139:K3202" si="245">(((J3139/60)/60)/24)+DATE(1970,1,1)+(-7/24)</f>
        <v>42807.593391203707</v>
      </c>
      <c r="L3139" s="11">
        <f t="shared" ref="L3139:L3202" si="246">(((I3139/60)/60)/24)+DATE(1970,1,1)+(-7/24)</f>
        <v>42858.508333333339</v>
      </c>
      <c r="M3139" t="b">
        <v>0</v>
      </c>
      <c r="N3139">
        <v>1</v>
      </c>
      <c r="O3139" t="b">
        <v>0</v>
      </c>
      <c r="P3139" t="s">
        <v>8271</v>
      </c>
      <c r="Q3139" s="6">
        <f>E3139/D3139</f>
        <v>3.3333333333333333E-2</v>
      </c>
      <c r="R3139" s="7">
        <f t="shared" ref="R3139:R3202" si="247">E3139/N3139</f>
        <v>50</v>
      </c>
      <c r="S3139" t="str">
        <f t="shared" ref="S3139:S3202" si="248">LEFT(P3139,SEARCH("/",P3139,1)-1)</f>
        <v>theater</v>
      </c>
      <c r="T3139" t="str">
        <f t="shared" ref="T3139:T3202" si="249">RIGHT(P3139,LEN(P3139)-SEARCH("/",P3139))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245"/>
        <v>42809.354247685187</v>
      </c>
      <c r="L3140" s="11">
        <f t="shared" si="246"/>
        <v>42828.354247685187</v>
      </c>
      <c r="M3140" t="b">
        <v>0</v>
      </c>
      <c r="N3140">
        <v>0</v>
      </c>
      <c r="O3140" t="b">
        <v>0</v>
      </c>
      <c r="P3140" t="s">
        <v>8271</v>
      </c>
      <c r="Q3140" s="6">
        <f>E3140/D3140</f>
        <v>0</v>
      </c>
      <c r="R3140" s="7" t="e">
        <f t="shared" si="247"/>
        <v>#DIV/0!</v>
      </c>
      <c r="S3140" t="str">
        <f t="shared" si="248"/>
        <v>theater</v>
      </c>
      <c r="T3140" t="str">
        <f t="shared" si="24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245"/>
        <v>42784.978703703709</v>
      </c>
      <c r="L3141" s="11">
        <f t="shared" si="246"/>
        <v>42818.897916666669</v>
      </c>
      <c r="M3141" t="b">
        <v>0</v>
      </c>
      <c r="N3141">
        <v>6</v>
      </c>
      <c r="O3141" t="b">
        <v>0</v>
      </c>
      <c r="P3141" t="s">
        <v>8271</v>
      </c>
      <c r="Q3141" s="6">
        <f>E3141/D3141</f>
        <v>5.3999999999999999E-2</v>
      </c>
      <c r="R3141" s="7">
        <f t="shared" si="247"/>
        <v>450</v>
      </c>
      <c r="S3141" t="str">
        <f t="shared" si="248"/>
        <v>theater</v>
      </c>
      <c r="T3141" t="str">
        <f t="shared" si="24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245"/>
        <v>42802.427118055559</v>
      </c>
      <c r="L3142" s="11">
        <f t="shared" si="246"/>
        <v>42832.385451388887</v>
      </c>
      <c r="M3142" t="b">
        <v>0</v>
      </c>
      <c r="N3142">
        <v>4</v>
      </c>
      <c r="O3142" t="b">
        <v>0</v>
      </c>
      <c r="P3142" t="s">
        <v>8271</v>
      </c>
      <c r="Q3142" s="6">
        <f>E3142/D3142</f>
        <v>9.5999999999999992E-3</v>
      </c>
      <c r="R3142" s="7">
        <f t="shared" si="247"/>
        <v>24</v>
      </c>
      <c r="S3142" t="str">
        <f t="shared" si="248"/>
        <v>theater</v>
      </c>
      <c r="T3142" t="str">
        <f t="shared" si="24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245"/>
        <v>42800.46166666667</v>
      </c>
      <c r="L3143" s="11">
        <f t="shared" si="246"/>
        <v>42841.541666666664</v>
      </c>
      <c r="M3143" t="b">
        <v>0</v>
      </c>
      <c r="N3143">
        <v>8</v>
      </c>
      <c r="O3143" t="b">
        <v>0</v>
      </c>
      <c r="P3143" t="s">
        <v>8271</v>
      </c>
      <c r="Q3143" s="6">
        <f>E3143/D3143</f>
        <v>0.51600000000000001</v>
      </c>
      <c r="R3143" s="7">
        <f t="shared" si="247"/>
        <v>32.25</v>
      </c>
      <c r="S3143" t="str">
        <f t="shared" si="248"/>
        <v>theater</v>
      </c>
      <c r="T3143" t="str">
        <f t="shared" si="24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245"/>
        <v>42783.22151620371</v>
      </c>
      <c r="L3144" s="11">
        <f t="shared" si="246"/>
        <v>42813.179849537039</v>
      </c>
      <c r="M3144" t="b">
        <v>0</v>
      </c>
      <c r="N3144">
        <v>3</v>
      </c>
      <c r="O3144" t="b">
        <v>0</v>
      </c>
      <c r="P3144" t="s">
        <v>8271</v>
      </c>
      <c r="Q3144" s="6">
        <f>E3144/D3144</f>
        <v>1.6363636363636365E-2</v>
      </c>
      <c r="R3144" s="7">
        <f t="shared" si="247"/>
        <v>15</v>
      </c>
      <c r="S3144" t="str">
        <f t="shared" si="248"/>
        <v>theater</v>
      </c>
      <c r="T3144" t="str">
        <f t="shared" si="24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245"/>
        <v>42808.066620370373</v>
      </c>
      <c r="L3145" s="11">
        <f t="shared" si="246"/>
        <v>42834.066620370373</v>
      </c>
      <c r="M3145" t="b">
        <v>0</v>
      </c>
      <c r="N3145">
        <v>0</v>
      </c>
      <c r="O3145" t="b">
        <v>0</v>
      </c>
      <c r="P3145" t="s">
        <v>8271</v>
      </c>
      <c r="Q3145" s="6">
        <f>E3145/D3145</f>
        <v>0</v>
      </c>
      <c r="R3145" s="7" t="e">
        <f t="shared" si="247"/>
        <v>#DIV/0!</v>
      </c>
      <c r="S3145" t="str">
        <f t="shared" si="248"/>
        <v>theater</v>
      </c>
      <c r="T3145" t="str">
        <f t="shared" si="24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245"/>
        <v>42796.246608796304</v>
      </c>
      <c r="L3146" s="11">
        <f t="shared" si="246"/>
        <v>42812.958333333336</v>
      </c>
      <c r="M3146" t="b">
        <v>0</v>
      </c>
      <c r="N3146">
        <v>30</v>
      </c>
      <c r="O3146" t="b">
        <v>0</v>
      </c>
      <c r="P3146" t="s">
        <v>8271</v>
      </c>
      <c r="Q3146" s="6">
        <f>E3146/D3146</f>
        <v>0.754</v>
      </c>
      <c r="R3146" s="7">
        <f t="shared" si="247"/>
        <v>251.33333333333334</v>
      </c>
      <c r="S3146" t="str">
        <f t="shared" si="248"/>
        <v>theater</v>
      </c>
      <c r="T3146" t="str">
        <f t="shared" si="24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245"/>
        <v>42761.749236111114</v>
      </c>
      <c r="L3147" s="11">
        <f t="shared" si="246"/>
        <v>42821.707569444443</v>
      </c>
      <c r="M3147" t="b">
        <v>0</v>
      </c>
      <c r="N3147">
        <v>0</v>
      </c>
      <c r="O3147" t="b">
        <v>0</v>
      </c>
      <c r="P3147" t="s">
        <v>8271</v>
      </c>
      <c r="Q3147" s="6">
        <f>E3147/D3147</f>
        <v>0</v>
      </c>
      <c r="R3147" s="7" t="e">
        <f t="shared" si="247"/>
        <v>#DIV/0!</v>
      </c>
      <c r="S3147" t="str">
        <f t="shared" si="248"/>
        <v>theater</v>
      </c>
      <c r="T3147" t="str">
        <f t="shared" si="24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245"/>
        <v>42796.390810185192</v>
      </c>
      <c r="L3148" s="11">
        <f t="shared" si="246"/>
        <v>42841.349143518521</v>
      </c>
      <c r="M3148" t="b">
        <v>0</v>
      </c>
      <c r="N3148">
        <v>12</v>
      </c>
      <c r="O3148" t="b">
        <v>0</v>
      </c>
      <c r="P3148" t="s">
        <v>8271</v>
      </c>
      <c r="Q3148" s="6">
        <f>E3148/D3148</f>
        <v>0.105</v>
      </c>
      <c r="R3148" s="7">
        <f t="shared" si="247"/>
        <v>437.5</v>
      </c>
      <c r="S3148" t="str">
        <f t="shared" si="248"/>
        <v>theater</v>
      </c>
      <c r="T3148" t="str">
        <f t="shared" si="24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245"/>
        <v>41909.677719907413</v>
      </c>
      <c r="L3149" s="11">
        <f t="shared" si="246"/>
        <v>41949.719386574077</v>
      </c>
      <c r="M3149" t="b">
        <v>1</v>
      </c>
      <c r="N3149">
        <v>213</v>
      </c>
      <c r="O3149" t="b">
        <v>1</v>
      </c>
      <c r="P3149" t="s">
        <v>8271</v>
      </c>
      <c r="Q3149" s="6">
        <f>E3149/D3149</f>
        <v>1.1752499999999999</v>
      </c>
      <c r="R3149" s="7">
        <f t="shared" si="247"/>
        <v>110.35211267605634</v>
      </c>
      <c r="S3149" t="str">
        <f t="shared" si="248"/>
        <v>theater</v>
      </c>
      <c r="T3149" t="str">
        <f t="shared" si="24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245"/>
        <v>41891.373657407406</v>
      </c>
      <c r="L3150" s="11">
        <f t="shared" si="246"/>
        <v>41912.875</v>
      </c>
      <c r="M3150" t="b">
        <v>1</v>
      </c>
      <c r="N3150">
        <v>57</v>
      </c>
      <c r="O3150" t="b">
        <v>1</v>
      </c>
      <c r="P3150" t="s">
        <v>8271</v>
      </c>
      <c r="Q3150" s="6">
        <f>E3150/D3150</f>
        <v>1.3116666666666668</v>
      </c>
      <c r="R3150" s="7">
        <f t="shared" si="247"/>
        <v>41.421052631578945</v>
      </c>
      <c r="S3150" t="str">
        <f t="shared" si="248"/>
        <v>theater</v>
      </c>
      <c r="T3150" t="str">
        <f t="shared" si="24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245"/>
        <v>41225.725694444445</v>
      </c>
      <c r="L3151" s="11">
        <f t="shared" si="246"/>
        <v>41249.791666666672</v>
      </c>
      <c r="M3151" t="b">
        <v>1</v>
      </c>
      <c r="N3151">
        <v>25</v>
      </c>
      <c r="O3151" t="b">
        <v>1</v>
      </c>
      <c r="P3151" t="s">
        <v>8271</v>
      </c>
      <c r="Q3151" s="6">
        <f>E3151/D3151</f>
        <v>1.04</v>
      </c>
      <c r="R3151" s="7">
        <f t="shared" si="247"/>
        <v>52</v>
      </c>
      <c r="S3151" t="str">
        <f t="shared" si="248"/>
        <v>theater</v>
      </c>
      <c r="T3151" t="str">
        <f t="shared" si="24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245"/>
        <v>40477.972256944449</v>
      </c>
      <c r="L3152" s="11">
        <f t="shared" si="246"/>
        <v>40567.875</v>
      </c>
      <c r="M3152" t="b">
        <v>1</v>
      </c>
      <c r="N3152">
        <v>104</v>
      </c>
      <c r="O3152" t="b">
        <v>1</v>
      </c>
      <c r="P3152" t="s">
        <v>8271</v>
      </c>
      <c r="Q3152" s="6">
        <f>E3152/D3152</f>
        <v>1.01</v>
      </c>
      <c r="R3152" s="7">
        <f t="shared" si="247"/>
        <v>33.990384615384613</v>
      </c>
      <c r="S3152" t="str">
        <f t="shared" si="248"/>
        <v>theater</v>
      </c>
      <c r="T3152" t="str">
        <f t="shared" si="24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245"/>
        <v>41862.548310185186</v>
      </c>
      <c r="L3153" s="11">
        <f t="shared" si="246"/>
        <v>41892.548310185186</v>
      </c>
      <c r="M3153" t="b">
        <v>1</v>
      </c>
      <c r="N3153">
        <v>34</v>
      </c>
      <c r="O3153" t="b">
        <v>1</v>
      </c>
      <c r="P3153" t="s">
        <v>8271</v>
      </c>
      <c r="Q3153" s="6">
        <f>E3153/D3153</f>
        <v>1.004</v>
      </c>
      <c r="R3153" s="7">
        <f t="shared" si="247"/>
        <v>103.35294117647059</v>
      </c>
      <c r="S3153" t="str">
        <f t="shared" si="248"/>
        <v>theater</v>
      </c>
      <c r="T3153" t="str">
        <f t="shared" si="24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245"/>
        <v>41550.576006944444</v>
      </c>
      <c r="L3154" s="11">
        <f t="shared" si="246"/>
        <v>41580.576006944444</v>
      </c>
      <c r="M3154" t="b">
        <v>1</v>
      </c>
      <c r="N3154">
        <v>67</v>
      </c>
      <c r="O3154" t="b">
        <v>1</v>
      </c>
      <c r="P3154" t="s">
        <v>8271</v>
      </c>
      <c r="Q3154" s="6">
        <f>E3154/D3154</f>
        <v>1.0595454545454546</v>
      </c>
      <c r="R3154" s="7">
        <f t="shared" si="247"/>
        <v>34.791044776119406</v>
      </c>
      <c r="S3154" t="str">
        <f t="shared" si="248"/>
        <v>theater</v>
      </c>
      <c r="T3154" t="str">
        <f t="shared" si="24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245"/>
        <v>40632.862696759265</v>
      </c>
      <c r="L3155" s="11">
        <f t="shared" si="246"/>
        <v>40663.915972222225</v>
      </c>
      <c r="M3155" t="b">
        <v>1</v>
      </c>
      <c r="N3155">
        <v>241</v>
      </c>
      <c r="O3155" t="b">
        <v>1</v>
      </c>
      <c r="P3155" t="s">
        <v>8271</v>
      </c>
      <c r="Q3155" s="6">
        <f>E3155/D3155</f>
        <v>3.3558333333333334</v>
      </c>
      <c r="R3155" s="7">
        <f t="shared" si="247"/>
        <v>41.773858921161825</v>
      </c>
      <c r="S3155" t="str">
        <f t="shared" si="248"/>
        <v>theater</v>
      </c>
      <c r="T3155" t="str">
        <f t="shared" si="24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245"/>
        <v>40970.584004629629</v>
      </c>
      <c r="L3156" s="11">
        <f t="shared" si="246"/>
        <v>41000.542337962965</v>
      </c>
      <c r="M3156" t="b">
        <v>1</v>
      </c>
      <c r="N3156">
        <v>123</v>
      </c>
      <c r="O3156" t="b">
        <v>1</v>
      </c>
      <c r="P3156" t="s">
        <v>8271</v>
      </c>
      <c r="Q3156" s="6">
        <f>E3156/D3156</f>
        <v>1.1292857142857142</v>
      </c>
      <c r="R3156" s="7">
        <f t="shared" si="247"/>
        <v>64.268292682926827</v>
      </c>
      <c r="S3156" t="str">
        <f t="shared" si="248"/>
        <v>theater</v>
      </c>
      <c r="T3156" t="str">
        <f t="shared" si="24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245"/>
        <v>41233.207465277781</v>
      </c>
      <c r="L3157" s="11">
        <f t="shared" si="246"/>
        <v>41263.207465277781</v>
      </c>
      <c r="M3157" t="b">
        <v>1</v>
      </c>
      <c r="N3157">
        <v>302</v>
      </c>
      <c r="O3157" t="b">
        <v>1</v>
      </c>
      <c r="P3157" t="s">
        <v>8271</v>
      </c>
      <c r="Q3157" s="6">
        <f>E3157/D3157</f>
        <v>1.885046</v>
      </c>
      <c r="R3157" s="7">
        <f t="shared" si="247"/>
        <v>31.209370860927152</v>
      </c>
      <c r="S3157" t="str">
        <f t="shared" si="248"/>
        <v>theater</v>
      </c>
      <c r="T3157" t="str">
        <f t="shared" si="24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245"/>
        <v>41026.66138888889</v>
      </c>
      <c r="L3158" s="11">
        <f t="shared" si="246"/>
        <v>41061.66138888889</v>
      </c>
      <c r="M3158" t="b">
        <v>1</v>
      </c>
      <c r="N3158">
        <v>89</v>
      </c>
      <c r="O3158" t="b">
        <v>1</v>
      </c>
      <c r="P3158" t="s">
        <v>8271</v>
      </c>
      <c r="Q3158" s="6">
        <f>E3158/D3158</f>
        <v>1.0181818181818181</v>
      </c>
      <c r="R3158" s="7">
        <f t="shared" si="247"/>
        <v>62.921348314606739</v>
      </c>
      <c r="S3158" t="str">
        <f t="shared" si="248"/>
        <v>theater</v>
      </c>
      <c r="T3158" t="str">
        <f t="shared" si="24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245"/>
        <v>41829.49658564815</v>
      </c>
      <c r="L3159" s="11">
        <f t="shared" si="246"/>
        <v>41838.916666666672</v>
      </c>
      <c r="M3159" t="b">
        <v>1</v>
      </c>
      <c r="N3159">
        <v>41</v>
      </c>
      <c r="O3159" t="b">
        <v>1</v>
      </c>
      <c r="P3159" t="s">
        <v>8271</v>
      </c>
      <c r="Q3159" s="6">
        <f>E3159/D3159</f>
        <v>1.01</v>
      </c>
      <c r="R3159" s="7">
        <f t="shared" si="247"/>
        <v>98.536585365853654</v>
      </c>
      <c r="S3159" t="str">
        <f t="shared" si="248"/>
        <v>theater</v>
      </c>
      <c r="T3159" t="str">
        <f t="shared" si="24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245"/>
        <v>41447.548055555555</v>
      </c>
      <c r="L3160" s="11">
        <f t="shared" si="246"/>
        <v>41477.548055555555</v>
      </c>
      <c r="M3160" t="b">
        <v>1</v>
      </c>
      <c r="N3160">
        <v>69</v>
      </c>
      <c r="O3160" t="b">
        <v>1</v>
      </c>
      <c r="P3160" t="s">
        <v>8271</v>
      </c>
      <c r="Q3160" s="6">
        <f>E3160/D3160</f>
        <v>1.1399999999999999</v>
      </c>
      <c r="R3160" s="7">
        <f t="shared" si="247"/>
        <v>82.608695652173907</v>
      </c>
      <c r="S3160" t="str">
        <f t="shared" si="248"/>
        <v>theater</v>
      </c>
      <c r="T3160" t="str">
        <f t="shared" si="24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245"/>
        <v>40883.775011574078</v>
      </c>
      <c r="L3161" s="11">
        <f t="shared" si="246"/>
        <v>40926.666666666672</v>
      </c>
      <c r="M3161" t="b">
        <v>1</v>
      </c>
      <c r="N3161">
        <v>52</v>
      </c>
      <c r="O3161" t="b">
        <v>1</v>
      </c>
      <c r="P3161" t="s">
        <v>8271</v>
      </c>
      <c r="Q3161" s="6">
        <f>E3161/D3161</f>
        <v>1.3348133333333334</v>
      </c>
      <c r="R3161" s="7">
        <f t="shared" si="247"/>
        <v>38.504230769230773</v>
      </c>
      <c r="S3161" t="str">
        <f t="shared" si="248"/>
        <v>theater</v>
      </c>
      <c r="T3161" t="str">
        <f t="shared" si="24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245"/>
        <v>41840.973229166666</v>
      </c>
      <c r="L3162" s="11">
        <f t="shared" si="246"/>
        <v>41863.915972222225</v>
      </c>
      <c r="M3162" t="b">
        <v>1</v>
      </c>
      <c r="N3162">
        <v>57</v>
      </c>
      <c r="O3162" t="b">
        <v>1</v>
      </c>
      <c r="P3162" t="s">
        <v>8271</v>
      </c>
      <c r="Q3162" s="6">
        <f>E3162/D3162</f>
        <v>1.0153333333333334</v>
      </c>
      <c r="R3162" s="7">
        <f t="shared" si="247"/>
        <v>80.15789473684211</v>
      </c>
      <c r="S3162" t="str">
        <f t="shared" si="248"/>
        <v>theater</v>
      </c>
      <c r="T3162" t="str">
        <f t="shared" si="24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245"/>
        <v>41897.244467592594</v>
      </c>
      <c r="L3163" s="11">
        <f t="shared" si="246"/>
        <v>41927.244467592594</v>
      </c>
      <c r="M3163" t="b">
        <v>1</v>
      </c>
      <c r="N3163">
        <v>74</v>
      </c>
      <c r="O3163" t="b">
        <v>1</v>
      </c>
      <c r="P3163" t="s">
        <v>8271</v>
      </c>
      <c r="Q3163" s="6">
        <f>E3163/D3163</f>
        <v>1.0509999999999999</v>
      </c>
      <c r="R3163" s="7">
        <f t="shared" si="247"/>
        <v>28.405405405405407</v>
      </c>
      <c r="S3163" t="str">
        <f t="shared" si="248"/>
        <v>theater</v>
      </c>
      <c r="T3163" t="str">
        <f t="shared" si="24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245"/>
        <v>41799.394236111111</v>
      </c>
      <c r="L3164" s="11">
        <f t="shared" si="246"/>
        <v>41826.791666666672</v>
      </c>
      <c r="M3164" t="b">
        <v>1</v>
      </c>
      <c r="N3164">
        <v>63</v>
      </c>
      <c r="O3164" t="b">
        <v>1</v>
      </c>
      <c r="P3164" t="s">
        <v>8271</v>
      </c>
      <c r="Q3164" s="6">
        <f>E3164/D3164</f>
        <v>1.2715000000000001</v>
      </c>
      <c r="R3164" s="7">
        <f t="shared" si="247"/>
        <v>80.730158730158735</v>
      </c>
      <c r="S3164" t="str">
        <f t="shared" si="248"/>
        <v>theater</v>
      </c>
      <c r="T3164" t="str">
        <f t="shared" si="24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245"/>
        <v>41775.462094907409</v>
      </c>
      <c r="L3165" s="11">
        <f t="shared" si="246"/>
        <v>41805.462094907409</v>
      </c>
      <c r="M3165" t="b">
        <v>1</v>
      </c>
      <c r="N3165">
        <v>72</v>
      </c>
      <c r="O3165" t="b">
        <v>1</v>
      </c>
      <c r="P3165" t="s">
        <v>8271</v>
      </c>
      <c r="Q3165" s="6">
        <f>E3165/D3165</f>
        <v>1.1115384615384616</v>
      </c>
      <c r="R3165" s="7">
        <f t="shared" si="247"/>
        <v>200.69444444444446</v>
      </c>
      <c r="S3165" t="str">
        <f t="shared" si="248"/>
        <v>theater</v>
      </c>
      <c r="T3165" t="str">
        <f t="shared" si="24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245"/>
        <v>41766.514062500006</v>
      </c>
      <c r="L3166" s="11">
        <f t="shared" si="246"/>
        <v>41799.514062500006</v>
      </c>
      <c r="M3166" t="b">
        <v>1</v>
      </c>
      <c r="N3166">
        <v>71</v>
      </c>
      <c r="O3166" t="b">
        <v>1</v>
      </c>
      <c r="P3166" t="s">
        <v>8271</v>
      </c>
      <c r="Q3166" s="6">
        <f>E3166/D3166</f>
        <v>1.0676000000000001</v>
      </c>
      <c r="R3166" s="7">
        <f t="shared" si="247"/>
        <v>37.591549295774648</v>
      </c>
      <c r="S3166" t="str">
        <f t="shared" si="248"/>
        <v>theater</v>
      </c>
      <c r="T3166" t="str">
        <f t="shared" si="24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245"/>
        <v>40643.867592592593</v>
      </c>
      <c r="L3167" s="11">
        <f t="shared" si="246"/>
        <v>40665.874305555561</v>
      </c>
      <c r="M3167" t="b">
        <v>1</v>
      </c>
      <c r="N3167">
        <v>21</v>
      </c>
      <c r="O3167" t="b">
        <v>1</v>
      </c>
      <c r="P3167" t="s">
        <v>8271</v>
      </c>
      <c r="Q3167" s="6">
        <f>E3167/D3167</f>
        <v>1.6266666666666667</v>
      </c>
      <c r="R3167" s="7">
        <f t="shared" si="247"/>
        <v>58.095238095238095</v>
      </c>
      <c r="S3167" t="str">
        <f t="shared" si="248"/>
        <v>theater</v>
      </c>
      <c r="T3167" t="str">
        <f t="shared" si="24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245"/>
        <v>41940.399918981486</v>
      </c>
      <c r="L3168" s="11">
        <f t="shared" si="246"/>
        <v>41969.040972222225</v>
      </c>
      <c r="M3168" t="b">
        <v>1</v>
      </c>
      <c r="N3168">
        <v>930</v>
      </c>
      <c r="O3168" t="b">
        <v>1</v>
      </c>
      <c r="P3168" t="s">
        <v>8271</v>
      </c>
      <c r="Q3168" s="6">
        <f>E3168/D3168</f>
        <v>1.6022808571428573</v>
      </c>
      <c r="R3168" s="7">
        <f t="shared" si="247"/>
        <v>60.300892473118282</v>
      </c>
      <c r="S3168" t="str">
        <f t="shared" si="248"/>
        <v>theater</v>
      </c>
      <c r="T3168" t="str">
        <f t="shared" si="24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245"/>
        <v>41838.884039351855</v>
      </c>
      <c r="L3169" s="11">
        <f t="shared" si="246"/>
        <v>41852.884039351855</v>
      </c>
      <c r="M3169" t="b">
        <v>1</v>
      </c>
      <c r="N3169">
        <v>55</v>
      </c>
      <c r="O3169" t="b">
        <v>1</v>
      </c>
      <c r="P3169" t="s">
        <v>8271</v>
      </c>
      <c r="Q3169" s="6">
        <f>E3169/D3169</f>
        <v>1.1616666666666666</v>
      </c>
      <c r="R3169" s="7">
        <f t="shared" si="247"/>
        <v>63.363636363636367</v>
      </c>
      <c r="S3169" t="str">
        <f t="shared" si="248"/>
        <v>theater</v>
      </c>
      <c r="T3169" t="str">
        <f t="shared" si="24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245"/>
        <v>41771.81427083334</v>
      </c>
      <c r="L3170" s="11">
        <f t="shared" si="246"/>
        <v>41803.625</v>
      </c>
      <c r="M3170" t="b">
        <v>1</v>
      </c>
      <c r="N3170">
        <v>61</v>
      </c>
      <c r="O3170" t="b">
        <v>1</v>
      </c>
      <c r="P3170" t="s">
        <v>8271</v>
      </c>
      <c r="Q3170" s="6">
        <f>E3170/D3170</f>
        <v>1.242</v>
      </c>
      <c r="R3170" s="7">
        <f t="shared" si="247"/>
        <v>50.901639344262293</v>
      </c>
      <c r="S3170" t="str">
        <f t="shared" si="248"/>
        <v>theater</v>
      </c>
      <c r="T3170" t="str">
        <f t="shared" si="24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245"/>
        <v>41591.44630787037</v>
      </c>
      <c r="L3171" s="11">
        <f t="shared" si="246"/>
        <v>41620.915972222225</v>
      </c>
      <c r="M3171" t="b">
        <v>1</v>
      </c>
      <c r="N3171">
        <v>82</v>
      </c>
      <c r="O3171" t="b">
        <v>1</v>
      </c>
      <c r="P3171" t="s">
        <v>8271</v>
      </c>
      <c r="Q3171" s="6">
        <f>E3171/D3171</f>
        <v>1.030125</v>
      </c>
      <c r="R3171" s="7">
        <f t="shared" si="247"/>
        <v>100.5</v>
      </c>
      <c r="S3171" t="str">
        <f t="shared" si="248"/>
        <v>theater</v>
      </c>
      <c r="T3171" t="str">
        <f t="shared" si="24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245"/>
        <v>41788.788703703707</v>
      </c>
      <c r="L3172" s="11">
        <f t="shared" si="246"/>
        <v>41821.875</v>
      </c>
      <c r="M3172" t="b">
        <v>1</v>
      </c>
      <c r="N3172">
        <v>71</v>
      </c>
      <c r="O3172" t="b">
        <v>1</v>
      </c>
      <c r="P3172" t="s">
        <v>8271</v>
      </c>
      <c r="Q3172" s="6">
        <f>E3172/D3172</f>
        <v>1.1225000000000001</v>
      </c>
      <c r="R3172" s="7">
        <f t="shared" si="247"/>
        <v>31.619718309859156</v>
      </c>
      <c r="S3172" t="str">
        <f t="shared" si="248"/>
        <v>theater</v>
      </c>
      <c r="T3172" t="str">
        <f t="shared" si="24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245"/>
        <v>42466.316643518519</v>
      </c>
      <c r="L3173" s="11">
        <f t="shared" si="246"/>
        <v>42496.316643518519</v>
      </c>
      <c r="M3173" t="b">
        <v>1</v>
      </c>
      <c r="N3173">
        <v>117</v>
      </c>
      <c r="O3173" t="b">
        <v>1</v>
      </c>
      <c r="P3173" t="s">
        <v>8271</v>
      </c>
      <c r="Q3173" s="6">
        <f>E3173/D3173</f>
        <v>1.0881428571428571</v>
      </c>
      <c r="R3173" s="7">
        <f t="shared" si="247"/>
        <v>65.102564102564102</v>
      </c>
      <c r="S3173" t="str">
        <f t="shared" si="248"/>
        <v>theater</v>
      </c>
      <c r="T3173" t="str">
        <f t="shared" si="24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245"/>
        <v>40923.438287037039</v>
      </c>
      <c r="L3174" s="11">
        <f t="shared" si="246"/>
        <v>40953.438287037039</v>
      </c>
      <c r="M3174" t="b">
        <v>1</v>
      </c>
      <c r="N3174">
        <v>29</v>
      </c>
      <c r="O3174" t="b">
        <v>1</v>
      </c>
      <c r="P3174" t="s">
        <v>8271</v>
      </c>
      <c r="Q3174" s="6">
        <f>E3174/D3174</f>
        <v>1.1499999999999999</v>
      </c>
      <c r="R3174" s="7">
        <f t="shared" si="247"/>
        <v>79.310344827586206</v>
      </c>
      <c r="S3174" t="str">
        <f t="shared" si="248"/>
        <v>theater</v>
      </c>
      <c r="T3174" t="str">
        <f t="shared" si="24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245"/>
        <v>41878.586712962962</v>
      </c>
      <c r="L3175" s="11">
        <f t="shared" si="246"/>
        <v>41908.586712962962</v>
      </c>
      <c r="M3175" t="b">
        <v>1</v>
      </c>
      <c r="N3175">
        <v>74</v>
      </c>
      <c r="O3175" t="b">
        <v>1</v>
      </c>
      <c r="P3175" t="s">
        <v>8271</v>
      </c>
      <c r="Q3175" s="6">
        <f>E3175/D3175</f>
        <v>1.03</v>
      </c>
      <c r="R3175" s="7">
        <f t="shared" si="247"/>
        <v>139.18918918918919</v>
      </c>
      <c r="S3175" t="str">
        <f t="shared" si="248"/>
        <v>theater</v>
      </c>
      <c r="T3175" t="str">
        <f t="shared" si="24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245"/>
        <v>41862.573009259264</v>
      </c>
      <c r="L3176" s="11">
        <f t="shared" si="246"/>
        <v>41876.573009259264</v>
      </c>
      <c r="M3176" t="b">
        <v>1</v>
      </c>
      <c r="N3176">
        <v>23</v>
      </c>
      <c r="O3176" t="b">
        <v>1</v>
      </c>
      <c r="P3176" t="s">
        <v>8271</v>
      </c>
      <c r="Q3176" s="6">
        <f>E3176/D3176</f>
        <v>1.0113333333333334</v>
      </c>
      <c r="R3176" s="7">
        <f t="shared" si="247"/>
        <v>131.91304347826087</v>
      </c>
      <c r="S3176" t="str">
        <f t="shared" si="248"/>
        <v>theater</v>
      </c>
      <c r="T3176" t="str">
        <f t="shared" si="24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245"/>
        <v>40531.595219907409</v>
      </c>
      <c r="L3177" s="11">
        <f t="shared" si="246"/>
        <v>40591.595219907409</v>
      </c>
      <c r="M3177" t="b">
        <v>1</v>
      </c>
      <c r="N3177">
        <v>60</v>
      </c>
      <c r="O3177" t="b">
        <v>1</v>
      </c>
      <c r="P3177" t="s">
        <v>8271</v>
      </c>
      <c r="Q3177" s="6">
        <f>E3177/D3177</f>
        <v>1.0955999999999999</v>
      </c>
      <c r="R3177" s="7">
        <f t="shared" si="247"/>
        <v>91.3</v>
      </c>
      <c r="S3177" t="str">
        <f t="shared" si="248"/>
        <v>theater</v>
      </c>
      <c r="T3177" t="str">
        <f t="shared" si="24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245"/>
        <v>41477.639247685183</v>
      </c>
      <c r="L3178" s="11">
        <f t="shared" si="246"/>
        <v>41504.333333333336</v>
      </c>
      <c r="M3178" t="b">
        <v>1</v>
      </c>
      <c r="N3178">
        <v>55</v>
      </c>
      <c r="O3178" t="b">
        <v>1</v>
      </c>
      <c r="P3178" t="s">
        <v>8271</v>
      </c>
      <c r="Q3178" s="6">
        <f>E3178/D3178</f>
        <v>1.148421052631579</v>
      </c>
      <c r="R3178" s="7">
        <f t="shared" si="247"/>
        <v>39.672727272727272</v>
      </c>
      <c r="S3178" t="str">
        <f t="shared" si="248"/>
        <v>theater</v>
      </c>
      <c r="T3178" t="str">
        <f t="shared" si="24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245"/>
        <v>41781.375104166669</v>
      </c>
      <c r="L3179" s="11">
        <f t="shared" si="246"/>
        <v>41811.375104166669</v>
      </c>
      <c r="M3179" t="b">
        <v>1</v>
      </c>
      <c r="N3179">
        <v>51</v>
      </c>
      <c r="O3179" t="b">
        <v>1</v>
      </c>
      <c r="P3179" t="s">
        <v>8271</v>
      </c>
      <c r="Q3179" s="6">
        <f>E3179/D3179</f>
        <v>1.1739999999999999</v>
      </c>
      <c r="R3179" s="7">
        <f t="shared" si="247"/>
        <v>57.549019607843135</v>
      </c>
      <c r="S3179" t="str">
        <f t="shared" si="248"/>
        <v>theater</v>
      </c>
      <c r="T3179" t="str">
        <f t="shared" si="24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245"/>
        <v>41806.313368055555</v>
      </c>
      <c r="L3180" s="11">
        <f t="shared" si="246"/>
        <v>41836.313368055555</v>
      </c>
      <c r="M3180" t="b">
        <v>1</v>
      </c>
      <c r="N3180">
        <v>78</v>
      </c>
      <c r="O3180" t="b">
        <v>1</v>
      </c>
      <c r="P3180" t="s">
        <v>8271</v>
      </c>
      <c r="Q3180" s="6">
        <f>E3180/D3180</f>
        <v>1.7173333333333334</v>
      </c>
      <c r="R3180" s="7">
        <f t="shared" si="247"/>
        <v>33.025641025641029</v>
      </c>
      <c r="S3180" t="str">
        <f t="shared" si="248"/>
        <v>theater</v>
      </c>
      <c r="T3180" t="str">
        <f t="shared" si="24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245"/>
        <v>41375.410543981481</v>
      </c>
      <c r="L3181" s="11">
        <f t="shared" si="246"/>
        <v>41400.410543981481</v>
      </c>
      <c r="M3181" t="b">
        <v>1</v>
      </c>
      <c r="N3181">
        <v>62</v>
      </c>
      <c r="O3181" t="b">
        <v>1</v>
      </c>
      <c r="P3181" t="s">
        <v>8271</v>
      </c>
      <c r="Q3181" s="6">
        <f>E3181/D3181</f>
        <v>1.1416238095238094</v>
      </c>
      <c r="R3181" s="7">
        <f t="shared" si="247"/>
        <v>77.335806451612896</v>
      </c>
      <c r="S3181" t="str">
        <f t="shared" si="248"/>
        <v>theater</v>
      </c>
      <c r="T3181" t="str">
        <f t="shared" si="24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245"/>
        <v>41780.120937500003</v>
      </c>
      <c r="L3182" s="11">
        <f t="shared" si="246"/>
        <v>41810.120937500003</v>
      </c>
      <c r="M3182" t="b">
        <v>1</v>
      </c>
      <c r="N3182">
        <v>45</v>
      </c>
      <c r="O3182" t="b">
        <v>1</v>
      </c>
      <c r="P3182" t="s">
        <v>8271</v>
      </c>
      <c r="Q3182" s="6">
        <f>E3182/D3182</f>
        <v>1.1975</v>
      </c>
      <c r="R3182" s="7">
        <f t="shared" si="247"/>
        <v>31.933333333333334</v>
      </c>
      <c r="S3182" t="str">
        <f t="shared" si="248"/>
        <v>theater</v>
      </c>
      <c r="T3182" t="str">
        <f t="shared" si="24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245"/>
        <v>41779.018368055556</v>
      </c>
      <c r="L3183" s="11">
        <f t="shared" si="246"/>
        <v>41805.375</v>
      </c>
      <c r="M3183" t="b">
        <v>1</v>
      </c>
      <c r="N3183">
        <v>15</v>
      </c>
      <c r="O3183" t="b">
        <v>1</v>
      </c>
      <c r="P3183" t="s">
        <v>8271</v>
      </c>
      <c r="Q3183" s="6">
        <f>E3183/D3183</f>
        <v>1.0900000000000001</v>
      </c>
      <c r="R3183" s="7">
        <f t="shared" si="247"/>
        <v>36.333333333333336</v>
      </c>
      <c r="S3183" t="str">
        <f t="shared" si="248"/>
        <v>theater</v>
      </c>
      <c r="T3183" t="str">
        <f t="shared" si="24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245"/>
        <v>40883.657650462963</v>
      </c>
      <c r="L3184" s="11">
        <f t="shared" si="246"/>
        <v>40939.416666666672</v>
      </c>
      <c r="M3184" t="b">
        <v>1</v>
      </c>
      <c r="N3184">
        <v>151</v>
      </c>
      <c r="O3184" t="b">
        <v>1</v>
      </c>
      <c r="P3184" t="s">
        <v>8271</v>
      </c>
      <c r="Q3184" s="6">
        <f>E3184/D3184</f>
        <v>1.0088571428571429</v>
      </c>
      <c r="R3184" s="7">
        <f t="shared" si="247"/>
        <v>46.768211920529801</v>
      </c>
      <c r="S3184" t="str">
        <f t="shared" si="248"/>
        <v>theater</v>
      </c>
      <c r="T3184" t="str">
        <f t="shared" si="24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245"/>
        <v>41491.503113425926</v>
      </c>
      <c r="L3185" s="11">
        <f t="shared" si="246"/>
        <v>41509.503113425926</v>
      </c>
      <c r="M3185" t="b">
        <v>1</v>
      </c>
      <c r="N3185">
        <v>68</v>
      </c>
      <c r="O3185" t="b">
        <v>1</v>
      </c>
      <c r="P3185" t="s">
        <v>8271</v>
      </c>
      <c r="Q3185" s="6">
        <f>E3185/D3185</f>
        <v>1.0900000000000001</v>
      </c>
      <c r="R3185" s="7">
        <f t="shared" si="247"/>
        <v>40.073529411764703</v>
      </c>
      <c r="S3185" t="str">
        <f t="shared" si="248"/>
        <v>theater</v>
      </c>
      <c r="T3185" t="str">
        <f t="shared" si="24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245"/>
        <v>41791.701747685183</v>
      </c>
      <c r="L3186" s="11">
        <f t="shared" si="246"/>
        <v>41821.701747685183</v>
      </c>
      <c r="M3186" t="b">
        <v>1</v>
      </c>
      <c r="N3186">
        <v>46</v>
      </c>
      <c r="O3186" t="b">
        <v>1</v>
      </c>
      <c r="P3186" t="s">
        <v>8271</v>
      </c>
      <c r="Q3186" s="6">
        <f>E3186/D3186</f>
        <v>1.0720930232558139</v>
      </c>
      <c r="R3186" s="7">
        <f t="shared" si="247"/>
        <v>100.21739130434783</v>
      </c>
      <c r="S3186" t="str">
        <f t="shared" si="248"/>
        <v>theater</v>
      </c>
      <c r="T3186" t="str">
        <f t="shared" si="24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245"/>
        <v>41829.685659722229</v>
      </c>
      <c r="L3187" s="11">
        <f t="shared" si="246"/>
        <v>41836.685659722229</v>
      </c>
      <c r="M3187" t="b">
        <v>1</v>
      </c>
      <c r="N3187">
        <v>24</v>
      </c>
      <c r="O3187" t="b">
        <v>1</v>
      </c>
      <c r="P3187" t="s">
        <v>8271</v>
      </c>
      <c r="Q3187" s="6">
        <f>E3187/D3187</f>
        <v>1</v>
      </c>
      <c r="R3187" s="7">
        <f t="shared" si="247"/>
        <v>41.666666666666664</v>
      </c>
      <c r="S3187" t="str">
        <f t="shared" si="248"/>
        <v>theater</v>
      </c>
      <c r="T3187" t="str">
        <f t="shared" si="24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245"/>
        <v>41868.632384259261</v>
      </c>
      <c r="L3188" s="11">
        <f t="shared" si="246"/>
        <v>41898.583333333336</v>
      </c>
      <c r="M3188" t="b">
        <v>1</v>
      </c>
      <c r="N3188">
        <v>70</v>
      </c>
      <c r="O3188" t="b">
        <v>1</v>
      </c>
      <c r="P3188" t="s">
        <v>8271</v>
      </c>
      <c r="Q3188" s="6">
        <f>E3188/D3188</f>
        <v>1.0218750000000001</v>
      </c>
      <c r="R3188" s="7">
        <f t="shared" si="247"/>
        <v>46.714285714285715</v>
      </c>
      <c r="S3188" t="str">
        <f t="shared" si="248"/>
        <v>theater</v>
      </c>
      <c r="T3188" t="str">
        <f t="shared" si="24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245"/>
        <v>41835.3746875</v>
      </c>
      <c r="L3189" s="11">
        <f t="shared" si="246"/>
        <v>41855.3746875</v>
      </c>
      <c r="M3189" t="b">
        <v>1</v>
      </c>
      <c r="N3189">
        <v>244</v>
      </c>
      <c r="O3189" t="b">
        <v>1</v>
      </c>
      <c r="P3189" t="s">
        <v>8271</v>
      </c>
      <c r="Q3189" s="6">
        <f>E3189/D3189</f>
        <v>1.1629333333333334</v>
      </c>
      <c r="R3189" s="7">
        <f t="shared" si="247"/>
        <v>71.491803278688522</v>
      </c>
      <c r="S3189" t="str">
        <f t="shared" si="248"/>
        <v>theater</v>
      </c>
      <c r="T3189" t="str">
        <f t="shared" si="24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245"/>
        <v>42144.123865740745</v>
      </c>
      <c r="L3190" s="11">
        <f t="shared" si="246"/>
        <v>42165.123865740745</v>
      </c>
      <c r="M3190" t="b">
        <v>0</v>
      </c>
      <c r="N3190">
        <v>9</v>
      </c>
      <c r="O3190" t="b">
        <v>0</v>
      </c>
      <c r="P3190" t="s">
        <v>8305</v>
      </c>
      <c r="Q3190" s="6">
        <f>E3190/D3190</f>
        <v>0.65</v>
      </c>
      <c r="R3190" s="7">
        <f t="shared" si="247"/>
        <v>14.444444444444445</v>
      </c>
      <c r="S3190" t="str">
        <f t="shared" si="248"/>
        <v>theater</v>
      </c>
      <c r="T3190" t="str">
        <f t="shared" si="24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245"/>
        <v>42118.054768518523</v>
      </c>
      <c r="L3191" s="11">
        <f t="shared" si="246"/>
        <v>42148.054768518523</v>
      </c>
      <c r="M3191" t="b">
        <v>0</v>
      </c>
      <c r="N3191">
        <v>19</v>
      </c>
      <c r="O3191" t="b">
        <v>0</v>
      </c>
      <c r="P3191" t="s">
        <v>8305</v>
      </c>
      <c r="Q3191" s="6">
        <f>E3191/D3191</f>
        <v>0.12327272727272727</v>
      </c>
      <c r="R3191" s="7">
        <f t="shared" si="247"/>
        <v>356.84210526315792</v>
      </c>
      <c r="S3191" t="str">
        <f t="shared" si="248"/>
        <v>theater</v>
      </c>
      <c r="T3191" t="str">
        <f t="shared" si="24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245"/>
        <v>42682.859664351854</v>
      </c>
      <c r="L3192" s="11">
        <f t="shared" si="246"/>
        <v>42712.901331018518</v>
      </c>
      <c r="M3192" t="b">
        <v>0</v>
      </c>
      <c r="N3192">
        <v>0</v>
      </c>
      <c r="O3192" t="b">
        <v>0</v>
      </c>
      <c r="P3192" t="s">
        <v>8305</v>
      </c>
      <c r="Q3192" s="6">
        <f>E3192/D3192</f>
        <v>0</v>
      </c>
      <c r="R3192" s="7" t="e">
        <f t="shared" si="247"/>
        <v>#DIV/0!</v>
      </c>
      <c r="S3192" t="str">
        <f t="shared" si="248"/>
        <v>theater</v>
      </c>
      <c r="T3192" t="str">
        <f t="shared" si="24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245"/>
        <v>42538.463761574072</v>
      </c>
      <c r="L3193" s="11">
        <f t="shared" si="246"/>
        <v>42598.463761574072</v>
      </c>
      <c r="M3193" t="b">
        <v>0</v>
      </c>
      <c r="N3193">
        <v>4</v>
      </c>
      <c r="O3193" t="b">
        <v>0</v>
      </c>
      <c r="P3193" t="s">
        <v>8305</v>
      </c>
      <c r="Q3193" s="6">
        <f>E3193/D3193</f>
        <v>4.0266666666666666E-2</v>
      </c>
      <c r="R3193" s="7">
        <f t="shared" si="247"/>
        <v>37.75</v>
      </c>
      <c r="S3193" t="str">
        <f t="shared" si="248"/>
        <v>theater</v>
      </c>
      <c r="T3193" t="str">
        <f t="shared" si="24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245"/>
        <v>42018.648831018516</v>
      </c>
      <c r="L3194" s="11">
        <f t="shared" si="246"/>
        <v>42063.625000000007</v>
      </c>
      <c r="M3194" t="b">
        <v>0</v>
      </c>
      <c r="N3194">
        <v>8</v>
      </c>
      <c r="O3194" t="b">
        <v>0</v>
      </c>
      <c r="P3194" t="s">
        <v>8305</v>
      </c>
      <c r="Q3194" s="6">
        <f>E3194/D3194</f>
        <v>1.0200000000000001E-2</v>
      </c>
      <c r="R3194" s="7">
        <f t="shared" si="247"/>
        <v>12.75</v>
      </c>
      <c r="S3194" t="str">
        <f t="shared" si="248"/>
        <v>theater</v>
      </c>
      <c r="T3194" t="str">
        <f t="shared" si="24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245"/>
        <v>42010.676574074074</v>
      </c>
      <c r="L3195" s="11">
        <f t="shared" si="246"/>
        <v>42055.676574074074</v>
      </c>
      <c r="M3195" t="b">
        <v>0</v>
      </c>
      <c r="N3195">
        <v>24</v>
      </c>
      <c r="O3195" t="b">
        <v>0</v>
      </c>
      <c r="P3195" t="s">
        <v>8305</v>
      </c>
      <c r="Q3195" s="6">
        <f>E3195/D3195</f>
        <v>0.1174</v>
      </c>
      <c r="R3195" s="7">
        <f t="shared" si="247"/>
        <v>24.458333333333332</v>
      </c>
      <c r="S3195" t="str">
        <f t="shared" si="248"/>
        <v>theater</v>
      </c>
      <c r="T3195" t="str">
        <f t="shared" si="24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245"/>
        <v>42181.770810185182</v>
      </c>
      <c r="L3196" s="11">
        <f t="shared" si="246"/>
        <v>42211.770810185182</v>
      </c>
      <c r="M3196" t="b">
        <v>0</v>
      </c>
      <c r="N3196">
        <v>0</v>
      </c>
      <c r="O3196" t="b">
        <v>0</v>
      </c>
      <c r="P3196" t="s">
        <v>8305</v>
      </c>
      <c r="Q3196" s="6">
        <f>E3196/D3196</f>
        <v>0</v>
      </c>
      <c r="R3196" s="7" t="e">
        <f t="shared" si="247"/>
        <v>#DIV/0!</v>
      </c>
      <c r="S3196" t="str">
        <f t="shared" si="248"/>
        <v>theater</v>
      </c>
      <c r="T3196" t="str">
        <f t="shared" si="24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245"/>
        <v>42017.302569444444</v>
      </c>
      <c r="L3197" s="11">
        <f t="shared" si="246"/>
        <v>42047.302569444444</v>
      </c>
      <c r="M3197" t="b">
        <v>0</v>
      </c>
      <c r="N3197">
        <v>39</v>
      </c>
      <c r="O3197" t="b">
        <v>0</v>
      </c>
      <c r="P3197" t="s">
        <v>8305</v>
      </c>
      <c r="Q3197" s="6">
        <f>E3197/D3197</f>
        <v>0.59142857142857141</v>
      </c>
      <c r="R3197" s="7">
        <f t="shared" si="247"/>
        <v>53.07692307692308</v>
      </c>
      <c r="S3197" t="str">
        <f t="shared" si="248"/>
        <v>theater</v>
      </c>
      <c r="T3197" t="str">
        <f t="shared" si="24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245"/>
        <v>42157.306423611117</v>
      </c>
      <c r="L3198" s="11">
        <f t="shared" si="246"/>
        <v>42217.291666666664</v>
      </c>
      <c r="M3198" t="b">
        <v>0</v>
      </c>
      <c r="N3198">
        <v>6</v>
      </c>
      <c r="O3198" t="b">
        <v>0</v>
      </c>
      <c r="P3198" t="s">
        <v>8305</v>
      </c>
      <c r="Q3198" s="6">
        <f>E3198/D3198</f>
        <v>5.9999999999999995E-4</v>
      </c>
      <c r="R3198" s="7">
        <f t="shared" si="247"/>
        <v>300</v>
      </c>
      <c r="S3198" t="str">
        <f t="shared" si="248"/>
        <v>theater</v>
      </c>
      <c r="T3198" t="str">
        <f t="shared" si="24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245"/>
        <v>42009.201597222222</v>
      </c>
      <c r="L3199" s="11">
        <f t="shared" si="246"/>
        <v>42039.201597222222</v>
      </c>
      <c r="M3199" t="b">
        <v>0</v>
      </c>
      <c r="N3199">
        <v>4</v>
      </c>
      <c r="O3199" t="b">
        <v>0</v>
      </c>
      <c r="P3199" t="s">
        <v>8305</v>
      </c>
      <c r="Q3199" s="6">
        <f>E3199/D3199</f>
        <v>0.1145</v>
      </c>
      <c r="R3199" s="7">
        <f t="shared" si="247"/>
        <v>286.25</v>
      </c>
      <c r="S3199" t="str">
        <f t="shared" si="248"/>
        <v>theater</v>
      </c>
      <c r="T3199" t="str">
        <f t="shared" si="24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245"/>
        <v>42013.132835648146</v>
      </c>
      <c r="L3200" s="11">
        <f t="shared" si="246"/>
        <v>42051.132835648146</v>
      </c>
      <c r="M3200" t="b">
        <v>0</v>
      </c>
      <c r="N3200">
        <v>3</v>
      </c>
      <c r="O3200" t="b">
        <v>0</v>
      </c>
      <c r="P3200" t="s">
        <v>8305</v>
      </c>
      <c r="Q3200" s="6">
        <f>E3200/D3200</f>
        <v>3.6666666666666666E-3</v>
      </c>
      <c r="R3200" s="7">
        <f t="shared" si="247"/>
        <v>36.666666666666664</v>
      </c>
      <c r="S3200" t="str">
        <f t="shared" si="248"/>
        <v>theater</v>
      </c>
      <c r="T3200" t="str">
        <f t="shared" si="24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245"/>
        <v>41858.47011574074</v>
      </c>
      <c r="L3201" s="11">
        <f t="shared" si="246"/>
        <v>41888.583333333336</v>
      </c>
      <c r="M3201" t="b">
        <v>0</v>
      </c>
      <c r="N3201">
        <v>53</v>
      </c>
      <c r="O3201" t="b">
        <v>0</v>
      </c>
      <c r="P3201" t="s">
        <v>8305</v>
      </c>
      <c r="Q3201" s="6">
        <f>E3201/D3201</f>
        <v>0.52159999999999995</v>
      </c>
      <c r="R3201" s="7">
        <f t="shared" si="247"/>
        <v>49.20754716981132</v>
      </c>
      <c r="S3201" t="str">
        <f t="shared" si="248"/>
        <v>theater</v>
      </c>
      <c r="T3201" t="str">
        <f t="shared" si="24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si="245"/>
        <v>42460.028946759259</v>
      </c>
      <c r="L3202" s="11">
        <f t="shared" si="246"/>
        <v>42489.94027777778</v>
      </c>
      <c r="M3202" t="b">
        <v>0</v>
      </c>
      <c r="N3202">
        <v>1</v>
      </c>
      <c r="O3202" t="b">
        <v>0</v>
      </c>
      <c r="P3202" t="s">
        <v>8305</v>
      </c>
      <c r="Q3202" s="6">
        <f>E3202/D3202</f>
        <v>2.0000000000000002E-5</v>
      </c>
      <c r="R3202" s="7">
        <f t="shared" si="247"/>
        <v>1</v>
      </c>
      <c r="S3202" t="str">
        <f t="shared" si="248"/>
        <v>theater</v>
      </c>
      <c r="T3202" t="str">
        <f t="shared" si="24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ref="K3203:K3266" si="250">(((J3203/60)/60)/24)+DATE(1970,1,1)+(-7/24)</f>
        <v>41861.475428240745</v>
      </c>
      <c r="L3203" s="11">
        <f t="shared" ref="L3203:L3266" si="251">(((I3203/60)/60)/24)+DATE(1970,1,1)+(-7/24)</f>
        <v>41882.475428240745</v>
      </c>
      <c r="M3203" t="b">
        <v>0</v>
      </c>
      <c r="N3203">
        <v>2</v>
      </c>
      <c r="O3203" t="b">
        <v>0</v>
      </c>
      <c r="P3203" t="s">
        <v>8305</v>
      </c>
      <c r="Q3203" s="6">
        <f>E3203/D3203</f>
        <v>1.2500000000000001E-2</v>
      </c>
      <c r="R3203" s="7">
        <f t="shared" ref="R3203:R3266" si="252">E3203/N3203</f>
        <v>12.5</v>
      </c>
      <c r="S3203" t="str">
        <f t="shared" ref="S3203:S3266" si="253">LEFT(P3203,SEARCH("/",P3203,1)-1)</f>
        <v>theater</v>
      </c>
      <c r="T3203" t="str">
        <f t="shared" ref="T3203:T3266" si="254">RIGHT(P3203,LEN(P3203)-SEARCH("/",P3203))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250"/>
        <v>42293.561875000007</v>
      </c>
      <c r="L3204" s="11">
        <f t="shared" si="251"/>
        <v>42351.957638888889</v>
      </c>
      <c r="M3204" t="b">
        <v>0</v>
      </c>
      <c r="N3204">
        <v>25</v>
      </c>
      <c r="O3204" t="b">
        <v>0</v>
      </c>
      <c r="P3204" t="s">
        <v>8305</v>
      </c>
      <c r="Q3204" s="6">
        <f>E3204/D3204</f>
        <v>0.54520000000000002</v>
      </c>
      <c r="R3204" s="7">
        <f t="shared" si="252"/>
        <v>109.04</v>
      </c>
      <c r="S3204" t="str">
        <f t="shared" si="253"/>
        <v>theater</v>
      </c>
      <c r="T3204" t="str">
        <f t="shared" si="254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250"/>
        <v>42242.697013888894</v>
      </c>
      <c r="L3205" s="11">
        <f t="shared" si="251"/>
        <v>42272.697013888894</v>
      </c>
      <c r="M3205" t="b">
        <v>0</v>
      </c>
      <c r="N3205">
        <v>6</v>
      </c>
      <c r="O3205" t="b">
        <v>0</v>
      </c>
      <c r="P3205" t="s">
        <v>8305</v>
      </c>
      <c r="Q3205" s="6">
        <f>E3205/D3205</f>
        <v>0.25</v>
      </c>
      <c r="R3205" s="7">
        <f t="shared" si="252"/>
        <v>41.666666666666664</v>
      </c>
      <c r="S3205" t="str">
        <f t="shared" si="253"/>
        <v>theater</v>
      </c>
      <c r="T3205" t="str">
        <f t="shared" si="254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250"/>
        <v>42172.394432870373</v>
      </c>
      <c r="L3206" s="11">
        <f t="shared" si="251"/>
        <v>42202.384722222225</v>
      </c>
      <c r="M3206" t="b">
        <v>0</v>
      </c>
      <c r="N3206">
        <v>0</v>
      </c>
      <c r="O3206" t="b">
        <v>0</v>
      </c>
      <c r="P3206" t="s">
        <v>8305</v>
      </c>
      <c r="Q3206" s="6">
        <f>E3206/D3206</f>
        <v>0</v>
      </c>
      <c r="R3206" s="7" t="e">
        <f t="shared" si="252"/>
        <v>#DIV/0!</v>
      </c>
      <c r="S3206" t="str">
        <f t="shared" si="253"/>
        <v>theater</v>
      </c>
      <c r="T3206" t="str">
        <f t="shared" si="254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250"/>
        <v>42095.083009259259</v>
      </c>
      <c r="L3207" s="11">
        <f t="shared" si="251"/>
        <v>42125.083009259259</v>
      </c>
      <c r="M3207" t="b">
        <v>0</v>
      </c>
      <c r="N3207">
        <v>12</v>
      </c>
      <c r="O3207" t="b">
        <v>0</v>
      </c>
      <c r="P3207" t="s">
        <v>8305</v>
      </c>
      <c r="Q3207" s="6">
        <f>E3207/D3207</f>
        <v>3.4125000000000003E-2</v>
      </c>
      <c r="R3207" s="7">
        <f t="shared" si="252"/>
        <v>22.75</v>
      </c>
      <c r="S3207" t="str">
        <f t="shared" si="253"/>
        <v>theater</v>
      </c>
      <c r="T3207" t="str">
        <f t="shared" si="254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250"/>
        <v>42235.984386574077</v>
      </c>
      <c r="L3208" s="11">
        <f t="shared" si="251"/>
        <v>42265.984386574077</v>
      </c>
      <c r="M3208" t="b">
        <v>0</v>
      </c>
      <c r="N3208">
        <v>0</v>
      </c>
      <c r="O3208" t="b">
        <v>0</v>
      </c>
      <c r="P3208" t="s">
        <v>8305</v>
      </c>
      <c r="Q3208" s="6">
        <f>E3208/D3208</f>
        <v>0</v>
      </c>
      <c r="R3208" s="7" t="e">
        <f t="shared" si="252"/>
        <v>#DIV/0!</v>
      </c>
      <c r="S3208" t="str">
        <f t="shared" si="253"/>
        <v>theater</v>
      </c>
      <c r="T3208" t="str">
        <f t="shared" si="254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250"/>
        <v>42056.986192129632</v>
      </c>
      <c r="L3209" s="11">
        <f t="shared" si="251"/>
        <v>42116.944525462961</v>
      </c>
      <c r="M3209" t="b">
        <v>0</v>
      </c>
      <c r="N3209">
        <v>36</v>
      </c>
      <c r="O3209" t="b">
        <v>0</v>
      </c>
      <c r="P3209" t="s">
        <v>8305</v>
      </c>
      <c r="Q3209" s="6">
        <f>E3209/D3209</f>
        <v>0.46363636363636362</v>
      </c>
      <c r="R3209" s="7">
        <f t="shared" si="252"/>
        <v>70.833333333333329</v>
      </c>
      <c r="S3209" t="str">
        <f t="shared" si="253"/>
        <v>theater</v>
      </c>
      <c r="T3209" t="str">
        <f t="shared" si="254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250"/>
        <v>41827.313391203708</v>
      </c>
      <c r="L3210" s="11">
        <f t="shared" si="251"/>
        <v>41848.313391203708</v>
      </c>
      <c r="M3210" t="b">
        <v>1</v>
      </c>
      <c r="N3210">
        <v>82</v>
      </c>
      <c r="O3210" t="b">
        <v>1</v>
      </c>
      <c r="P3210" t="s">
        <v>8271</v>
      </c>
      <c r="Q3210" s="6">
        <f>E3210/D3210</f>
        <v>1.0349999999999999</v>
      </c>
      <c r="R3210" s="7">
        <f t="shared" si="252"/>
        <v>63.109756097560975</v>
      </c>
      <c r="S3210" t="str">
        <f t="shared" si="253"/>
        <v>theater</v>
      </c>
      <c r="T3210" t="str">
        <f t="shared" si="254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250"/>
        <v>41778.345578703709</v>
      </c>
      <c r="L3211" s="11">
        <f t="shared" si="251"/>
        <v>41810.666666666672</v>
      </c>
      <c r="M3211" t="b">
        <v>1</v>
      </c>
      <c r="N3211">
        <v>226</v>
      </c>
      <c r="O3211" t="b">
        <v>1</v>
      </c>
      <c r="P3211" t="s">
        <v>8271</v>
      </c>
      <c r="Q3211" s="6">
        <f>E3211/D3211</f>
        <v>1.1932315789473684</v>
      </c>
      <c r="R3211" s="7">
        <f t="shared" si="252"/>
        <v>50.157964601769912</v>
      </c>
      <c r="S3211" t="str">
        <f t="shared" si="253"/>
        <v>theater</v>
      </c>
      <c r="T3211" t="str">
        <f t="shared" si="254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250"/>
        <v>41013.644895833335</v>
      </c>
      <c r="L3212" s="11">
        <f t="shared" si="251"/>
        <v>41060.874305555561</v>
      </c>
      <c r="M3212" t="b">
        <v>1</v>
      </c>
      <c r="N3212">
        <v>60</v>
      </c>
      <c r="O3212" t="b">
        <v>1</v>
      </c>
      <c r="P3212" t="s">
        <v>8271</v>
      </c>
      <c r="Q3212" s="6">
        <f>E3212/D3212</f>
        <v>1.2576666666666667</v>
      </c>
      <c r="R3212" s="7">
        <f t="shared" si="252"/>
        <v>62.883333333333333</v>
      </c>
      <c r="S3212" t="str">
        <f t="shared" si="253"/>
        <v>theater</v>
      </c>
      <c r="T3212" t="str">
        <f t="shared" si="254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250"/>
        <v>41834.294907407413</v>
      </c>
      <c r="L3213" s="11">
        <f t="shared" si="251"/>
        <v>41865.791666666672</v>
      </c>
      <c r="M3213" t="b">
        <v>1</v>
      </c>
      <c r="N3213">
        <v>322</v>
      </c>
      <c r="O3213" t="b">
        <v>1</v>
      </c>
      <c r="P3213" t="s">
        <v>8271</v>
      </c>
      <c r="Q3213" s="6">
        <f>E3213/D3213</f>
        <v>1.1974347826086957</v>
      </c>
      <c r="R3213" s="7">
        <f t="shared" si="252"/>
        <v>85.531055900621112</v>
      </c>
      <c r="S3213" t="str">
        <f t="shared" si="253"/>
        <v>theater</v>
      </c>
      <c r="T3213" t="str">
        <f t="shared" si="254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250"/>
        <v>41829.504062500004</v>
      </c>
      <c r="L3214" s="11">
        <f t="shared" si="251"/>
        <v>41859.504062500004</v>
      </c>
      <c r="M3214" t="b">
        <v>1</v>
      </c>
      <c r="N3214">
        <v>94</v>
      </c>
      <c r="O3214" t="b">
        <v>1</v>
      </c>
      <c r="P3214" t="s">
        <v>8271</v>
      </c>
      <c r="Q3214" s="6">
        <f>E3214/D3214</f>
        <v>1.2625</v>
      </c>
      <c r="R3214" s="7">
        <f t="shared" si="252"/>
        <v>53.723404255319146</v>
      </c>
      <c r="S3214" t="str">
        <f t="shared" si="253"/>
        <v>theater</v>
      </c>
      <c r="T3214" t="str">
        <f t="shared" si="254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250"/>
        <v>42171.471747685187</v>
      </c>
      <c r="L3215" s="11">
        <f t="shared" si="251"/>
        <v>42211.471747685187</v>
      </c>
      <c r="M3215" t="b">
        <v>1</v>
      </c>
      <c r="N3215">
        <v>47</v>
      </c>
      <c r="O3215" t="b">
        <v>1</v>
      </c>
      <c r="P3215" t="s">
        <v>8271</v>
      </c>
      <c r="Q3215" s="6">
        <f>E3215/D3215</f>
        <v>1.0011666666666668</v>
      </c>
      <c r="R3215" s="7">
        <f t="shared" si="252"/>
        <v>127.80851063829788</v>
      </c>
      <c r="S3215" t="str">
        <f t="shared" si="253"/>
        <v>theater</v>
      </c>
      <c r="T3215" t="str">
        <f t="shared" si="254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250"/>
        <v>42337.500844907408</v>
      </c>
      <c r="L3216" s="11">
        <f t="shared" si="251"/>
        <v>42374.704861111117</v>
      </c>
      <c r="M3216" t="b">
        <v>1</v>
      </c>
      <c r="N3216">
        <v>115</v>
      </c>
      <c r="O3216" t="b">
        <v>1</v>
      </c>
      <c r="P3216" t="s">
        <v>8271</v>
      </c>
      <c r="Q3216" s="6">
        <f>E3216/D3216</f>
        <v>1.0213333333333334</v>
      </c>
      <c r="R3216" s="7">
        <f t="shared" si="252"/>
        <v>106.57391304347826</v>
      </c>
      <c r="S3216" t="str">
        <f t="shared" si="253"/>
        <v>theater</v>
      </c>
      <c r="T3216" t="str">
        <f t="shared" si="254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250"/>
        <v>42219.373506944445</v>
      </c>
      <c r="L3217" s="11">
        <f t="shared" si="251"/>
        <v>42256.874305555561</v>
      </c>
      <c r="M3217" t="b">
        <v>1</v>
      </c>
      <c r="N3217">
        <v>134</v>
      </c>
      <c r="O3217" t="b">
        <v>1</v>
      </c>
      <c r="P3217" t="s">
        <v>8271</v>
      </c>
      <c r="Q3217" s="6">
        <f>E3217/D3217</f>
        <v>1.0035142857142858</v>
      </c>
      <c r="R3217" s="7">
        <f t="shared" si="252"/>
        <v>262.11194029850748</v>
      </c>
      <c r="S3217" t="str">
        <f t="shared" si="253"/>
        <v>theater</v>
      </c>
      <c r="T3217" t="str">
        <f t="shared" si="254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250"/>
        <v>42165.170960648153</v>
      </c>
      <c r="L3218" s="11">
        <f t="shared" si="251"/>
        <v>42196.312500000007</v>
      </c>
      <c r="M3218" t="b">
        <v>1</v>
      </c>
      <c r="N3218">
        <v>35</v>
      </c>
      <c r="O3218" t="b">
        <v>1</v>
      </c>
      <c r="P3218" t="s">
        <v>8271</v>
      </c>
      <c r="Q3218" s="6">
        <f>E3218/D3218</f>
        <v>1.0004999999999999</v>
      </c>
      <c r="R3218" s="7">
        <f t="shared" si="252"/>
        <v>57.171428571428571</v>
      </c>
      <c r="S3218" t="str">
        <f t="shared" si="253"/>
        <v>theater</v>
      </c>
      <c r="T3218" t="str">
        <f t="shared" si="254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250"/>
        <v>42648.254444444443</v>
      </c>
      <c r="L3219" s="11">
        <f t="shared" si="251"/>
        <v>42678.254444444443</v>
      </c>
      <c r="M3219" t="b">
        <v>1</v>
      </c>
      <c r="N3219">
        <v>104</v>
      </c>
      <c r="O3219" t="b">
        <v>1</v>
      </c>
      <c r="P3219" t="s">
        <v>8271</v>
      </c>
      <c r="Q3219" s="6">
        <f>E3219/D3219</f>
        <v>1.1602222222222223</v>
      </c>
      <c r="R3219" s="7">
        <f t="shared" si="252"/>
        <v>50.20192307692308</v>
      </c>
      <c r="S3219" t="str">
        <f t="shared" si="253"/>
        <v>theater</v>
      </c>
      <c r="T3219" t="str">
        <f t="shared" si="254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250"/>
        <v>41970.710486111115</v>
      </c>
      <c r="L3220" s="11">
        <f t="shared" si="251"/>
        <v>42003.708333333336</v>
      </c>
      <c r="M3220" t="b">
        <v>1</v>
      </c>
      <c r="N3220">
        <v>184</v>
      </c>
      <c r="O3220" t="b">
        <v>1</v>
      </c>
      <c r="P3220" t="s">
        <v>8271</v>
      </c>
      <c r="Q3220" s="6">
        <f>E3220/D3220</f>
        <v>1.0209999999999999</v>
      </c>
      <c r="R3220" s="7">
        <f t="shared" si="252"/>
        <v>66.586956521739125</v>
      </c>
      <c r="S3220" t="str">
        <f t="shared" si="253"/>
        <v>theater</v>
      </c>
      <c r="T3220" t="str">
        <f t="shared" si="254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250"/>
        <v>42050.691516203711</v>
      </c>
      <c r="L3221" s="11">
        <f t="shared" si="251"/>
        <v>42085.64984953704</v>
      </c>
      <c r="M3221" t="b">
        <v>1</v>
      </c>
      <c r="N3221">
        <v>119</v>
      </c>
      <c r="O3221" t="b">
        <v>1</v>
      </c>
      <c r="P3221" t="s">
        <v>8271</v>
      </c>
      <c r="Q3221" s="6">
        <f>E3221/D3221</f>
        <v>1.0011000000000001</v>
      </c>
      <c r="R3221" s="7">
        <f t="shared" si="252"/>
        <v>168.25210084033614</v>
      </c>
      <c r="S3221" t="str">
        <f t="shared" si="253"/>
        <v>theater</v>
      </c>
      <c r="T3221" t="str">
        <f t="shared" si="254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250"/>
        <v>42772.541712962964</v>
      </c>
      <c r="L3222" s="11">
        <f t="shared" si="251"/>
        <v>42806.583333333336</v>
      </c>
      <c r="M3222" t="b">
        <v>1</v>
      </c>
      <c r="N3222">
        <v>59</v>
      </c>
      <c r="O3222" t="b">
        <v>1</v>
      </c>
      <c r="P3222" t="s">
        <v>8271</v>
      </c>
      <c r="Q3222" s="6">
        <f>E3222/D3222</f>
        <v>1.0084</v>
      </c>
      <c r="R3222" s="7">
        <f t="shared" si="252"/>
        <v>256.37288135593218</v>
      </c>
      <c r="S3222" t="str">
        <f t="shared" si="253"/>
        <v>theater</v>
      </c>
      <c r="T3222" t="str">
        <f t="shared" si="254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250"/>
        <v>42155.405127314814</v>
      </c>
      <c r="L3223" s="11">
        <f t="shared" si="251"/>
        <v>42190.405127314814</v>
      </c>
      <c r="M3223" t="b">
        <v>1</v>
      </c>
      <c r="N3223">
        <v>113</v>
      </c>
      <c r="O3223" t="b">
        <v>1</v>
      </c>
      <c r="P3223" t="s">
        <v>8271</v>
      </c>
      <c r="Q3223" s="6">
        <f>E3223/D3223</f>
        <v>1.0342499999999999</v>
      </c>
      <c r="R3223" s="7">
        <f t="shared" si="252"/>
        <v>36.610619469026545</v>
      </c>
      <c r="S3223" t="str">
        <f t="shared" si="253"/>
        <v>theater</v>
      </c>
      <c r="T3223" t="str">
        <f t="shared" si="254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250"/>
        <v>42270.29047453704</v>
      </c>
      <c r="L3224" s="11">
        <f t="shared" si="251"/>
        <v>42301.603472222225</v>
      </c>
      <c r="M3224" t="b">
        <v>1</v>
      </c>
      <c r="N3224">
        <v>84</v>
      </c>
      <c r="O3224" t="b">
        <v>1</v>
      </c>
      <c r="P3224" t="s">
        <v>8271</v>
      </c>
      <c r="Q3224" s="6">
        <f>E3224/D3224</f>
        <v>1.248</v>
      </c>
      <c r="R3224" s="7">
        <f t="shared" si="252"/>
        <v>37.142857142857146</v>
      </c>
      <c r="S3224" t="str">
        <f t="shared" si="253"/>
        <v>theater</v>
      </c>
      <c r="T3224" t="str">
        <f t="shared" si="254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250"/>
        <v>42206.543703703712</v>
      </c>
      <c r="L3225" s="11">
        <f t="shared" si="251"/>
        <v>42236.543703703712</v>
      </c>
      <c r="M3225" t="b">
        <v>1</v>
      </c>
      <c r="N3225">
        <v>74</v>
      </c>
      <c r="O3225" t="b">
        <v>1</v>
      </c>
      <c r="P3225" t="s">
        <v>8271</v>
      </c>
      <c r="Q3225" s="6">
        <f>E3225/D3225</f>
        <v>1.0951612903225807</v>
      </c>
      <c r="R3225" s="7">
        <f t="shared" si="252"/>
        <v>45.878378378378379</v>
      </c>
      <c r="S3225" t="str">
        <f t="shared" si="253"/>
        <v>theater</v>
      </c>
      <c r="T3225" t="str">
        <f t="shared" si="254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250"/>
        <v>42697.559178240743</v>
      </c>
      <c r="L3226" s="11">
        <f t="shared" si="251"/>
        <v>42744.916666666664</v>
      </c>
      <c r="M3226" t="b">
        <v>1</v>
      </c>
      <c r="N3226">
        <v>216</v>
      </c>
      <c r="O3226" t="b">
        <v>1</v>
      </c>
      <c r="P3226" t="s">
        <v>8271</v>
      </c>
      <c r="Q3226" s="6">
        <f>E3226/D3226</f>
        <v>1.0203333333333333</v>
      </c>
      <c r="R3226" s="7">
        <f t="shared" si="252"/>
        <v>141.71296296296296</v>
      </c>
      <c r="S3226" t="str">
        <f t="shared" si="253"/>
        <v>theater</v>
      </c>
      <c r="T3226" t="str">
        <f t="shared" si="254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250"/>
        <v>42503.267800925933</v>
      </c>
      <c r="L3227" s="11">
        <f t="shared" si="251"/>
        <v>42524.583333333336</v>
      </c>
      <c r="M3227" t="b">
        <v>1</v>
      </c>
      <c r="N3227">
        <v>39</v>
      </c>
      <c r="O3227" t="b">
        <v>1</v>
      </c>
      <c r="P3227" t="s">
        <v>8271</v>
      </c>
      <c r="Q3227" s="6">
        <f>E3227/D3227</f>
        <v>1.0235000000000001</v>
      </c>
      <c r="R3227" s="7">
        <f t="shared" si="252"/>
        <v>52.487179487179489</v>
      </c>
      <c r="S3227" t="str">
        <f t="shared" si="253"/>
        <v>theater</v>
      </c>
      <c r="T3227" t="str">
        <f t="shared" si="254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250"/>
        <v>42277.291805555556</v>
      </c>
      <c r="L3228" s="11">
        <f t="shared" si="251"/>
        <v>42307.291805555556</v>
      </c>
      <c r="M3228" t="b">
        <v>1</v>
      </c>
      <c r="N3228">
        <v>21</v>
      </c>
      <c r="O3228" t="b">
        <v>1</v>
      </c>
      <c r="P3228" t="s">
        <v>8271</v>
      </c>
      <c r="Q3228" s="6">
        <f>E3228/D3228</f>
        <v>1.0416666666666667</v>
      </c>
      <c r="R3228" s="7">
        <f t="shared" si="252"/>
        <v>59.523809523809526</v>
      </c>
      <c r="S3228" t="str">
        <f t="shared" si="253"/>
        <v>theater</v>
      </c>
      <c r="T3228" t="str">
        <f t="shared" si="254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250"/>
        <v>42722.59069444445</v>
      </c>
      <c r="L3229" s="11">
        <f t="shared" si="251"/>
        <v>42752.59069444445</v>
      </c>
      <c r="M3229" t="b">
        <v>0</v>
      </c>
      <c r="N3229">
        <v>30</v>
      </c>
      <c r="O3229" t="b">
        <v>1</v>
      </c>
      <c r="P3229" t="s">
        <v>8271</v>
      </c>
      <c r="Q3229" s="6">
        <f>E3229/D3229</f>
        <v>1.25</v>
      </c>
      <c r="R3229" s="7">
        <f t="shared" si="252"/>
        <v>50</v>
      </c>
      <c r="S3229" t="str">
        <f t="shared" si="253"/>
        <v>theater</v>
      </c>
      <c r="T3229" t="str">
        <f t="shared" si="254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250"/>
        <v>42323.417638888895</v>
      </c>
      <c r="L3230" s="11">
        <f t="shared" si="251"/>
        <v>42354.915972222225</v>
      </c>
      <c r="M3230" t="b">
        <v>1</v>
      </c>
      <c r="N3230">
        <v>37</v>
      </c>
      <c r="O3230" t="b">
        <v>1</v>
      </c>
      <c r="P3230" t="s">
        <v>8271</v>
      </c>
      <c r="Q3230" s="6">
        <f>E3230/D3230</f>
        <v>1.0234285714285714</v>
      </c>
      <c r="R3230" s="7">
        <f t="shared" si="252"/>
        <v>193.62162162162161</v>
      </c>
      <c r="S3230" t="str">
        <f t="shared" si="253"/>
        <v>theater</v>
      </c>
      <c r="T3230" t="str">
        <f t="shared" si="254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250"/>
        <v>41932.999976851854</v>
      </c>
      <c r="L3231" s="11">
        <f t="shared" si="251"/>
        <v>41963.041643518525</v>
      </c>
      <c r="M3231" t="b">
        <v>1</v>
      </c>
      <c r="N3231">
        <v>202</v>
      </c>
      <c r="O3231" t="b">
        <v>1</v>
      </c>
      <c r="P3231" t="s">
        <v>8271</v>
      </c>
      <c r="Q3231" s="6">
        <f>E3231/D3231</f>
        <v>1.0786500000000001</v>
      </c>
      <c r="R3231" s="7">
        <f t="shared" si="252"/>
        <v>106.79702970297029</v>
      </c>
      <c r="S3231" t="str">
        <f t="shared" si="253"/>
        <v>theater</v>
      </c>
      <c r="T3231" t="str">
        <f t="shared" si="254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250"/>
        <v>41897.87645833334</v>
      </c>
      <c r="L3232" s="11">
        <f t="shared" si="251"/>
        <v>41912.874305555561</v>
      </c>
      <c r="M3232" t="b">
        <v>1</v>
      </c>
      <c r="N3232">
        <v>37</v>
      </c>
      <c r="O3232" t="b">
        <v>1</v>
      </c>
      <c r="P3232" t="s">
        <v>8271</v>
      </c>
      <c r="Q3232" s="6">
        <f>E3232/D3232</f>
        <v>1.0988461538461538</v>
      </c>
      <c r="R3232" s="7">
        <f t="shared" si="252"/>
        <v>77.21621621621621</v>
      </c>
      <c r="S3232" t="str">
        <f t="shared" si="253"/>
        <v>theater</v>
      </c>
      <c r="T3232" t="str">
        <f t="shared" si="254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250"/>
        <v>42446.652164351857</v>
      </c>
      <c r="L3233" s="11">
        <f t="shared" si="251"/>
        <v>42476.652164351857</v>
      </c>
      <c r="M3233" t="b">
        <v>0</v>
      </c>
      <c r="N3233">
        <v>28</v>
      </c>
      <c r="O3233" t="b">
        <v>1</v>
      </c>
      <c r="P3233" t="s">
        <v>8271</v>
      </c>
      <c r="Q3233" s="6">
        <f>E3233/D3233</f>
        <v>1.61</v>
      </c>
      <c r="R3233" s="7">
        <f t="shared" si="252"/>
        <v>57.5</v>
      </c>
      <c r="S3233" t="str">
        <f t="shared" si="253"/>
        <v>theater</v>
      </c>
      <c r="T3233" t="str">
        <f t="shared" si="254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250"/>
        <v>42463.522187500006</v>
      </c>
      <c r="L3234" s="11">
        <f t="shared" si="251"/>
        <v>42493.874305555561</v>
      </c>
      <c r="M3234" t="b">
        <v>1</v>
      </c>
      <c r="N3234">
        <v>26</v>
      </c>
      <c r="O3234" t="b">
        <v>1</v>
      </c>
      <c r="P3234" t="s">
        <v>8271</v>
      </c>
      <c r="Q3234" s="6">
        <f>E3234/D3234</f>
        <v>1.3120000000000001</v>
      </c>
      <c r="R3234" s="7">
        <f t="shared" si="252"/>
        <v>50.46153846153846</v>
      </c>
      <c r="S3234" t="str">
        <f t="shared" si="253"/>
        <v>theater</v>
      </c>
      <c r="T3234" t="str">
        <f t="shared" si="254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250"/>
        <v>42766.513368055559</v>
      </c>
      <c r="L3235" s="11">
        <f t="shared" si="251"/>
        <v>42796.513368055559</v>
      </c>
      <c r="M3235" t="b">
        <v>0</v>
      </c>
      <c r="N3235">
        <v>61</v>
      </c>
      <c r="O3235" t="b">
        <v>1</v>
      </c>
      <c r="P3235" t="s">
        <v>8271</v>
      </c>
      <c r="Q3235" s="6">
        <f>E3235/D3235</f>
        <v>1.1879999999999999</v>
      </c>
      <c r="R3235" s="7">
        <f t="shared" si="252"/>
        <v>97.377049180327873</v>
      </c>
      <c r="S3235" t="str">
        <f t="shared" si="253"/>
        <v>theater</v>
      </c>
      <c r="T3235" t="str">
        <f t="shared" si="254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250"/>
        <v>42734.497777777775</v>
      </c>
      <c r="L3236" s="11">
        <f t="shared" si="251"/>
        <v>42767.688194444447</v>
      </c>
      <c r="M3236" t="b">
        <v>0</v>
      </c>
      <c r="N3236">
        <v>115</v>
      </c>
      <c r="O3236" t="b">
        <v>1</v>
      </c>
      <c r="P3236" t="s">
        <v>8271</v>
      </c>
      <c r="Q3236" s="6">
        <f>E3236/D3236</f>
        <v>1.0039275000000001</v>
      </c>
      <c r="R3236" s="7">
        <f t="shared" si="252"/>
        <v>34.91921739130435</v>
      </c>
      <c r="S3236" t="str">
        <f t="shared" si="253"/>
        <v>theater</v>
      </c>
      <c r="T3236" t="str">
        <f t="shared" si="254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250"/>
        <v>42522.056145833332</v>
      </c>
      <c r="L3237" s="11">
        <f t="shared" si="251"/>
        <v>42552.056145833332</v>
      </c>
      <c r="M3237" t="b">
        <v>1</v>
      </c>
      <c r="N3237">
        <v>181</v>
      </c>
      <c r="O3237" t="b">
        <v>1</v>
      </c>
      <c r="P3237" t="s">
        <v>8271</v>
      </c>
      <c r="Q3237" s="6">
        <f>E3237/D3237</f>
        <v>1.0320666666666667</v>
      </c>
      <c r="R3237" s="7">
        <f t="shared" si="252"/>
        <v>85.530386740331494</v>
      </c>
      <c r="S3237" t="str">
        <f t="shared" si="253"/>
        <v>theater</v>
      </c>
      <c r="T3237" t="str">
        <f t="shared" si="254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250"/>
        <v>42702.625381944446</v>
      </c>
      <c r="L3238" s="11">
        <f t="shared" si="251"/>
        <v>42732.625381944446</v>
      </c>
      <c r="M3238" t="b">
        <v>0</v>
      </c>
      <c r="N3238">
        <v>110</v>
      </c>
      <c r="O3238" t="b">
        <v>1</v>
      </c>
      <c r="P3238" t="s">
        <v>8271</v>
      </c>
      <c r="Q3238" s="6">
        <f>E3238/D3238</f>
        <v>1.006</v>
      </c>
      <c r="R3238" s="7">
        <f t="shared" si="252"/>
        <v>182.90909090909091</v>
      </c>
      <c r="S3238" t="str">
        <f t="shared" si="253"/>
        <v>theater</v>
      </c>
      <c r="T3238" t="str">
        <f t="shared" si="254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250"/>
        <v>42252.182685185187</v>
      </c>
      <c r="L3239" s="11">
        <f t="shared" si="251"/>
        <v>42275.874305555561</v>
      </c>
      <c r="M3239" t="b">
        <v>1</v>
      </c>
      <c r="N3239">
        <v>269</v>
      </c>
      <c r="O3239" t="b">
        <v>1</v>
      </c>
      <c r="P3239" t="s">
        <v>8271</v>
      </c>
      <c r="Q3239" s="6">
        <f>E3239/D3239</f>
        <v>1.0078754285714286</v>
      </c>
      <c r="R3239" s="7">
        <f t="shared" si="252"/>
        <v>131.13620817843866</v>
      </c>
      <c r="S3239" t="str">
        <f t="shared" si="253"/>
        <v>theater</v>
      </c>
      <c r="T3239" t="str">
        <f t="shared" si="254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250"/>
        <v>42156.218726851854</v>
      </c>
      <c r="L3240" s="11">
        <f t="shared" si="251"/>
        <v>42186.218726851854</v>
      </c>
      <c r="M3240" t="b">
        <v>1</v>
      </c>
      <c r="N3240">
        <v>79</v>
      </c>
      <c r="O3240" t="b">
        <v>1</v>
      </c>
      <c r="P3240" t="s">
        <v>8271</v>
      </c>
      <c r="Q3240" s="6">
        <f>E3240/D3240</f>
        <v>1.1232142857142857</v>
      </c>
      <c r="R3240" s="7">
        <f t="shared" si="252"/>
        <v>39.810126582278478</v>
      </c>
      <c r="S3240" t="str">
        <f t="shared" si="253"/>
        <v>theater</v>
      </c>
      <c r="T3240" t="str">
        <f t="shared" si="254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250"/>
        <v>42277.797372685185</v>
      </c>
      <c r="L3241" s="11">
        <f t="shared" si="251"/>
        <v>42302.707638888889</v>
      </c>
      <c r="M3241" t="b">
        <v>1</v>
      </c>
      <c r="N3241">
        <v>104</v>
      </c>
      <c r="O3241" t="b">
        <v>1</v>
      </c>
      <c r="P3241" t="s">
        <v>8271</v>
      </c>
      <c r="Q3241" s="6">
        <f>E3241/D3241</f>
        <v>1.0591914022517912</v>
      </c>
      <c r="R3241" s="7">
        <f t="shared" si="252"/>
        <v>59.701730769230764</v>
      </c>
      <c r="S3241" t="str">
        <f t="shared" si="253"/>
        <v>theater</v>
      </c>
      <c r="T3241" t="str">
        <f t="shared" si="254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250"/>
        <v>42754.402175925927</v>
      </c>
      <c r="L3242" s="11">
        <f t="shared" si="251"/>
        <v>42782.666666666664</v>
      </c>
      <c r="M3242" t="b">
        <v>0</v>
      </c>
      <c r="N3242">
        <v>34</v>
      </c>
      <c r="O3242" t="b">
        <v>1</v>
      </c>
      <c r="P3242" t="s">
        <v>8271</v>
      </c>
      <c r="Q3242" s="6">
        <f>E3242/D3242</f>
        <v>1.0056666666666667</v>
      </c>
      <c r="R3242" s="7">
        <f t="shared" si="252"/>
        <v>88.735294117647058</v>
      </c>
      <c r="S3242" t="str">
        <f t="shared" si="253"/>
        <v>theater</v>
      </c>
      <c r="T3242" t="str">
        <f t="shared" si="254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250"/>
        <v>41893.033217592594</v>
      </c>
      <c r="L3243" s="11">
        <f t="shared" si="251"/>
        <v>41925.999305555561</v>
      </c>
      <c r="M3243" t="b">
        <v>1</v>
      </c>
      <c r="N3243">
        <v>167</v>
      </c>
      <c r="O3243" t="b">
        <v>1</v>
      </c>
      <c r="P3243" t="s">
        <v>8271</v>
      </c>
      <c r="Q3243" s="6">
        <f>E3243/D3243</f>
        <v>1.1530588235294117</v>
      </c>
      <c r="R3243" s="7">
        <f t="shared" si="252"/>
        <v>58.688622754491021</v>
      </c>
      <c r="S3243" t="str">
        <f t="shared" si="253"/>
        <v>theater</v>
      </c>
      <c r="T3243" t="str">
        <f t="shared" si="254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250"/>
        <v>41871.46402777778</v>
      </c>
      <c r="L3244" s="11">
        <f t="shared" si="251"/>
        <v>41901.46402777778</v>
      </c>
      <c r="M3244" t="b">
        <v>1</v>
      </c>
      <c r="N3244">
        <v>183</v>
      </c>
      <c r="O3244" t="b">
        <v>1</v>
      </c>
      <c r="P3244" t="s">
        <v>8271</v>
      </c>
      <c r="Q3244" s="6">
        <f>E3244/D3244</f>
        <v>1.273042</v>
      </c>
      <c r="R3244" s="7">
        <f t="shared" si="252"/>
        <v>69.56513661202186</v>
      </c>
      <c r="S3244" t="str">
        <f t="shared" si="253"/>
        <v>theater</v>
      </c>
      <c r="T3244" t="str">
        <f t="shared" si="254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250"/>
        <v>42261.805115740739</v>
      </c>
      <c r="L3245" s="11">
        <f t="shared" si="251"/>
        <v>42285.708333333336</v>
      </c>
      <c r="M3245" t="b">
        <v>1</v>
      </c>
      <c r="N3245">
        <v>71</v>
      </c>
      <c r="O3245" t="b">
        <v>1</v>
      </c>
      <c r="P3245" t="s">
        <v>8271</v>
      </c>
      <c r="Q3245" s="6">
        <f>E3245/D3245</f>
        <v>1.028375</v>
      </c>
      <c r="R3245" s="7">
        <f t="shared" si="252"/>
        <v>115.87323943661971</v>
      </c>
      <c r="S3245" t="str">
        <f t="shared" si="253"/>
        <v>theater</v>
      </c>
      <c r="T3245" t="str">
        <f t="shared" si="254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250"/>
        <v>42675.40256944445</v>
      </c>
      <c r="L3246" s="11">
        <f t="shared" si="251"/>
        <v>42705.444236111114</v>
      </c>
      <c r="M3246" t="b">
        <v>0</v>
      </c>
      <c r="N3246">
        <v>69</v>
      </c>
      <c r="O3246" t="b">
        <v>1</v>
      </c>
      <c r="P3246" t="s">
        <v>8271</v>
      </c>
      <c r="Q3246" s="6">
        <f>E3246/D3246</f>
        <v>1.0293749999999999</v>
      </c>
      <c r="R3246" s="7">
        <f t="shared" si="252"/>
        <v>23.869565217391305</v>
      </c>
      <c r="S3246" t="str">
        <f t="shared" si="253"/>
        <v>theater</v>
      </c>
      <c r="T3246" t="str">
        <f t="shared" si="254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250"/>
        <v>42135.308541666665</v>
      </c>
      <c r="L3247" s="11">
        <f t="shared" si="251"/>
        <v>42166.791666666664</v>
      </c>
      <c r="M3247" t="b">
        <v>0</v>
      </c>
      <c r="N3247">
        <v>270</v>
      </c>
      <c r="O3247" t="b">
        <v>1</v>
      </c>
      <c r="P3247" t="s">
        <v>8271</v>
      </c>
      <c r="Q3247" s="6">
        <f>E3247/D3247</f>
        <v>1.043047619047619</v>
      </c>
      <c r="R3247" s="7">
        <f t="shared" si="252"/>
        <v>81.125925925925927</v>
      </c>
      <c r="S3247" t="str">
        <f t="shared" si="253"/>
        <v>theater</v>
      </c>
      <c r="T3247" t="str">
        <f t="shared" si="254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250"/>
        <v>42230.180555555555</v>
      </c>
      <c r="L3248" s="11">
        <f t="shared" si="251"/>
        <v>42258.874305555561</v>
      </c>
      <c r="M3248" t="b">
        <v>1</v>
      </c>
      <c r="N3248">
        <v>193</v>
      </c>
      <c r="O3248" t="b">
        <v>1</v>
      </c>
      <c r="P3248" t="s">
        <v>8271</v>
      </c>
      <c r="Q3248" s="6">
        <f>E3248/D3248</f>
        <v>1.1122000000000001</v>
      </c>
      <c r="R3248" s="7">
        <f t="shared" si="252"/>
        <v>57.626943005181346</v>
      </c>
      <c r="S3248" t="str">
        <f t="shared" si="253"/>
        <v>theater</v>
      </c>
      <c r="T3248" t="str">
        <f t="shared" si="254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250"/>
        <v>42167.142500000002</v>
      </c>
      <c r="L3249" s="11">
        <f t="shared" si="251"/>
        <v>42197.142500000002</v>
      </c>
      <c r="M3249" t="b">
        <v>1</v>
      </c>
      <c r="N3249">
        <v>57</v>
      </c>
      <c r="O3249" t="b">
        <v>1</v>
      </c>
      <c r="P3249" t="s">
        <v>8271</v>
      </c>
      <c r="Q3249" s="6">
        <f>E3249/D3249</f>
        <v>1.0586</v>
      </c>
      <c r="R3249" s="7">
        <f t="shared" si="252"/>
        <v>46.429824561403507</v>
      </c>
      <c r="S3249" t="str">
        <f t="shared" si="253"/>
        <v>theater</v>
      </c>
      <c r="T3249" t="str">
        <f t="shared" si="254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250"/>
        <v>42068.596724537041</v>
      </c>
      <c r="L3250" s="11">
        <f t="shared" si="251"/>
        <v>42098.555057870377</v>
      </c>
      <c r="M3250" t="b">
        <v>1</v>
      </c>
      <c r="N3250">
        <v>200</v>
      </c>
      <c r="O3250" t="b">
        <v>1</v>
      </c>
      <c r="P3250" t="s">
        <v>8271</v>
      </c>
      <c r="Q3250" s="6">
        <f>E3250/D3250</f>
        <v>1.0079166666666666</v>
      </c>
      <c r="R3250" s="7">
        <f t="shared" si="252"/>
        <v>60.475000000000001</v>
      </c>
      <c r="S3250" t="str">
        <f t="shared" si="253"/>
        <v>theater</v>
      </c>
      <c r="T3250" t="str">
        <f t="shared" si="254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250"/>
        <v>42145.455023148148</v>
      </c>
      <c r="L3251" s="11">
        <f t="shared" si="251"/>
        <v>42175.455023148148</v>
      </c>
      <c r="M3251" t="b">
        <v>1</v>
      </c>
      <c r="N3251">
        <v>88</v>
      </c>
      <c r="O3251" t="b">
        <v>1</v>
      </c>
      <c r="P3251" t="s">
        <v>8271</v>
      </c>
      <c r="Q3251" s="6">
        <f>E3251/D3251</f>
        <v>1.0492727272727274</v>
      </c>
      <c r="R3251" s="7">
        <f t="shared" si="252"/>
        <v>65.579545454545453</v>
      </c>
      <c r="S3251" t="str">
        <f t="shared" si="253"/>
        <v>theater</v>
      </c>
      <c r="T3251" t="str">
        <f t="shared" si="254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250"/>
        <v>41918.450509259259</v>
      </c>
      <c r="L3252" s="11">
        <f t="shared" si="251"/>
        <v>41948.49217592593</v>
      </c>
      <c r="M3252" t="b">
        <v>1</v>
      </c>
      <c r="N3252">
        <v>213</v>
      </c>
      <c r="O3252" t="b">
        <v>1</v>
      </c>
      <c r="P3252" t="s">
        <v>8271</v>
      </c>
      <c r="Q3252" s="6">
        <f>E3252/D3252</f>
        <v>1.01552</v>
      </c>
      <c r="R3252" s="7">
        <f t="shared" si="252"/>
        <v>119.1924882629108</v>
      </c>
      <c r="S3252" t="str">
        <f t="shared" si="253"/>
        <v>theater</v>
      </c>
      <c r="T3252" t="str">
        <f t="shared" si="254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250"/>
        <v>42146.439421296302</v>
      </c>
      <c r="L3253" s="11">
        <f t="shared" si="251"/>
        <v>42176.439421296302</v>
      </c>
      <c r="M3253" t="b">
        <v>1</v>
      </c>
      <c r="N3253">
        <v>20</v>
      </c>
      <c r="O3253" t="b">
        <v>1</v>
      </c>
      <c r="P3253" t="s">
        <v>8271</v>
      </c>
      <c r="Q3253" s="6">
        <f>E3253/D3253</f>
        <v>1.1073333333333333</v>
      </c>
      <c r="R3253" s="7">
        <f t="shared" si="252"/>
        <v>83.05</v>
      </c>
      <c r="S3253" t="str">
        <f t="shared" si="253"/>
        <v>theater</v>
      </c>
      <c r="T3253" t="str">
        <f t="shared" si="254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250"/>
        <v>42590.181018518524</v>
      </c>
      <c r="L3254" s="11">
        <f t="shared" si="251"/>
        <v>42620.181018518524</v>
      </c>
      <c r="M3254" t="b">
        <v>1</v>
      </c>
      <c r="N3254">
        <v>50</v>
      </c>
      <c r="O3254" t="b">
        <v>1</v>
      </c>
      <c r="P3254" t="s">
        <v>8271</v>
      </c>
      <c r="Q3254" s="6">
        <f>E3254/D3254</f>
        <v>1.2782222222222221</v>
      </c>
      <c r="R3254" s="7">
        <f t="shared" si="252"/>
        <v>57.52</v>
      </c>
      <c r="S3254" t="str">
        <f t="shared" si="253"/>
        <v>theater</v>
      </c>
      <c r="T3254" t="str">
        <f t="shared" si="254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250"/>
        <v>42602.285046296303</v>
      </c>
      <c r="L3255" s="11">
        <f t="shared" si="251"/>
        <v>42620.864583333336</v>
      </c>
      <c r="M3255" t="b">
        <v>1</v>
      </c>
      <c r="N3255">
        <v>115</v>
      </c>
      <c r="O3255" t="b">
        <v>1</v>
      </c>
      <c r="P3255" t="s">
        <v>8271</v>
      </c>
      <c r="Q3255" s="6">
        <f>E3255/D3255</f>
        <v>1.0182500000000001</v>
      </c>
      <c r="R3255" s="7">
        <f t="shared" si="252"/>
        <v>177.08695652173913</v>
      </c>
      <c r="S3255" t="str">
        <f t="shared" si="253"/>
        <v>theater</v>
      </c>
      <c r="T3255" t="str">
        <f t="shared" si="254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250"/>
        <v>42058.794085648151</v>
      </c>
      <c r="L3256" s="11">
        <f t="shared" si="251"/>
        <v>42088.752418981479</v>
      </c>
      <c r="M3256" t="b">
        <v>1</v>
      </c>
      <c r="N3256">
        <v>186</v>
      </c>
      <c r="O3256" t="b">
        <v>1</v>
      </c>
      <c r="P3256" t="s">
        <v>8271</v>
      </c>
      <c r="Q3256" s="6">
        <f>E3256/D3256</f>
        <v>1.012576923076923</v>
      </c>
      <c r="R3256" s="7">
        <f t="shared" si="252"/>
        <v>70.771505376344081</v>
      </c>
      <c r="S3256" t="str">
        <f t="shared" si="253"/>
        <v>theater</v>
      </c>
      <c r="T3256" t="str">
        <f t="shared" si="254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250"/>
        <v>41889.4765625</v>
      </c>
      <c r="L3257" s="11">
        <f t="shared" si="251"/>
        <v>41919.4765625</v>
      </c>
      <c r="M3257" t="b">
        <v>1</v>
      </c>
      <c r="N3257">
        <v>18</v>
      </c>
      <c r="O3257" t="b">
        <v>1</v>
      </c>
      <c r="P3257" t="s">
        <v>8271</v>
      </c>
      <c r="Q3257" s="6">
        <f>E3257/D3257</f>
        <v>1.75</v>
      </c>
      <c r="R3257" s="7">
        <f t="shared" si="252"/>
        <v>29.166666666666668</v>
      </c>
      <c r="S3257" t="str">
        <f t="shared" si="253"/>
        <v>theater</v>
      </c>
      <c r="T3257" t="str">
        <f t="shared" si="254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250"/>
        <v>42144.282141203708</v>
      </c>
      <c r="L3258" s="11">
        <f t="shared" si="251"/>
        <v>42165.874305555561</v>
      </c>
      <c r="M3258" t="b">
        <v>1</v>
      </c>
      <c r="N3258">
        <v>176</v>
      </c>
      <c r="O3258" t="b">
        <v>1</v>
      </c>
      <c r="P3258" t="s">
        <v>8271</v>
      </c>
      <c r="Q3258" s="6">
        <f>E3258/D3258</f>
        <v>1.2806</v>
      </c>
      <c r="R3258" s="7">
        <f t="shared" si="252"/>
        <v>72.76136363636364</v>
      </c>
      <c r="S3258" t="str">
        <f t="shared" si="253"/>
        <v>theater</v>
      </c>
      <c r="T3258" t="str">
        <f t="shared" si="254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250"/>
        <v>42758.267962962964</v>
      </c>
      <c r="L3259" s="11">
        <f t="shared" si="251"/>
        <v>42788.267962962964</v>
      </c>
      <c r="M3259" t="b">
        <v>0</v>
      </c>
      <c r="N3259">
        <v>41</v>
      </c>
      <c r="O3259" t="b">
        <v>1</v>
      </c>
      <c r="P3259" t="s">
        <v>8271</v>
      </c>
      <c r="Q3259" s="6">
        <f>E3259/D3259</f>
        <v>1.0629949999999999</v>
      </c>
      <c r="R3259" s="7">
        <f t="shared" si="252"/>
        <v>51.853414634146333</v>
      </c>
      <c r="S3259" t="str">
        <f t="shared" si="253"/>
        <v>theater</v>
      </c>
      <c r="T3259" t="str">
        <f t="shared" si="254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250"/>
        <v>41982.595613425925</v>
      </c>
      <c r="L3260" s="11">
        <f t="shared" si="251"/>
        <v>42012.595613425925</v>
      </c>
      <c r="M3260" t="b">
        <v>1</v>
      </c>
      <c r="N3260">
        <v>75</v>
      </c>
      <c r="O3260" t="b">
        <v>1</v>
      </c>
      <c r="P3260" t="s">
        <v>8271</v>
      </c>
      <c r="Q3260" s="6">
        <f>E3260/D3260</f>
        <v>1.052142857142857</v>
      </c>
      <c r="R3260" s="7">
        <f t="shared" si="252"/>
        <v>98.2</v>
      </c>
      <c r="S3260" t="str">
        <f t="shared" si="253"/>
        <v>theater</v>
      </c>
      <c r="T3260" t="str">
        <f t="shared" si="254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250"/>
        <v>42614.469270833339</v>
      </c>
      <c r="L3261" s="11">
        <f t="shared" si="251"/>
        <v>42643.874305555561</v>
      </c>
      <c r="M3261" t="b">
        <v>1</v>
      </c>
      <c r="N3261">
        <v>97</v>
      </c>
      <c r="O3261" t="b">
        <v>1</v>
      </c>
      <c r="P3261" t="s">
        <v>8271</v>
      </c>
      <c r="Q3261" s="6">
        <f>E3261/D3261</f>
        <v>1.0616782608695652</v>
      </c>
      <c r="R3261" s="7">
        <f t="shared" si="252"/>
        <v>251.7381443298969</v>
      </c>
      <c r="S3261" t="str">
        <f t="shared" si="253"/>
        <v>theater</v>
      </c>
      <c r="T3261" t="str">
        <f t="shared" si="254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250"/>
        <v>42303.380995370368</v>
      </c>
      <c r="L3262" s="11">
        <f t="shared" si="251"/>
        <v>42338.422662037039</v>
      </c>
      <c r="M3262" t="b">
        <v>1</v>
      </c>
      <c r="N3262">
        <v>73</v>
      </c>
      <c r="O3262" t="b">
        <v>1</v>
      </c>
      <c r="P3262" t="s">
        <v>8271</v>
      </c>
      <c r="Q3262" s="6">
        <f>E3262/D3262</f>
        <v>1.0924</v>
      </c>
      <c r="R3262" s="7">
        <f t="shared" si="252"/>
        <v>74.821917808219183</v>
      </c>
      <c r="S3262" t="str">
        <f t="shared" si="253"/>
        <v>theater</v>
      </c>
      <c r="T3262" t="str">
        <f t="shared" si="254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250"/>
        <v>42171.433750000004</v>
      </c>
      <c r="L3263" s="11">
        <f t="shared" si="251"/>
        <v>42201.433750000004</v>
      </c>
      <c r="M3263" t="b">
        <v>1</v>
      </c>
      <c r="N3263">
        <v>49</v>
      </c>
      <c r="O3263" t="b">
        <v>1</v>
      </c>
      <c r="P3263" t="s">
        <v>8271</v>
      </c>
      <c r="Q3263" s="6">
        <f>E3263/D3263</f>
        <v>1.0045454545454546</v>
      </c>
      <c r="R3263" s="7">
        <f t="shared" si="252"/>
        <v>67.65306122448979</v>
      </c>
      <c r="S3263" t="str">
        <f t="shared" si="253"/>
        <v>theater</v>
      </c>
      <c r="T3263" t="str">
        <f t="shared" si="254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250"/>
        <v>41964.023865740739</v>
      </c>
      <c r="L3264" s="11">
        <f t="shared" si="251"/>
        <v>41994.875000000007</v>
      </c>
      <c r="M3264" t="b">
        <v>1</v>
      </c>
      <c r="N3264">
        <v>134</v>
      </c>
      <c r="O3264" t="b">
        <v>1</v>
      </c>
      <c r="P3264" t="s">
        <v>8271</v>
      </c>
      <c r="Q3264" s="6">
        <f>E3264/D3264</f>
        <v>1.0304098360655738</v>
      </c>
      <c r="R3264" s="7">
        <f t="shared" si="252"/>
        <v>93.81343283582089</v>
      </c>
      <c r="S3264" t="str">
        <f t="shared" si="253"/>
        <v>theater</v>
      </c>
      <c r="T3264" t="str">
        <f t="shared" si="254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250"/>
        <v>42284.224398148152</v>
      </c>
      <c r="L3265" s="11">
        <f t="shared" si="251"/>
        <v>42307.583333333336</v>
      </c>
      <c r="M3265" t="b">
        <v>1</v>
      </c>
      <c r="N3265">
        <v>68</v>
      </c>
      <c r="O3265" t="b">
        <v>1</v>
      </c>
      <c r="P3265" t="s">
        <v>8271</v>
      </c>
      <c r="Q3265" s="6">
        <f>E3265/D3265</f>
        <v>1.121664</v>
      </c>
      <c r="R3265" s="7">
        <f t="shared" si="252"/>
        <v>41.237647058823526</v>
      </c>
      <c r="S3265" t="str">
        <f t="shared" si="253"/>
        <v>theater</v>
      </c>
      <c r="T3265" t="str">
        <f t="shared" si="254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si="250"/>
        <v>42016.50854166667</v>
      </c>
      <c r="L3266" s="11">
        <f t="shared" si="251"/>
        <v>42032.625000000007</v>
      </c>
      <c r="M3266" t="b">
        <v>1</v>
      </c>
      <c r="N3266">
        <v>49</v>
      </c>
      <c r="O3266" t="b">
        <v>1</v>
      </c>
      <c r="P3266" t="s">
        <v>8271</v>
      </c>
      <c r="Q3266" s="6">
        <f>E3266/D3266</f>
        <v>1.03</v>
      </c>
      <c r="R3266" s="7">
        <f t="shared" si="252"/>
        <v>52.551020408163268</v>
      </c>
      <c r="S3266" t="str">
        <f t="shared" si="253"/>
        <v>theater</v>
      </c>
      <c r="T3266" t="str">
        <f t="shared" si="254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ref="K3267:K3330" si="255">(((J3267/60)/60)/24)+DATE(1970,1,1)+(-7/24)</f>
        <v>42311.420312499999</v>
      </c>
      <c r="L3267" s="11">
        <f t="shared" ref="L3267:L3330" si="256">(((I3267/60)/60)/24)+DATE(1970,1,1)+(-7/24)</f>
        <v>42341.416666666664</v>
      </c>
      <c r="M3267" t="b">
        <v>1</v>
      </c>
      <c r="N3267">
        <v>63</v>
      </c>
      <c r="O3267" t="b">
        <v>1</v>
      </c>
      <c r="P3267" t="s">
        <v>8271</v>
      </c>
      <c r="Q3267" s="6">
        <f>E3267/D3267</f>
        <v>1.64</v>
      </c>
      <c r="R3267" s="7">
        <f t="shared" ref="R3267:R3330" si="257">E3267/N3267</f>
        <v>70.285714285714292</v>
      </c>
      <c r="S3267" t="str">
        <f t="shared" ref="S3267:S3330" si="258">LEFT(P3267,SEARCH("/",P3267,1)-1)</f>
        <v>theater</v>
      </c>
      <c r="T3267" t="str">
        <f t="shared" ref="T3267:T3330" si="259">RIGHT(P3267,LEN(P3267)-SEARCH("/",P3267))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255"/>
        <v>42136.244467592602</v>
      </c>
      <c r="L3268" s="11">
        <f t="shared" si="256"/>
        <v>42167.583333333336</v>
      </c>
      <c r="M3268" t="b">
        <v>1</v>
      </c>
      <c r="N3268">
        <v>163</v>
      </c>
      <c r="O3268" t="b">
        <v>1</v>
      </c>
      <c r="P3268" t="s">
        <v>8271</v>
      </c>
      <c r="Q3268" s="6">
        <f>E3268/D3268</f>
        <v>1.3128333333333333</v>
      </c>
      <c r="R3268" s="7">
        <f t="shared" si="257"/>
        <v>48.325153374233132</v>
      </c>
      <c r="S3268" t="str">
        <f t="shared" si="258"/>
        <v>theater</v>
      </c>
      <c r="T3268" t="str">
        <f t="shared" si="259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255"/>
        <v>42172.46597222222</v>
      </c>
      <c r="L3269" s="11">
        <f t="shared" si="256"/>
        <v>42202.46597222222</v>
      </c>
      <c r="M3269" t="b">
        <v>1</v>
      </c>
      <c r="N3269">
        <v>288</v>
      </c>
      <c r="O3269" t="b">
        <v>1</v>
      </c>
      <c r="P3269" t="s">
        <v>8271</v>
      </c>
      <c r="Q3269" s="6">
        <f>E3269/D3269</f>
        <v>1.0209999999999999</v>
      </c>
      <c r="R3269" s="7">
        <f t="shared" si="257"/>
        <v>53.177083333333336</v>
      </c>
      <c r="S3269" t="str">
        <f t="shared" si="258"/>
        <v>theater</v>
      </c>
      <c r="T3269" t="str">
        <f t="shared" si="259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255"/>
        <v>42590.612592592595</v>
      </c>
      <c r="L3270" s="11">
        <f t="shared" si="256"/>
        <v>42606.612592592595</v>
      </c>
      <c r="M3270" t="b">
        <v>1</v>
      </c>
      <c r="N3270">
        <v>42</v>
      </c>
      <c r="O3270" t="b">
        <v>1</v>
      </c>
      <c r="P3270" t="s">
        <v>8271</v>
      </c>
      <c r="Q3270" s="6">
        <f>E3270/D3270</f>
        <v>1.28</v>
      </c>
      <c r="R3270" s="7">
        <f t="shared" si="257"/>
        <v>60.952380952380949</v>
      </c>
      <c r="S3270" t="str">
        <f t="shared" si="258"/>
        <v>theater</v>
      </c>
      <c r="T3270" t="str">
        <f t="shared" si="259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255"/>
        <v>42137.104131944441</v>
      </c>
      <c r="L3271" s="11">
        <f t="shared" si="256"/>
        <v>42171.166666666664</v>
      </c>
      <c r="M3271" t="b">
        <v>1</v>
      </c>
      <c r="N3271">
        <v>70</v>
      </c>
      <c r="O3271" t="b">
        <v>1</v>
      </c>
      <c r="P3271" t="s">
        <v>8271</v>
      </c>
      <c r="Q3271" s="6">
        <f>E3271/D3271</f>
        <v>1.0149999999999999</v>
      </c>
      <c r="R3271" s="7">
        <f t="shared" si="257"/>
        <v>116</v>
      </c>
      <c r="S3271" t="str">
        <f t="shared" si="258"/>
        <v>theater</v>
      </c>
      <c r="T3271" t="str">
        <f t="shared" si="259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255"/>
        <v>42167.241493055561</v>
      </c>
      <c r="L3272" s="11">
        <f t="shared" si="256"/>
        <v>42197.241493055561</v>
      </c>
      <c r="M3272" t="b">
        <v>1</v>
      </c>
      <c r="N3272">
        <v>30</v>
      </c>
      <c r="O3272" t="b">
        <v>1</v>
      </c>
      <c r="P3272" t="s">
        <v>8271</v>
      </c>
      <c r="Q3272" s="6">
        <f>E3272/D3272</f>
        <v>1.0166666666666666</v>
      </c>
      <c r="R3272" s="7">
        <f t="shared" si="257"/>
        <v>61</v>
      </c>
      <c r="S3272" t="str">
        <f t="shared" si="258"/>
        <v>theater</v>
      </c>
      <c r="T3272" t="str">
        <f t="shared" si="259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255"/>
        <v>41915.145543981482</v>
      </c>
      <c r="L3273" s="11">
        <f t="shared" si="256"/>
        <v>41945.187210648153</v>
      </c>
      <c r="M3273" t="b">
        <v>1</v>
      </c>
      <c r="N3273">
        <v>51</v>
      </c>
      <c r="O3273" t="b">
        <v>1</v>
      </c>
      <c r="P3273" t="s">
        <v>8271</v>
      </c>
      <c r="Q3273" s="6">
        <f>E3273/D3273</f>
        <v>1.3</v>
      </c>
      <c r="R3273" s="7">
        <f t="shared" si="257"/>
        <v>38.235294117647058</v>
      </c>
      <c r="S3273" t="str">
        <f t="shared" si="258"/>
        <v>theater</v>
      </c>
      <c r="T3273" t="str">
        <f t="shared" si="259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255"/>
        <v>42284.208437500005</v>
      </c>
      <c r="L3274" s="11">
        <f t="shared" si="256"/>
        <v>42314.250104166669</v>
      </c>
      <c r="M3274" t="b">
        <v>1</v>
      </c>
      <c r="N3274">
        <v>145</v>
      </c>
      <c r="O3274" t="b">
        <v>1</v>
      </c>
      <c r="P3274" t="s">
        <v>8271</v>
      </c>
      <c r="Q3274" s="6">
        <f>E3274/D3274</f>
        <v>1.5443</v>
      </c>
      <c r="R3274" s="7">
        <f t="shared" si="257"/>
        <v>106.50344827586207</v>
      </c>
      <c r="S3274" t="str">
        <f t="shared" si="258"/>
        <v>theater</v>
      </c>
      <c r="T3274" t="str">
        <f t="shared" si="259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255"/>
        <v>42611.509745370371</v>
      </c>
      <c r="L3275" s="11">
        <f t="shared" si="256"/>
        <v>42627.500000000007</v>
      </c>
      <c r="M3275" t="b">
        <v>1</v>
      </c>
      <c r="N3275">
        <v>21</v>
      </c>
      <c r="O3275" t="b">
        <v>1</v>
      </c>
      <c r="P3275" t="s">
        <v>8271</v>
      </c>
      <c r="Q3275" s="6">
        <f>E3275/D3275</f>
        <v>1.0740000000000001</v>
      </c>
      <c r="R3275" s="7">
        <f t="shared" si="257"/>
        <v>204.57142857142858</v>
      </c>
      <c r="S3275" t="str">
        <f t="shared" si="258"/>
        <v>theater</v>
      </c>
      <c r="T3275" t="str">
        <f t="shared" si="259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255"/>
        <v>42400.412870370368</v>
      </c>
      <c r="L3276" s="11">
        <f t="shared" si="256"/>
        <v>42444.583333333336</v>
      </c>
      <c r="M3276" t="b">
        <v>1</v>
      </c>
      <c r="N3276">
        <v>286</v>
      </c>
      <c r="O3276" t="b">
        <v>1</v>
      </c>
      <c r="P3276" t="s">
        <v>8271</v>
      </c>
      <c r="Q3276" s="6">
        <f>E3276/D3276</f>
        <v>1.0132258064516129</v>
      </c>
      <c r="R3276" s="7">
        <f t="shared" si="257"/>
        <v>54.912587412587413</v>
      </c>
      <c r="S3276" t="str">
        <f t="shared" si="258"/>
        <v>theater</v>
      </c>
      <c r="T3276" t="str">
        <f t="shared" si="259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255"/>
        <v>42017.588784722226</v>
      </c>
      <c r="L3277" s="11">
        <f t="shared" si="256"/>
        <v>42043.895833333336</v>
      </c>
      <c r="M3277" t="b">
        <v>1</v>
      </c>
      <c r="N3277">
        <v>12</v>
      </c>
      <c r="O3277" t="b">
        <v>1</v>
      </c>
      <c r="P3277" t="s">
        <v>8271</v>
      </c>
      <c r="Q3277" s="6">
        <f>E3277/D3277</f>
        <v>1.0027777777777778</v>
      </c>
      <c r="R3277" s="7">
        <f t="shared" si="257"/>
        <v>150.41666666666666</v>
      </c>
      <c r="S3277" t="str">
        <f t="shared" si="258"/>
        <v>theater</v>
      </c>
      <c r="T3277" t="str">
        <f t="shared" si="259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255"/>
        <v>42426.658321759263</v>
      </c>
      <c r="L3278" s="11">
        <f t="shared" si="256"/>
        <v>42460.874305555561</v>
      </c>
      <c r="M3278" t="b">
        <v>1</v>
      </c>
      <c r="N3278">
        <v>100</v>
      </c>
      <c r="O3278" t="b">
        <v>1</v>
      </c>
      <c r="P3278" t="s">
        <v>8271</v>
      </c>
      <c r="Q3278" s="6">
        <f>E3278/D3278</f>
        <v>1.1684444444444444</v>
      </c>
      <c r="R3278" s="7">
        <f t="shared" si="257"/>
        <v>52.58</v>
      </c>
      <c r="S3278" t="str">
        <f t="shared" si="258"/>
        <v>theater</v>
      </c>
      <c r="T3278" t="str">
        <f t="shared" si="259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255"/>
        <v>41931.391273148154</v>
      </c>
      <c r="L3279" s="11">
        <f t="shared" si="256"/>
        <v>41961.432939814818</v>
      </c>
      <c r="M3279" t="b">
        <v>1</v>
      </c>
      <c r="N3279">
        <v>100</v>
      </c>
      <c r="O3279" t="b">
        <v>1</v>
      </c>
      <c r="P3279" t="s">
        <v>8271</v>
      </c>
      <c r="Q3279" s="6">
        <f>E3279/D3279</f>
        <v>1.0860000000000001</v>
      </c>
      <c r="R3279" s="7">
        <f t="shared" si="257"/>
        <v>54.3</v>
      </c>
      <c r="S3279" t="str">
        <f t="shared" si="258"/>
        <v>theater</v>
      </c>
      <c r="T3279" t="str">
        <f t="shared" si="259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255"/>
        <v>42124.556747685187</v>
      </c>
      <c r="L3280" s="11">
        <f t="shared" si="256"/>
        <v>42154.556747685187</v>
      </c>
      <c r="M3280" t="b">
        <v>1</v>
      </c>
      <c r="N3280">
        <v>34</v>
      </c>
      <c r="O3280" t="b">
        <v>1</v>
      </c>
      <c r="P3280" t="s">
        <v>8271</v>
      </c>
      <c r="Q3280" s="6">
        <f>E3280/D3280</f>
        <v>1.034</v>
      </c>
      <c r="R3280" s="7">
        <f t="shared" si="257"/>
        <v>76.029411764705884</v>
      </c>
      <c r="S3280" t="str">
        <f t="shared" si="258"/>
        <v>theater</v>
      </c>
      <c r="T3280" t="str">
        <f t="shared" si="259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255"/>
        <v>42430.810868055552</v>
      </c>
      <c r="L3281" s="11">
        <f t="shared" si="256"/>
        <v>42460.769201388895</v>
      </c>
      <c r="M3281" t="b">
        <v>0</v>
      </c>
      <c r="N3281">
        <v>63</v>
      </c>
      <c r="O3281" t="b">
        <v>1</v>
      </c>
      <c r="P3281" t="s">
        <v>8271</v>
      </c>
      <c r="Q3281" s="6">
        <f>E3281/D3281</f>
        <v>1.1427586206896552</v>
      </c>
      <c r="R3281" s="7">
        <f t="shared" si="257"/>
        <v>105.2063492063492</v>
      </c>
      <c r="S3281" t="str">
        <f t="shared" si="258"/>
        <v>theater</v>
      </c>
      <c r="T3281" t="str">
        <f t="shared" si="259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255"/>
        <v>42121.465254629635</v>
      </c>
      <c r="L3282" s="11">
        <f t="shared" si="256"/>
        <v>42155.916666666664</v>
      </c>
      <c r="M3282" t="b">
        <v>0</v>
      </c>
      <c r="N3282">
        <v>30</v>
      </c>
      <c r="O3282" t="b">
        <v>1</v>
      </c>
      <c r="P3282" t="s">
        <v>8271</v>
      </c>
      <c r="Q3282" s="6">
        <f>E3282/D3282</f>
        <v>1.03</v>
      </c>
      <c r="R3282" s="7">
        <f t="shared" si="257"/>
        <v>68.666666666666671</v>
      </c>
      <c r="S3282" t="str">
        <f t="shared" si="258"/>
        <v>theater</v>
      </c>
      <c r="T3282" t="str">
        <f t="shared" si="259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255"/>
        <v>42218.728067129632</v>
      </c>
      <c r="L3283" s="11">
        <f t="shared" si="256"/>
        <v>42248.728067129632</v>
      </c>
      <c r="M3283" t="b">
        <v>0</v>
      </c>
      <c r="N3283">
        <v>47</v>
      </c>
      <c r="O3283" t="b">
        <v>1</v>
      </c>
      <c r="P3283" t="s">
        <v>8271</v>
      </c>
      <c r="Q3283" s="6">
        <f>E3283/D3283</f>
        <v>1.216</v>
      </c>
      <c r="R3283" s="7">
        <f t="shared" si="257"/>
        <v>129.36170212765958</v>
      </c>
      <c r="S3283" t="str">
        <f t="shared" si="258"/>
        <v>theater</v>
      </c>
      <c r="T3283" t="str">
        <f t="shared" si="259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255"/>
        <v>42444.902638888896</v>
      </c>
      <c r="L3284" s="11">
        <f t="shared" si="256"/>
        <v>42488.902638888896</v>
      </c>
      <c r="M3284" t="b">
        <v>0</v>
      </c>
      <c r="N3284">
        <v>237</v>
      </c>
      <c r="O3284" t="b">
        <v>1</v>
      </c>
      <c r="P3284" t="s">
        <v>8271</v>
      </c>
      <c r="Q3284" s="6">
        <f>E3284/D3284</f>
        <v>1.026467741935484</v>
      </c>
      <c r="R3284" s="7">
        <f t="shared" si="257"/>
        <v>134.26371308016877</v>
      </c>
      <c r="S3284" t="str">
        <f t="shared" si="258"/>
        <v>theater</v>
      </c>
      <c r="T3284" t="str">
        <f t="shared" si="259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255"/>
        <v>42379.452523148146</v>
      </c>
      <c r="L3285" s="11">
        <f t="shared" si="256"/>
        <v>42410.583333333336</v>
      </c>
      <c r="M3285" t="b">
        <v>0</v>
      </c>
      <c r="N3285">
        <v>47</v>
      </c>
      <c r="O3285" t="b">
        <v>1</v>
      </c>
      <c r="P3285" t="s">
        <v>8271</v>
      </c>
      <c r="Q3285" s="6">
        <f>E3285/D3285</f>
        <v>1.0475000000000001</v>
      </c>
      <c r="R3285" s="7">
        <f t="shared" si="257"/>
        <v>17.829787234042552</v>
      </c>
      <c r="S3285" t="str">
        <f t="shared" si="258"/>
        <v>theater</v>
      </c>
      <c r="T3285" t="str">
        <f t="shared" si="259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255"/>
        <v>42380.593206018522</v>
      </c>
      <c r="L3286" s="11">
        <f t="shared" si="256"/>
        <v>42397.957638888889</v>
      </c>
      <c r="M3286" t="b">
        <v>0</v>
      </c>
      <c r="N3286">
        <v>15</v>
      </c>
      <c r="O3286" t="b">
        <v>1</v>
      </c>
      <c r="P3286" t="s">
        <v>8271</v>
      </c>
      <c r="Q3286" s="6">
        <f>E3286/D3286</f>
        <v>1.016</v>
      </c>
      <c r="R3286" s="7">
        <f t="shared" si="257"/>
        <v>203.2</v>
      </c>
      <c r="S3286" t="str">
        <f t="shared" si="258"/>
        <v>theater</v>
      </c>
      <c r="T3286" t="str">
        <f t="shared" si="259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255"/>
        <v>42762.650763888894</v>
      </c>
      <c r="L3287" s="11">
        <f t="shared" si="256"/>
        <v>42793.916666666664</v>
      </c>
      <c r="M3287" t="b">
        <v>0</v>
      </c>
      <c r="N3287">
        <v>81</v>
      </c>
      <c r="O3287" t="b">
        <v>1</v>
      </c>
      <c r="P3287" t="s">
        <v>8271</v>
      </c>
      <c r="Q3287" s="6">
        <f>E3287/D3287</f>
        <v>1.1210242048409682</v>
      </c>
      <c r="R3287" s="7">
        <f t="shared" si="257"/>
        <v>69.18518518518519</v>
      </c>
      <c r="S3287" t="str">
        <f t="shared" si="258"/>
        <v>theater</v>
      </c>
      <c r="T3287" t="str">
        <f t="shared" si="259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255"/>
        <v>42567.548402777778</v>
      </c>
      <c r="L3288" s="11">
        <f t="shared" si="256"/>
        <v>42597.548402777778</v>
      </c>
      <c r="M3288" t="b">
        <v>0</v>
      </c>
      <c r="N3288">
        <v>122</v>
      </c>
      <c r="O3288" t="b">
        <v>1</v>
      </c>
      <c r="P3288" t="s">
        <v>8271</v>
      </c>
      <c r="Q3288" s="6">
        <f>E3288/D3288</f>
        <v>1.0176666666666667</v>
      </c>
      <c r="R3288" s="7">
        <f t="shared" si="257"/>
        <v>125.12295081967213</v>
      </c>
      <c r="S3288" t="str">
        <f t="shared" si="258"/>
        <v>theater</v>
      </c>
      <c r="T3288" t="str">
        <f t="shared" si="259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255"/>
        <v>42311.458657407413</v>
      </c>
      <c r="L3289" s="11">
        <f t="shared" si="256"/>
        <v>42336.458657407413</v>
      </c>
      <c r="M3289" t="b">
        <v>0</v>
      </c>
      <c r="N3289">
        <v>34</v>
      </c>
      <c r="O3289" t="b">
        <v>1</v>
      </c>
      <c r="P3289" t="s">
        <v>8271</v>
      </c>
      <c r="Q3289" s="6">
        <f>E3289/D3289</f>
        <v>1</v>
      </c>
      <c r="R3289" s="7">
        <f t="shared" si="257"/>
        <v>73.529411764705884</v>
      </c>
      <c r="S3289" t="str">
        <f t="shared" si="258"/>
        <v>theater</v>
      </c>
      <c r="T3289" t="str">
        <f t="shared" si="259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255"/>
        <v>42505.482812499999</v>
      </c>
      <c r="L3290" s="11">
        <f t="shared" si="256"/>
        <v>42541.666666666664</v>
      </c>
      <c r="M3290" t="b">
        <v>0</v>
      </c>
      <c r="N3290">
        <v>207</v>
      </c>
      <c r="O3290" t="b">
        <v>1</v>
      </c>
      <c r="P3290" t="s">
        <v>8271</v>
      </c>
      <c r="Q3290" s="6">
        <f>E3290/D3290</f>
        <v>1.0026489999999999</v>
      </c>
      <c r="R3290" s="7">
        <f t="shared" si="257"/>
        <v>48.437149758454105</v>
      </c>
      <c r="S3290" t="str">
        <f t="shared" si="258"/>
        <v>theater</v>
      </c>
      <c r="T3290" t="str">
        <f t="shared" si="259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255"/>
        <v>42758.076412037037</v>
      </c>
      <c r="L3291" s="11">
        <f t="shared" si="256"/>
        <v>42786.076412037037</v>
      </c>
      <c r="M3291" t="b">
        <v>0</v>
      </c>
      <c r="N3291">
        <v>25</v>
      </c>
      <c r="O3291" t="b">
        <v>1</v>
      </c>
      <c r="P3291" t="s">
        <v>8271</v>
      </c>
      <c r="Q3291" s="6">
        <f>E3291/D3291</f>
        <v>1.3304200000000002</v>
      </c>
      <c r="R3291" s="7">
        <f t="shared" si="257"/>
        <v>26.608400000000003</v>
      </c>
      <c r="S3291" t="str">
        <f t="shared" si="258"/>
        <v>theater</v>
      </c>
      <c r="T3291" t="str">
        <f t="shared" si="259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255"/>
        <v>42775.223275462966</v>
      </c>
      <c r="L3292" s="11">
        <f t="shared" si="256"/>
        <v>42805.223275462966</v>
      </c>
      <c r="M3292" t="b">
        <v>0</v>
      </c>
      <c r="N3292">
        <v>72</v>
      </c>
      <c r="O3292" t="b">
        <v>1</v>
      </c>
      <c r="P3292" t="s">
        <v>8271</v>
      </c>
      <c r="Q3292" s="6">
        <f>E3292/D3292</f>
        <v>1.212</v>
      </c>
      <c r="R3292" s="7">
        <f t="shared" si="257"/>
        <v>33.666666666666664</v>
      </c>
      <c r="S3292" t="str">
        <f t="shared" si="258"/>
        <v>theater</v>
      </c>
      <c r="T3292" t="str">
        <f t="shared" si="259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255"/>
        <v>42232.410879629628</v>
      </c>
      <c r="L3293" s="11">
        <f t="shared" si="256"/>
        <v>42263.874305555561</v>
      </c>
      <c r="M3293" t="b">
        <v>0</v>
      </c>
      <c r="N3293">
        <v>14</v>
      </c>
      <c r="O3293" t="b">
        <v>1</v>
      </c>
      <c r="P3293" t="s">
        <v>8271</v>
      </c>
      <c r="Q3293" s="6">
        <f>E3293/D3293</f>
        <v>1.1399999999999999</v>
      </c>
      <c r="R3293" s="7">
        <f t="shared" si="257"/>
        <v>40.714285714285715</v>
      </c>
      <c r="S3293" t="str">
        <f t="shared" si="258"/>
        <v>theater</v>
      </c>
      <c r="T3293" t="str">
        <f t="shared" si="259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255"/>
        <v>42282.478564814817</v>
      </c>
      <c r="L3294" s="11">
        <f t="shared" si="256"/>
        <v>42342.520231481489</v>
      </c>
      <c r="M3294" t="b">
        <v>0</v>
      </c>
      <c r="N3294">
        <v>15</v>
      </c>
      <c r="O3294" t="b">
        <v>1</v>
      </c>
      <c r="P3294" t="s">
        <v>8271</v>
      </c>
      <c r="Q3294" s="6">
        <f>E3294/D3294</f>
        <v>2.8613861386138613</v>
      </c>
      <c r="R3294" s="7">
        <f t="shared" si="257"/>
        <v>19.266666666666666</v>
      </c>
      <c r="S3294" t="str">
        <f t="shared" si="258"/>
        <v>theater</v>
      </c>
      <c r="T3294" t="str">
        <f t="shared" si="259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255"/>
        <v>42768.133703703708</v>
      </c>
      <c r="L3295" s="11">
        <f t="shared" si="256"/>
        <v>42798.133703703708</v>
      </c>
      <c r="M3295" t="b">
        <v>0</v>
      </c>
      <c r="N3295">
        <v>91</v>
      </c>
      <c r="O3295" t="b">
        <v>1</v>
      </c>
      <c r="P3295" t="s">
        <v>8271</v>
      </c>
      <c r="Q3295" s="6">
        <f>E3295/D3295</f>
        <v>1.7044444444444444</v>
      </c>
      <c r="R3295" s="7">
        <f t="shared" si="257"/>
        <v>84.285714285714292</v>
      </c>
      <c r="S3295" t="str">
        <f t="shared" si="258"/>
        <v>theater</v>
      </c>
      <c r="T3295" t="str">
        <f t="shared" si="259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255"/>
        <v>42141.249467592592</v>
      </c>
      <c r="L3296" s="11">
        <f t="shared" si="256"/>
        <v>42171.249467592592</v>
      </c>
      <c r="M3296" t="b">
        <v>0</v>
      </c>
      <c r="N3296">
        <v>24</v>
      </c>
      <c r="O3296" t="b">
        <v>1</v>
      </c>
      <c r="P3296" t="s">
        <v>8271</v>
      </c>
      <c r="Q3296" s="6">
        <f>E3296/D3296</f>
        <v>1.1833333333333333</v>
      </c>
      <c r="R3296" s="7">
        <f t="shared" si="257"/>
        <v>29.583333333333332</v>
      </c>
      <c r="S3296" t="str">
        <f t="shared" si="258"/>
        <v>theater</v>
      </c>
      <c r="T3296" t="str">
        <f t="shared" si="259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255"/>
        <v>42609.150798611117</v>
      </c>
      <c r="L3297" s="11">
        <f t="shared" si="256"/>
        <v>42639.150798611117</v>
      </c>
      <c r="M3297" t="b">
        <v>0</v>
      </c>
      <c r="N3297">
        <v>27</v>
      </c>
      <c r="O3297" t="b">
        <v>1</v>
      </c>
      <c r="P3297" t="s">
        <v>8271</v>
      </c>
      <c r="Q3297" s="6">
        <f>E3297/D3297</f>
        <v>1.0285857142857142</v>
      </c>
      <c r="R3297" s="7">
        <f t="shared" si="257"/>
        <v>26.667037037037037</v>
      </c>
      <c r="S3297" t="str">
        <f t="shared" si="258"/>
        <v>theater</v>
      </c>
      <c r="T3297" t="str">
        <f t="shared" si="259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255"/>
        <v>42309.464953703711</v>
      </c>
      <c r="L3298" s="11">
        <f t="shared" si="256"/>
        <v>42330.625000000007</v>
      </c>
      <c r="M3298" t="b">
        <v>0</v>
      </c>
      <c r="N3298">
        <v>47</v>
      </c>
      <c r="O3298" t="b">
        <v>1</v>
      </c>
      <c r="P3298" t="s">
        <v>8271</v>
      </c>
      <c r="Q3298" s="6">
        <f>E3298/D3298</f>
        <v>1.4406666666666668</v>
      </c>
      <c r="R3298" s="7">
        <f t="shared" si="257"/>
        <v>45.978723404255319</v>
      </c>
      <c r="S3298" t="str">
        <f t="shared" si="258"/>
        <v>theater</v>
      </c>
      <c r="T3298" t="str">
        <f t="shared" si="259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255"/>
        <v>42193.479814814818</v>
      </c>
      <c r="L3299" s="11">
        <f t="shared" si="256"/>
        <v>42212.665972222225</v>
      </c>
      <c r="M3299" t="b">
        <v>0</v>
      </c>
      <c r="N3299">
        <v>44</v>
      </c>
      <c r="O3299" t="b">
        <v>1</v>
      </c>
      <c r="P3299" t="s">
        <v>8271</v>
      </c>
      <c r="Q3299" s="6">
        <f>E3299/D3299</f>
        <v>1.0007272727272727</v>
      </c>
      <c r="R3299" s="7">
        <f t="shared" si="257"/>
        <v>125.09090909090909</v>
      </c>
      <c r="S3299" t="str">
        <f t="shared" si="258"/>
        <v>theater</v>
      </c>
      <c r="T3299" t="str">
        <f t="shared" si="259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255"/>
        <v>42239.666296296295</v>
      </c>
      <c r="L3300" s="11">
        <f t="shared" si="256"/>
        <v>42259.708333333336</v>
      </c>
      <c r="M3300" t="b">
        <v>0</v>
      </c>
      <c r="N3300">
        <v>72</v>
      </c>
      <c r="O3300" t="b">
        <v>1</v>
      </c>
      <c r="P3300" t="s">
        <v>8271</v>
      </c>
      <c r="Q3300" s="6">
        <f>E3300/D3300</f>
        <v>1.0173000000000001</v>
      </c>
      <c r="R3300" s="7">
        <f t="shared" si="257"/>
        <v>141.29166666666666</v>
      </c>
      <c r="S3300" t="str">
        <f t="shared" si="258"/>
        <v>theater</v>
      </c>
      <c r="T3300" t="str">
        <f t="shared" si="259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255"/>
        <v>42261.62572916667</v>
      </c>
      <c r="L3301" s="11">
        <f t="shared" si="256"/>
        <v>42291.62572916667</v>
      </c>
      <c r="M3301" t="b">
        <v>0</v>
      </c>
      <c r="N3301">
        <v>63</v>
      </c>
      <c r="O3301" t="b">
        <v>1</v>
      </c>
      <c r="P3301" t="s">
        <v>8271</v>
      </c>
      <c r="Q3301" s="6">
        <f>E3301/D3301</f>
        <v>1.1619999999999999</v>
      </c>
      <c r="R3301" s="7">
        <f t="shared" si="257"/>
        <v>55.333333333333336</v>
      </c>
      <c r="S3301" t="str">
        <f t="shared" si="258"/>
        <v>theater</v>
      </c>
      <c r="T3301" t="str">
        <f t="shared" si="259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255"/>
        <v>42102.452106481483</v>
      </c>
      <c r="L3302" s="11">
        <f t="shared" si="256"/>
        <v>42123.452106481483</v>
      </c>
      <c r="M3302" t="b">
        <v>0</v>
      </c>
      <c r="N3302">
        <v>88</v>
      </c>
      <c r="O3302" t="b">
        <v>1</v>
      </c>
      <c r="P3302" t="s">
        <v>8271</v>
      </c>
      <c r="Q3302" s="6">
        <f>E3302/D3302</f>
        <v>1.3616666666666666</v>
      </c>
      <c r="R3302" s="7">
        <f t="shared" si="257"/>
        <v>46.420454545454547</v>
      </c>
      <c r="S3302" t="str">
        <f t="shared" si="258"/>
        <v>theater</v>
      </c>
      <c r="T3302" t="str">
        <f t="shared" si="259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255"/>
        <v>42538.444166666675</v>
      </c>
      <c r="L3303" s="11">
        <f t="shared" si="256"/>
        <v>42582.999305555561</v>
      </c>
      <c r="M3303" t="b">
        <v>0</v>
      </c>
      <c r="N3303">
        <v>70</v>
      </c>
      <c r="O3303" t="b">
        <v>1</v>
      </c>
      <c r="P3303" t="s">
        <v>8271</v>
      </c>
      <c r="Q3303" s="6">
        <f>E3303/D3303</f>
        <v>1.3346666666666667</v>
      </c>
      <c r="R3303" s="7">
        <f t="shared" si="257"/>
        <v>57.2</v>
      </c>
      <c r="S3303" t="str">
        <f t="shared" si="258"/>
        <v>theater</v>
      </c>
      <c r="T3303" t="str">
        <f t="shared" si="259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255"/>
        <v>42681.059907407405</v>
      </c>
      <c r="L3304" s="11">
        <f t="shared" si="256"/>
        <v>42711.059907407405</v>
      </c>
      <c r="M3304" t="b">
        <v>0</v>
      </c>
      <c r="N3304">
        <v>50</v>
      </c>
      <c r="O3304" t="b">
        <v>1</v>
      </c>
      <c r="P3304" t="s">
        <v>8271</v>
      </c>
      <c r="Q3304" s="6">
        <f>E3304/D3304</f>
        <v>1.0339285714285715</v>
      </c>
      <c r="R3304" s="7">
        <f t="shared" si="257"/>
        <v>173.7</v>
      </c>
      <c r="S3304" t="str">
        <f t="shared" si="258"/>
        <v>theater</v>
      </c>
      <c r="T3304" t="str">
        <f t="shared" si="259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255"/>
        <v>42056.359768518516</v>
      </c>
      <c r="L3305" s="11">
        <f t="shared" si="256"/>
        <v>42091.318101851859</v>
      </c>
      <c r="M3305" t="b">
        <v>0</v>
      </c>
      <c r="N3305">
        <v>35</v>
      </c>
      <c r="O3305" t="b">
        <v>1</v>
      </c>
      <c r="P3305" t="s">
        <v>8271</v>
      </c>
      <c r="Q3305" s="6">
        <f>E3305/D3305</f>
        <v>1.1588888888888889</v>
      </c>
      <c r="R3305" s="7">
        <f t="shared" si="257"/>
        <v>59.6</v>
      </c>
      <c r="S3305" t="str">
        <f t="shared" si="258"/>
        <v>theater</v>
      </c>
      <c r="T3305" t="str">
        <f t="shared" si="259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255"/>
        <v>42696.332777777781</v>
      </c>
      <c r="L3306" s="11">
        <f t="shared" si="256"/>
        <v>42726.332777777781</v>
      </c>
      <c r="M3306" t="b">
        <v>0</v>
      </c>
      <c r="N3306">
        <v>175</v>
      </c>
      <c r="O3306" t="b">
        <v>1</v>
      </c>
      <c r="P3306" t="s">
        <v>8271</v>
      </c>
      <c r="Q3306" s="6">
        <f>E3306/D3306</f>
        <v>1.0451666666666666</v>
      </c>
      <c r="R3306" s="7">
        <f t="shared" si="257"/>
        <v>89.585714285714289</v>
      </c>
      <c r="S3306" t="str">
        <f t="shared" si="258"/>
        <v>theater</v>
      </c>
      <c r="T3306" t="str">
        <f t="shared" si="259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255"/>
        <v>42186.564212962963</v>
      </c>
      <c r="L3307" s="11">
        <f t="shared" si="256"/>
        <v>42216.564212962963</v>
      </c>
      <c r="M3307" t="b">
        <v>0</v>
      </c>
      <c r="N3307">
        <v>20</v>
      </c>
      <c r="O3307" t="b">
        <v>1</v>
      </c>
      <c r="P3307" t="s">
        <v>8271</v>
      </c>
      <c r="Q3307" s="6">
        <f>E3307/D3307</f>
        <v>1.0202500000000001</v>
      </c>
      <c r="R3307" s="7">
        <f t="shared" si="257"/>
        <v>204.05</v>
      </c>
      <c r="S3307" t="str">
        <f t="shared" si="258"/>
        <v>theater</v>
      </c>
      <c r="T3307" t="str">
        <f t="shared" si="259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255"/>
        <v>42492.927569444444</v>
      </c>
      <c r="L3308" s="11">
        <f t="shared" si="256"/>
        <v>42530.833333333336</v>
      </c>
      <c r="M3308" t="b">
        <v>0</v>
      </c>
      <c r="N3308">
        <v>54</v>
      </c>
      <c r="O3308" t="b">
        <v>1</v>
      </c>
      <c r="P3308" t="s">
        <v>8271</v>
      </c>
      <c r="Q3308" s="6">
        <f>E3308/D3308</f>
        <v>1.7533333333333334</v>
      </c>
      <c r="R3308" s="7">
        <f t="shared" si="257"/>
        <v>48.703703703703702</v>
      </c>
      <c r="S3308" t="str">
        <f t="shared" si="258"/>
        <v>theater</v>
      </c>
      <c r="T3308" t="str">
        <f t="shared" si="259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255"/>
        <v>42474.765497685185</v>
      </c>
      <c r="L3309" s="11">
        <f t="shared" si="256"/>
        <v>42504.765497685185</v>
      </c>
      <c r="M3309" t="b">
        <v>0</v>
      </c>
      <c r="N3309">
        <v>20</v>
      </c>
      <c r="O3309" t="b">
        <v>1</v>
      </c>
      <c r="P3309" t="s">
        <v>8271</v>
      </c>
      <c r="Q3309" s="6">
        <f>E3309/D3309</f>
        <v>1.0668</v>
      </c>
      <c r="R3309" s="7">
        <f t="shared" si="257"/>
        <v>53.339999999999996</v>
      </c>
      <c r="S3309" t="str">
        <f t="shared" si="258"/>
        <v>theater</v>
      </c>
      <c r="T3309" t="str">
        <f t="shared" si="259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255"/>
        <v>42452.585243055561</v>
      </c>
      <c r="L3310" s="11">
        <f t="shared" si="256"/>
        <v>42473.585243055561</v>
      </c>
      <c r="M3310" t="b">
        <v>0</v>
      </c>
      <c r="N3310">
        <v>57</v>
      </c>
      <c r="O3310" t="b">
        <v>1</v>
      </c>
      <c r="P3310" t="s">
        <v>8271</v>
      </c>
      <c r="Q3310" s="6">
        <f>E3310/D3310</f>
        <v>1.2228571428571429</v>
      </c>
      <c r="R3310" s="7">
        <f t="shared" si="257"/>
        <v>75.087719298245617</v>
      </c>
      <c r="S3310" t="str">
        <f t="shared" si="258"/>
        <v>theater</v>
      </c>
      <c r="T3310" t="str">
        <f t="shared" si="259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255"/>
        <v>42628.358541666668</v>
      </c>
      <c r="L3311" s="11">
        <f t="shared" si="256"/>
        <v>42659.358541666668</v>
      </c>
      <c r="M3311" t="b">
        <v>0</v>
      </c>
      <c r="N3311">
        <v>31</v>
      </c>
      <c r="O3311" t="b">
        <v>1</v>
      </c>
      <c r="P3311" t="s">
        <v>8271</v>
      </c>
      <c r="Q3311" s="6">
        <f>E3311/D3311</f>
        <v>1.5942857142857143</v>
      </c>
      <c r="R3311" s="7">
        <f t="shared" si="257"/>
        <v>18</v>
      </c>
      <c r="S3311" t="str">
        <f t="shared" si="258"/>
        <v>theater</v>
      </c>
      <c r="T3311" t="str">
        <f t="shared" si="259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255"/>
        <v>42253.636863425927</v>
      </c>
      <c r="L3312" s="11">
        <f t="shared" si="256"/>
        <v>42283.636863425927</v>
      </c>
      <c r="M3312" t="b">
        <v>0</v>
      </c>
      <c r="N3312">
        <v>31</v>
      </c>
      <c r="O3312" t="b">
        <v>1</v>
      </c>
      <c r="P3312" t="s">
        <v>8271</v>
      </c>
      <c r="Q3312" s="6">
        <f>E3312/D3312</f>
        <v>1.0007692307692309</v>
      </c>
      <c r="R3312" s="7">
        <f t="shared" si="257"/>
        <v>209.83870967741936</v>
      </c>
      <c r="S3312" t="str">
        <f t="shared" si="258"/>
        <v>theater</v>
      </c>
      <c r="T3312" t="str">
        <f t="shared" si="259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255"/>
        <v>42264.000115740746</v>
      </c>
      <c r="L3313" s="11">
        <f t="shared" si="256"/>
        <v>42294.000115740746</v>
      </c>
      <c r="M3313" t="b">
        <v>0</v>
      </c>
      <c r="N3313">
        <v>45</v>
      </c>
      <c r="O3313" t="b">
        <v>1</v>
      </c>
      <c r="P3313" t="s">
        <v>8271</v>
      </c>
      <c r="Q3313" s="6">
        <f>E3313/D3313</f>
        <v>1.0984</v>
      </c>
      <c r="R3313" s="7">
        <f t="shared" si="257"/>
        <v>61.022222222222226</v>
      </c>
      <c r="S3313" t="str">
        <f t="shared" si="258"/>
        <v>theater</v>
      </c>
      <c r="T3313" t="str">
        <f t="shared" si="259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255"/>
        <v>42664.517893518518</v>
      </c>
      <c r="L3314" s="11">
        <f t="shared" si="256"/>
        <v>42685.625000000007</v>
      </c>
      <c r="M3314" t="b">
        <v>0</v>
      </c>
      <c r="N3314">
        <v>41</v>
      </c>
      <c r="O3314" t="b">
        <v>1</v>
      </c>
      <c r="P3314" t="s">
        <v>8271</v>
      </c>
      <c r="Q3314" s="6">
        <f>E3314/D3314</f>
        <v>1.0004</v>
      </c>
      <c r="R3314" s="7">
        <f t="shared" si="257"/>
        <v>61</v>
      </c>
      <c r="S3314" t="str">
        <f t="shared" si="258"/>
        <v>theater</v>
      </c>
      <c r="T3314" t="str">
        <f t="shared" si="259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255"/>
        <v>42381.952743055554</v>
      </c>
      <c r="L3315" s="11">
        <f t="shared" si="256"/>
        <v>42395.750000000007</v>
      </c>
      <c r="M3315" t="b">
        <v>0</v>
      </c>
      <c r="N3315">
        <v>29</v>
      </c>
      <c r="O3315" t="b">
        <v>1</v>
      </c>
      <c r="P3315" t="s">
        <v>8271</v>
      </c>
      <c r="Q3315" s="6">
        <f>E3315/D3315</f>
        <v>1.1605000000000001</v>
      </c>
      <c r="R3315" s="7">
        <f t="shared" si="257"/>
        <v>80.034482758620683</v>
      </c>
      <c r="S3315" t="str">
        <f t="shared" si="258"/>
        <v>theater</v>
      </c>
      <c r="T3315" t="str">
        <f t="shared" si="259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255"/>
        <v>42104.975821759261</v>
      </c>
      <c r="L3316" s="11">
        <f t="shared" si="256"/>
        <v>42132.545138888891</v>
      </c>
      <c r="M3316" t="b">
        <v>0</v>
      </c>
      <c r="N3316">
        <v>58</v>
      </c>
      <c r="O3316" t="b">
        <v>1</v>
      </c>
      <c r="P3316" t="s">
        <v>8271</v>
      </c>
      <c r="Q3316" s="6">
        <f>E3316/D3316</f>
        <v>2.1074999999999999</v>
      </c>
      <c r="R3316" s="7">
        <f t="shared" si="257"/>
        <v>29.068965517241381</v>
      </c>
      <c r="S3316" t="str">
        <f t="shared" si="258"/>
        <v>theater</v>
      </c>
      <c r="T3316" t="str">
        <f t="shared" si="259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255"/>
        <v>42466.012048611119</v>
      </c>
      <c r="L3317" s="11">
        <f t="shared" si="256"/>
        <v>42496.012048611119</v>
      </c>
      <c r="M3317" t="b">
        <v>0</v>
      </c>
      <c r="N3317">
        <v>89</v>
      </c>
      <c r="O3317" t="b">
        <v>1</v>
      </c>
      <c r="P3317" t="s">
        <v>8271</v>
      </c>
      <c r="Q3317" s="6">
        <f>E3317/D3317</f>
        <v>1.1000000000000001</v>
      </c>
      <c r="R3317" s="7">
        <f t="shared" si="257"/>
        <v>49.438202247191015</v>
      </c>
      <c r="S3317" t="str">
        <f t="shared" si="258"/>
        <v>theater</v>
      </c>
      <c r="T3317" t="str">
        <f t="shared" si="259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255"/>
        <v>41826.579571759263</v>
      </c>
      <c r="L3318" s="11">
        <f t="shared" si="256"/>
        <v>41859.287500000006</v>
      </c>
      <c r="M3318" t="b">
        <v>0</v>
      </c>
      <c r="N3318">
        <v>125</v>
      </c>
      <c r="O3318" t="b">
        <v>1</v>
      </c>
      <c r="P3318" t="s">
        <v>8271</v>
      </c>
      <c r="Q3318" s="6">
        <f>E3318/D3318</f>
        <v>1.0008673425918038</v>
      </c>
      <c r="R3318" s="7">
        <f t="shared" si="257"/>
        <v>93.977440000000001</v>
      </c>
      <c r="S3318" t="str">
        <f t="shared" si="258"/>
        <v>theater</v>
      </c>
      <c r="T3318" t="str">
        <f t="shared" si="259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255"/>
        <v>42498.74796296296</v>
      </c>
      <c r="L3319" s="11">
        <f t="shared" si="256"/>
        <v>42528.74796296296</v>
      </c>
      <c r="M3319" t="b">
        <v>0</v>
      </c>
      <c r="N3319">
        <v>18</v>
      </c>
      <c r="O3319" t="b">
        <v>1</v>
      </c>
      <c r="P3319" t="s">
        <v>8271</v>
      </c>
      <c r="Q3319" s="6">
        <f>E3319/D3319</f>
        <v>1.0619047619047619</v>
      </c>
      <c r="R3319" s="7">
        <f t="shared" si="257"/>
        <v>61.944444444444443</v>
      </c>
      <c r="S3319" t="str">
        <f t="shared" si="258"/>
        <v>theater</v>
      </c>
      <c r="T3319" t="str">
        <f t="shared" si="259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255"/>
        <v>42431.010335648149</v>
      </c>
      <c r="L3320" s="11">
        <f t="shared" si="256"/>
        <v>42470.812500000007</v>
      </c>
      <c r="M3320" t="b">
        <v>0</v>
      </c>
      <c r="N3320">
        <v>32</v>
      </c>
      <c r="O3320" t="b">
        <v>1</v>
      </c>
      <c r="P3320" t="s">
        <v>8271</v>
      </c>
      <c r="Q3320" s="6">
        <f>E3320/D3320</f>
        <v>1.256</v>
      </c>
      <c r="R3320" s="7">
        <f t="shared" si="257"/>
        <v>78.5</v>
      </c>
      <c r="S3320" t="str">
        <f t="shared" si="258"/>
        <v>theater</v>
      </c>
      <c r="T3320" t="str">
        <f t="shared" si="259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255"/>
        <v>41990.29381944445</v>
      </c>
      <c r="L3321" s="11">
        <f t="shared" si="256"/>
        <v>42035.29381944445</v>
      </c>
      <c r="M3321" t="b">
        <v>0</v>
      </c>
      <c r="N3321">
        <v>16</v>
      </c>
      <c r="O3321" t="b">
        <v>1</v>
      </c>
      <c r="P3321" t="s">
        <v>8271</v>
      </c>
      <c r="Q3321" s="6">
        <f>E3321/D3321</f>
        <v>1.08</v>
      </c>
      <c r="R3321" s="7">
        <f t="shared" si="257"/>
        <v>33.75</v>
      </c>
      <c r="S3321" t="str">
        <f t="shared" si="258"/>
        <v>theater</v>
      </c>
      <c r="T3321" t="str">
        <f t="shared" si="259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255"/>
        <v>42512.75413194445</v>
      </c>
      <c r="L3322" s="11">
        <f t="shared" si="256"/>
        <v>42542.75413194445</v>
      </c>
      <c r="M3322" t="b">
        <v>0</v>
      </c>
      <c r="N3322">
        <v>38</v>
      </c>
      <c r="O3322" t="b">
        <v>1</v>
      </c>
      <c r="P3322" t="s">
        <v>8271</v>
      </c>
      <c r="Q3322" s="6">
        <f>E3322/D3322</f>
        <v>1.01</v>
      </c>
      <c r="R3322" s="7">
        <f t="shared" si="257"/>
        <v>66.44736842105263</v>
      </c>
      <c r="S3322" t="str">
        <f t="shared" si="258"/>
        <v>theater</v>
      </c>
      <c r="T3322" t="str">
        <f t="shared" si="259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255"/>
        <v>41913.808622685188</v>
      </c>
      <c r="L3323" s="11">
        <f t="shared" si="256"/>
        <v>41927.874305555561</v>
      </c>
      <c r="M3323" t="b">
        <v>0</v>
      </c>
      <c r="N3323">
        <v>15</v>
      </c>
      <c r="O3323" t="b">
        <v>1</v>
      </c>
      <c r="P3323" t="s">
        <v>8271</v>
      </c>
      <c r="Q3323" s="6">
        <f>E3323/D3323</f>
        <v>1.0740000000000001</v>
      </c>
      <c r="R3323" s="7">
        <f t="shared" si="257"/>
        <v>35.799999999999997</v>
      </c>
      <c r="S3323" t="str">
        <f t="shared" si="258"/>
        <v>theater</v>
      </c>
      <c r="T3323" t="str">
        <f t="shared" si="259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255"/>
        <v>42520.718703703707</v>
      </c>
      <c r="L3324" s="11">
        <f t="shared" si="256"/>
        <v>42542.871527777781</v>
      </c>
      <c r="M3324" t="b">
        <v>0</v>
      </c>
      <c r="N3324">
        <v>23</v>
      </c>
      <c r="O3324" t="b">
        <v>1</v>
      </c>
      <c r="P3324" t="s">
        <v>8271</v>
      </c>
      <c r="Q3324" s="6">
        <f>E3324/D3324</f>
        <v>1.0151515151515151</v>
      </c>
      <c r="R3324" s="7">
        <f t="shared" si="257"/>
        <v>145.65217391304347</v>
      </c>
      <c r="S3324" t="str">
        <f t="shared" si="258"/>
        <v>theater</v>
      </c>
      <c r="T3324" t="str">
        <f t="shared" si="259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255"/>
        <v>42608.074166666665</v>
      </c>
      <c r="L3325" s="11">
        <f t="shared" si="256"/>
        <v>42638.074166666665</v>
      </c>
      <c r="M3325" t="b">
        <v>0</v>
      </c>
      <c r="N3325">
        <v>49</v>
      </c>
      <c r="O3325" t="b">
        <v>1</v>
      </c>
      <c r="P3325" t="s">
        <v>8271</v>
      </c>
      <c r="Q3325" s="6">
        <f>E3325/D3325</f>
        <v>1.2589999999999999</v>
      </c>
      <c r="R3325" s="7">
        <f t="shared" si="257"/>
        <v>25.693877551020407</v>
      </c>
      <c r="S3325" t="str">
        <f t="shared" si="258"/>
        <v>theater</v>
      </c>
      <c r="T3325" t="str">
        <f t="shared" si="259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255"/>
        <v>42512.291550925926</v>
      </c>
      <c r="L3326" s="11">
        <f t="shared" si="256"/>
        <v>42526.291550925926</v>
      </c>
      <c r="M3326" t="b">
        <v>0</v>
      </c>
      <c r="N3326">
        <v>10</v>
      </c>
      <c r="O3326" t="b">
        <v>1</v>
      </c>
      <c r="P3326" t="s">
        <v>8271</v>
      </c>
      <c r="Q3326" s="6">
        <f>E3326/D3326</f>
        <v>1.0166666666666666</v>
      </c>
      <c r="R3326" s="7">
        <f t="shared" si="257"/>
        <v>152.5</v>
      </c>
      <c r="S3326" t="str">
        <f t="shared" si="258"/>
        <v>theater</v>
      </c>
      <c r="T3326" t="str">
        <f t="shared" si="259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255"/>
        <v>42064.493946759263</v>
      </c>
      <c r="L3327" s="11">
        <f t="shared" si="256"/>
        <v>42099.452280092599</v>
      </c>
      <c r="M3327" t="b">
        <v>0</v>
      </c>
      <c r="N3327">
        <v>15</v>
      </c>
      <c r="O3327" t="b">
        <v>1</v>
      </c>
      <c r="P3327" t="s">
        <v>8271</v>
      </c>
      <c r="Q3327" s="6">
        <f>E3327/D3327</f>
        <v>1.125</v>
      </c>
      <c r="R3327" s="7">
        <f t="shared" si="257"/>
        <v>30</v>
      </c>
      <c r="S3327" t="str">
        <f t="shared" si="258"/>
        <v>theater</v>
      </c>
      <c r="T3327" t="str">
        <f t="shared" si="259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255"/>
        <v>42041.422511574077</v>
      </c>
      <c r="L3328" s="11">
        <f t="shared" si="256"/>
        <v>42071.380844907406</v>
      </c>
      <c r="M3328" t="b">
        <v>0</v>
      </c>
      <c r="N3328">
        <v>57</v>
      </c>
      <c r="O3328" t="b">
        <v>1</v>
      </c>
      <c r="P3328" t="s">
        <v>8271</v>
      </c>
      <c r="Q3328" s="6">
        <f>E3328/D3328</f>
        <v>1.0137499999999999</v>
      </c>
      <c r="R3328" s="7">
        <f t="shared" si="257"/>
        <v>142.28070175438597</v>
      </c>
      <c r="S3328" t="str">
        <f t="shared" si="258"/>
        <v>theater</v>
      </c>
      <c r="T3328" t="str">
        <f t="shared" si="259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255"/>
        <v>42468.082939814813</v>
      </c>
      <c r="L3329" s="11">
        <f t="shared" si="256"/>
        <v>42498.082939814813</v>
      </c>
      <c r="M3329" t="b">
        <v>0</v>
      </c>
      <c r="N3329">
        <v>33</v>
      </c>
      <c r="O3329" t="b">
        <v>1</v>
      </c>
      <c r="P3329" t="s">
        <v>8271</v>
      </c>
      <c r="Q3329" s="6">
        <f>E3329/D3329</f>
        <v>1.0125</v>
      </c>
      <c r="R3329" s="7">
        <f t="shared" si="257"/>
        <v>24.545454545454547</v>
      </c>
      <c r="S3329" t="str">
        <f t="shared" si="258"/>
        <v>theater</v>
      </c>
      <c r="T3329" t="str">
        <f t="shared" si="259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si="255"/>
        <v>41822.283368055556</v>
      </c>
      <c r="L3330" s="11">
        <f t="shared" si="256"/>
        <v>41824.75</v>
      </c>
      <c r="M3330" t="b">
        <v>0</v>
      </c>
      <c r="N3330">
        <v>9</v>
      </c>
      <c r="O3330" t="b">
        <v>1</v>
      </c>
      <c r="P3330" t="s">
        <v>8271</v>
      </c>
      <c r="Q3330" s="6">
        <f>E3330/D3330</f>
        <v>1.4638888888888888</v>
      </c>
      <c r="R3330" s="7">
        <f t="shared" si="257"/>
        <v>292.77777777777777</v>
      </c>
      <c r="S3330" t="str">
        <f t="shared" si="258"/>
        <v>theater</v>
      </c>
      <c r="T3330" t="str">
        <f t="shared" si="259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ref="K3331:K3394" si="260">(((J3331/60)/60)/24)+DATE(1970,1,1)+(-7/24)</f>
        <v>41837.031342592592</v>
      </c>
      <c r="L3331" s="11">
        <f t="shared" ref="L3331:L3394" si="261">(((I3331/60)/60)/24)+DATE(1970,1,1)+(-7/24)</f>
        <v>41847.666666666672</v>
      </c>
      <c r="M3331" t="b">
        <v>0</v>
      </c>
      <c r="N3331">
        <v>26</v>
      </c>
      <c r="O3331" t="b">
        <v>1</v>
      </c>
      <c r="P3331" t="s">
        <v>8271</v>
      </c>
      <c r="Q3331" s="6">
        <f>E3331/D3331</f>
        <v>1.1679999999999999</v>
      </c>
      <c r="R3331" s="7">
        <f t="shared" ref="R3331:R3394" si="262">E3331/N3331</f>
        <v>44.92307692307692</v>
      </c>
      <c r="S3331" t="str">
        <f t="shared" ref="S3331:S3394" si="263">LEFT(P3331,SEARCH("/",P3331,1)-1)</f>
        <v>theater</v>
      </c>
      <c r="T3331" t="str">
        <f t="shared" ref="T3331:T3394" si="264">RIGHT(P3331,LEN(P3331)-SEARCH("/",P3331))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260"/>
        <v>42065.595694444448</v>
      </c>
      <c r="L3332" s="11">
        <f t="shared" si="261"/>
        <v>42095.554027777784</v>
      </c>
      <c r="M3332" t="b">
        <v>0</v>
      </c>
      <c r="N3332">
        <v>69</v>
      </c>
      <c r="O3332" t="b">
        <v>1</v>
      </c>
      <c r="P3332" t="s">
        <v>8271</v>
      </c>
      <c r="Q3332" s="6">
        <f>E3332/D3332</f>
        <v>1.0626666666666666</v>
      </c>
      <c r="R3332" s="7">
        <f t="shared" si="262"/>
        <v>23.10144927536232</v>
      </c>
      <c r="S3332" t="str">
        <f t="shared" si="263"/>
        <v>theater</v>
      </c>
      <c r="T3332" t="str">
        <f t="shared" si="264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260"/>
        <v>42248.406087962961</v>
      </c>
      <c r="L3333" s="11">
        <f t="shared" si="261"/>
        <v>42283.406087962961</v>
      </c>
      <c r="M3333" t="b">
        <v>0</v>
      </c>
      <c r="N3333">
        <v>65</v>
      </c>
      <c r="O3333" t="b">
        <v>1</v>
      </c>
      <c r="P3333" t="s">
        <v>8271</v>
      </c>
      <c r="Q3333" s="6">
        <f>E3333/D3333</f>
        <v>1.0451999999999999</v>
      </c>
      <c r="R3333" s="7">
        <f t="shared" si="262"/>
        <v>80.400000000000006</v>
      </c>
      <c r="S3333" t="str">
        <f t="shared" si="263"/>
        <v>theater</v>
      </c>
      <c r="T3333" t="str">
        <f t="shared" si="264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260"/>
        <v>41809.56863425926</v>
      </c>
      <c r="L3334" s="11">
        <f t="shared" si="261"/>
        <v>41839.56863425926</v>
      </c>
      <c r="M3334" t="b">
        <v>0</v>
      </c>
      <c r="N3334">
        <v>83</v>
      </c>
      <c r="O3334" t="b">
        <v>1</v>
      </c>
      <c r="P3334" t="s">
        <v>8271</v>
      </c>
      <c r="Q3334" s="6">
        <f>E3334/D3334</f>
        <v>1</v>
      </c>
      <c r="R3334" s="7">
        <f t="shared" si="262"/>
        <v>72.289156626506028</v>
      </c>
      <c r="S3334" t="str">
        <f t="shared" si="263"/>
        <v>theater</v>
      </c>
      <c r="T3334" t="str">
        <f t="shared" si="264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260"/>
        <v>42148.385185185187</v>
      </c>
      <c r="L3335" s="11">
        <f t="shared" si="261"/>
        <v>42170.385185185187</v>
      </c>
      <c r="M3335" t="b">
        <v>0</v>
      </c>
      <c r="N3335">
        <v>111</v>
      </c>
      <c r="O3335" t="b">
        <v>1</v>
      </c>
      <c r="P3335" t="s">
        <v>8271</v>
      </c>
      <c r="Q3335" s="6">
        <f>E3335/D3335</f>
        <v>1.0457142857142858</v>
      </c>
      <c r="R3335" s="7">
        <f t="shared" si="262"/>
        <v>32.972972972972975</v>
      </c>
      <c r="S3335" t="str">
        <f t="shared" si="263"/>
        <v>theater</v>
      </c>
      <c r="T3335" t="str">
        <f t="shared" si="264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260"/>
        <v>42185.229421296295</v>
      </c>
      <c r="L3336" s="11">
        <f t="shared" si="261"/>
        <v>42215.229421296295</v>
      </c>
      <c r="M3336" t="b">
        <v>0</v>
      </c>
      <c r="N3336">
        <v>46</v>
      </c>
      <c r="O3336" t="b">
        <v>1</v>
      </c>
      <c r="P3336" t="s">
        <v>8271</v>
      </c>
      <c r="Q3336" s="6">
        <f>E3336/D3336</f>
        <v>1.3862051149573753</v>
      </c>
      <c r="R3336" s="7">
        <f t="shared" si="262"/>
        <v>116.65217391304348</v>
      </c>
      <c r="S3336" t="str">
        <f t="shared" si="263"/>
        <v>theater</v>
      </c>
      <c r="T3336" t="str">
        <f t="shared" si="264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260"/>
        <v>41827.382476851853</v>
      </c>
      <c r="L3337" s="11">
        <f t="shared" si="261"/>
        <v>41854.666666666672</v>
      </c>
      <c r="M3337" t="b">
        <v>0</v>
      </c>
      <c r="N3337">
        <v>63</v>
      </c>
      <c r="O3337" t="b">
        <v>1</v>
      </c>
      <c r="P3337" t="s">
        <v>8271</v>
      </c>
      <c r="Q3337" s="6">
        <f>E3337/D3337</f>
        <v>1.0032000000000001</v>
      </c>
      <c r="R3337" s="7">
        <f t="shared" si="262"/>
        <v>79.61904761904762</v>
      </c>
      <c r="S3337" t="str">
        <f t="shared" si="263"/>
        <v>theater</v>
      </c>
      <c r="T3337" t="str">
        <f t="shared" si="264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260"/>
        <v>42437.107013888897</v>
      </c>
      <c r="L3338" s="11">
        <f t="shared" si="261"/>
        <v>42465.065347222226</v>
      </c>
      <c r="M3338" t="b">
        <v>0</v>
      </c>
      <c r="N3338">
        <v>9</v>
      </c>
      <c r="O3338" t="b">
        <v>1</v>
      </c>
      <c r="P3338" t="s">
        <v>8271</v>
      </c>
      <c r="Q3338" s="6">
        <f>E3338/D3338</f>
        <v>1</v>
      </c>
      <c r="R3338" s="7">
        <f t="shared" si="262"/>
        <v>27.777777777777779</v>
      </c>
      <c r="S3338" t="str">
        <f t="shared" si="263"/>
        <v>theater</v>
      </c>
      <c r="T3338" t="str">
        <f t="shared" si="264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260"/>
        <v>41900.990358796298</v>
      </c>
      <c r="L3339" s="11">
        <f t="shared" si="261"/>
        <v>41922.583333333336</v>
      </c>
      <c r="M3339" t="b">
        <v>0</v>
      </c>
      <c r="N3339">
        <v>34</v>
      </c>
      <c r="O3339" t="b">
        <v>1</v>
      </c>
      <c r="P3339" t="s">
        <v>8271</v>
      </c>
      <c r="Q3339" s="6">
        <f>E3339/D3339</f>
        <v>1.1020000000000001</v>
      </c>
      <c r="R3339" s="7">
        <f t="shared" si="262"/>
        <v>81.029411764705884</v>
      </c>
      <c r="S3339" t="str">
        <f t="shared" si="263"/>
        <v>theater</v>
      </c>
      <c r="T3339" t="str">
        <f t="shared" si="264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260"/>
        <v>42769.283333333333</v>
      </c>
      <c r="L3340" s="11">
        <f t="shared" si="261"/>
        <v>42790.283333333333</v>
      </c>
      <c r="M3340" t="b">
        <v>0</v>
      </c>
      <c r="N3340">
        <v>112</v>
      </c>
      <c r="O3340" t="b">
        <v>1</v>
      </c>
      <c r="P3340" t="s">
        <v>8271</v>
      </c>
      <c r="Q3340" s="6">
        <f>E3340/D3340</f>
        <v>1.0218</v>
      </c>
      <c r="R3340" s="7">
        <f t="shared" si="262"/>
        <v>136.84821428571428</v>
      </c>
      <c r="S3340" t="str">
        <f t="shared" si="263"/>
        <v>theater</v>
      </c>
      <c r="T3340" t="str">
        <f t="shared" si="264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260"/>
        <v>42549.37405092593</v>
      </c>
      <c r="L3341" s="11">
        <f t="shared" si="261"/>
        <v>42579.37405092593</v>
      </c>
      <c r="M3341" t="b">
        <v>0</v>
      </c>
      <c r="N3341">
        <v>47</v>
      </c>
      <c r="O3341" t="b">
        <v>1</v>
      </c>
      <c r="P3341" t="s">
        <v>8271</v>
      </c>
      <c r="Q3341" s="6">
        <f>E3341/D3341</f>
        <v>1.0435000000000001</v>
      </c>
      <c r="R3341" s="7">
        <f t="shared" si="262"/>
        <v>177.61702127659575</v>
      </c>
      <c r="S3341" t="str">
        <f t="shared" si="263"/>
        <v>theater</v>
      </c>
      <c r="T3341" t="str">
        <f t="shared" si="264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260"/>
        <v>42685.682337962964</v>
      </c>
      <c r="L3342" s="11">
        <f t="shared" si="261"/>
        <v>42710.682337962964</v>
      </c>
      <c r="M3342" t="b">
        <v>0</v>
      </c>
      <c r="N3342">
        <v>38</v>
      </c>
      <c r="O3342" t="b">
        <v>1</v>
      </c>
      <c r="P3342" t="s">
        <v>8271</v>
      </c>
      <c r="Q3342" s="6">
        <f>E3342/D3342</f>
        <v>1.3816666666666666</v>
      </c>
      <c r="R3342" s="7">
        <f t="shared" si="262"/>
        <v>109.07894736842105</v>
      </c>
      <c r="S3342" t="str">
        <f t="shared" si="263"/>
        <v>theater</v>
      </c>
      <c r="T3342" t="str">
        <f t="shared" si="264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260"/>
        <v>42510.507187500007</v>
      </c>
      <c r="L3343" s="11">
        <f t="shared" si="261"/>
        <v>42533.416666666664</v>
      </c>
      <c r="M3343" t="b">
        <v>0</v>
      </c>
      <c r="N3343">
        <v>28</v>
      </c>
      <c r="O3343" t="b">
        <v>1</v>
      </c>
      <c r="P3343" t="s">
        <v>8271</v>
      </c>
      <c r="Q3343" s="6">
        <f>E3343/D3343</f>
        <v>1</v>
      </c>
      <c r="R3343" s="7">
        <f t="shared" si="262"/>
        <v>119.64285714285714</v>
      </c>
      <c r="S3343" t="str">
        <f t="shared" si="263"/>
        <v>theater</v>
      </c>
      <c r="T3343" t="str">
        <f t="shared" si="264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260"/>
        <v>42062.004745370366</v>
      </c>
      <c r="L3344" s="11">
        <f t="shared" si="261"/>
        <v>42094.915972222225</v>
      </c>
      <c r="M3344" t="b">
        <v>0</v>
      </c>
      <c r="N3344">
        <v>78</v>
      </c>
      <c r="O3344" t="b">
        <v>1</v>
      </c>
      <c r="P3344" t="s">
        <v>8271</v>
      </c>
      <c r="Q3344" s="6">
        <f>E3344/D3344</f>
        <v>1.0166666666666666</v>
      </c>
      <c r="R3344" s="7">
        <f t="shared" si="262"/>
        <v>78.205128205128204</v>
      </c>
      <c r="S3344" t="str">
        <f t="shared" si="263"/>
        <v>theater</v>
      </c>
      <c r="T3344" t="str">
        <f t="shared" si="264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260"/>
        <v>42452.624814814822</v>
      </c>
      <c r="L3345" s="11">
        <f t="shared" si="261"/>
        <v>42473.262500000004</v>
      </c>
      <c r="M3345" t="b">
        <v>0</v>
      </c>
      <c r="N3345">
        <v>23</v>
      </c>
      <c r="O3345" t="b">
        <v>1</v>
      </c>
      <c r="P3345" t="s">
        <v>8271</v>
      </c>
      <c r="Q3345" s="6">
        <f>E3345/D3345</f>
        <v>1.7142857142857142</v>
      </c>
      <c r="R3345" s="7">
        <f t="shared" si="262"/>
        <v>52.173913043478258</v>
      </c>
      <c r="S3345" t="str">
        <f t="shared" si="263"/>
        <v>theater</v>
      </c>
      <c r="T3345" t="str">
        <f t="shared" si="264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260"/>
        <v>41850.908483796295</v>
      </c>
      <c r="L3346" s="11">
        <f t="shared" si="261"/>
        <v>41880.908483796295</v>
      </c>
      <c r="M3346" t="b">
        <v>0</v>
      </c>
      <c r="N3346">
        <v>40</v>
      </c>
      <c r="O3346" t="b">
        <v>1</v>
      </c>
      <c r="P3346" t="s">
        <v>8271</v>
      </c>
      <c r="Q3346" s="6">
        <f>E3346/D3346</f>
        <v>1.0144444444444445</v>
      </c>
      <c r="R3346" s="7">
        <f t="shared" si="262"/>
        <v>114.125</v>
      </c>
      <c r="S3346" t="str">
        <f t="shared" si="263"/>
        <v>theater</v>
      </c>
      <c r="T3346" t="str">
        <f t="shared" si="264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260"/>
        <v>42052.814444444448</v>
      </c>
      <c r="L3347" s="11">
        <f t="shared" si="261"/>
        <v>42111.734027777777</v>
      </c>
      <c r="M3347" t="b">
        <v>0</v>
      </c>
      <c r="N3347">
        <v>13</v>
      </c>
      <c r="O3347" t="b">
        <v>1</v>
      </c>
      <c r="P3347" t="s">
        <v>8271</v>
      </c>
      <c r="Q3347" s="6">
        <f>E3347/D3347</f>
        <v>1.3</v>
      </c>
      <c r="R3347" s="7">
        <f t="shared" si="262"/>
        <v>50</v>
      </c>
      <c r="S3347" t="str">
        <f t="shared" si="263"/>
        <v>theater</v>
      </c>
      <c r="T3347" t="str">
        <f t="shared" si="264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260"/>
        <v>42053.732754629636</v>
      </c>
      <c r="L3348" s="11">
        <f t="shared" si="261"/>
        <v>42060.732754629636</v>
      </c>
      <c r="M3348" t="b">
        <v>0</v>
      </c>
      <c r="N3348">
        <v>18</v>
      </c>
      <c r="O3348" t="b">
        <v>1</v>
      </c>
      <c r="P3348" t="s">
        <v>8271</v>
      </c>
      <c r="Q3348" s="6">
        <f>E3348/D3348</f>
        <v>1.1000000000000001</v>
      </c>
      <c r="R3348" s="7">
        <f t="shared" si="262"/>
        <v>91.666666666666671</v>
      </c>
      <c r="S3348" t="str">
        <f t="shared" si="263"/>
        <v>theater</v>
      </c>
      <c r="T3348" t="str">
        <f t="shared" si="264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260"/>
        <v>42484.259884259263</v>
      </c>
      <c r="L3349" s="11">
        <f t="shared" si="261"/>
        <v>42498.583333333336</v>
      </c>
      <c r="M3349" t="b">
        <v>0</v>
      </c>
      <c r="N3349">
        <v>22</v>
      </c>
      <c r="O3349" t="b">
        <v>1</v>
      </c>
      <c r="P3349" t="s">
        <v>8271</v>
      </c>
      <c r="Q3349" s="6">
        <f>E3349/D3349</f>
        <v>1.1944999999999999</v>
      </c>
      <c r="R3349" s="7">
        <f t="shared" si="262"/>
        <v>108.59090909090909</v>
      </c>
      <c r="S3349" t="str">
        <f t="shared" si="263"/>
        <v>theater</v>
      </c>
      <c r="T3349" t="str">
        <f t="shared" si="264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260"/>
        <v>42466.267129629632</v>
      </c>
      <c r="L3350" s="11">
        <f t="shared" si="261"/>
        <v>42489.874305555561</v>
      </c>
      <c r="M3350" t="b">
        <v>0</v>
      </c>
      <c r="N3350">
        <v>79</v>
      </c>
      <c r="O3350" t="b">
        <v>1</v>
      </c>
      <c r="P3350" t="s">
        <v>8271</v>
      </c>
      <c r="Q3350" s="6">
        <f>E3350/D3350</f>
        <v>1.002909090909091</v>
      </c>
      <c r="R3350" s="7">
        <f t="shared" si="262"/>
        <v>69.822784810126578</v>
      </c>
      <c r="S3350" t="str">
        <f t="shared" si="263"/>
        <v>theater</v>
      </c>
      <c r="T3350" t="str">
        <f t="shared" si="264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260"/>
        <v>42512.819120370368</v>
      </c>
      <c r="L3351" s="11">
        <f t="shared" si="261"/>
        <v>42534.416666666664</v>
      </c>
      <c r="M3351" t="b">
        <v>0</v>
      </c>
      <c r="N3351">
        <v>14</v>
      </c>
      <c r="O3351" t="b">
        <v>1</v>
      </c>
      <c r="P3351" t="s">
        <v>8271</v>
      </c>
      <c r="Q3351" s="6">
        <f>E3351/D3351</f>
        <v>1.534</v>
      </c>
      <c r="R3351" s="7">
        <f t="shared" si="262"/>
        <v>109.57142857142857</v>
      </c>
      <c r="S3351" t="str">
        <f t="shared" si="263"/>
        <v>theater</v>
      </c>
      <c r="T3351" t="str">
        <f t="shared" si="264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260"/>
        <v>42302.409849537034</v>
      </c>
      <c r="L3352" s="11">
        <f t="shared" si="261"/>
        <v>42337.666666666664</v>
      </c>
      <c r="M3352" t="b">
        <v>0</v>
      </c>
      <c r="N3352">
        <v>51</v>
      </c>
      <c r="O3352" t="b">
        <v>1</v>
      </c>
      <c r="P3352" t="s">
        <v>8271</v>
      </c>
      <c r="Q3352" s="6">
        <f>E3352/D3352</f>
        <v>1.0442857142857143</v>
      </c>
      <c r="R3352" s="7">
        <f t="shared" si="262"/>
        <v>71.666666666666671</v>
      </c>
      <c r="S3352" t="str">
        <f t="shared" si="263"/>
        <v>theater</v>
      </c>
      <c r="T3352" t="str">
        <f t="shared" si="264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260"/>
        <v>41806.103761574079</v>
      </c>
      <c r="L3353" s="11">
        <f t="shared" si="261"/>
        <v>41843.166666666672</v>
      </c>
      <c r="M3353" t="b">
        <v>0</v>
      </c>
      <c r="N3353">
        <v>54</v>
      </c>
      <c r="O3353" t="b">
        <v>1</v>
      </c>
      <c r="P3353" t="s">
        <v>8271</v>
      </c>
      <c r="Q3353" s="6">
        <f>E3353/D3353</f>
        <v>1.0109999999999999</v>
      </c>
      <c r="R3353" s="7">
        <f t="shared" si="262"/>
        <v>93.611111111111114</v>
      </c>
      <c r="S3353" t="str">
        <f t="shared" si="263"/>
        <v>theater</v>
      </c>
      <c r="T3353" t="str">
        <f t="shared" si="264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260"/>
        <v>42495.701134259267</v>
      </c>
      <c r="L3354" s="11">
        <f t="shared" si="261"/>
        <v>42552.666666666664</v>
      </c>
      <c r="M3354" t="b">
        <v>0</v>
      </c>
      <c r="N3354">
        <v>70</v>
      </c>
      <c r="O3354" t="b">
        <v>1</v>
      </c>
      <c r="P3354" t="s">
        <v>8271</v>
      </c>
      <c r="Q3354" s="6">
        <f>E3354/D3354</f>
        <v>1.0751999999999999</v>
      </c>
      <c r="R3354" s="7">
        <f t="shared" si="262"/>
        <v>76.8</v>
      </c>
      <c r="S3354" t="str">
        <f t="shared" si="263"/>
        <v>theater</v>
      </c>
      <c r="T3354" t="str">
        <f t="shared" si="264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260"/>
        <v>42479.140625000007</v>
      </c>
      <c r="L3355" s="11">
        <f t="shared" si="261"/>
        <v>42492.666666666664</v>
      </c>
      <c r="M3355" t="b">
        <v>0</v>
      </c>
      <c r="N3355">
        <v>44</v>
      </c>
      <c r="O3355" t="b">
        <v>1</v>
      </c>
      <c r="P3355" t="s">
        <v>8271</v>
      </c>
      <c r="Q3355" s="6">
        <f>E3355/D3355</f>
        <v>3.15</v>
      </c>
      <c r="R3355" s="7">
        <f t="shared" si="262"/>
        <v>35.795454545454547</v>
      </c>
      <c r="S3355" t="str">
        <f t="shared" si="263"/>
        <v>theater</v>
      </c>
      <c r="T3355" t="str">
        <f t="shared" si="264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260"/>
        <v>42270.435254629636</v>
      </c>
      <c r="L3356" s="11">
        <f t="shared" si="261"/>
        <v>42305.875694444447</v>
      </c>
      <c r="M3356" t="b">
        <v>0</v>
      </c>
      <c r="N3356">
        <v>55</v>
      </c>
      <c r="O3356" t="b">
        <v>1</v>
      </c>
      <c r="P3356" t="s">
        <v>8271</v>
      </c>
      <c r="Q3356" s="6">
        <f>E3356/D3356</f>
        <v>1.0193333333333334</v>
      </c>
      <c r="R3356" s="7">
        <f t="shared" si="262"/>
        <v>55.6</v>
      </c>
      <c r="S3356" t="str">
        <f t="shared" si="263"/>
        <v>theater</v>
      </c>
      <c r="T3356" t="str">
        <f t="shared" si="264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260"/>
        <v>42489.3278587963</v>
      </c>
      <c r="L3357" s="11">
        <f t="shared" si="261"/>
        <v>42500.178472222229</v>
      </c>
      <c r="M3357" t="b">
        <v>0</v>
      </c>
      <c r="N3357">
        <v>15</v>
      </c>
      <c r="O3357" t="b">
        <v>1</v>
      </c>
      <c r="P3357" t="s">
        <v>8271</v>
      </c>
      <c r="Q3357" s="6">
        <f>E3357/D3357</f>
        <v>1.2628571428571429</v>
      </c>
      <c r="R3357" s="7">
        <f t="shared" si="262"/>
        <v>147.33333333333334</v>
      </c>
      <c r="S3357" t="str">
        <f t="shared" si="263"/>
        <v>theater</v>
      </c>
      <c r="T3357" t="str">
        <f t="shared" si="264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260"/>
        <v>42536.523981481485</v>
      </c>
      <c r="L3358" s="11">
        <f t="shared" si="261"/>
        <v>42566.523981481485</v>
      </c>
      <c r="M3358" t="b">
        <v>0</v>
      </c>
      <c r="N3358">
        <v>27</v>
      </c>
      <c r="O3358" t="b">
        <v>1</v>
      </c>
      <c r="P3358" t="s">
        <v>8271</v>
      </c>
      <c r="Q3358" s="6">
        <f>E3358/D3358</f>
        <v>1.014</v>
      </c>
      <c r="R3358" s="7">
        <f t="shared" si="262"/>
        <v>56.333333333333336</v>
      </c>
      <c r="S3358" t="str">
        <f t="shared" si="263"/>
        <v>theater</v>
      </c>
      <c r="T3358" t="str">
        <f t="shared" si="264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260"/>
        <v>41822.126273148147</v>
      </c>
      <c r="L3359" s="11">
        <f t="shared" si="261"/>
        <v>41852.126273148147</v>
      </c>
      <c r="M3359" t="b">
        <v>0</v>
      </c>
      <c r="N3359">
        <v>21</v>
      </c>
      <c r="O3359" t="b">
        <v>1</v>
      </c>
      <c r="P3359" t="s">
        <v>8271</v>
      </c>
      <c r="Q3359" s="6">
        <f>E3359/D3359</f>
        <v>1.01</v>
      </c>
      <c r="R3359" s="7">
        <f t="shared" si="262"/>
        <v>96.19047619047619</v>
      </c>
      <c r="S3359" t="str">
        <f t="shared" si="263"/>
        <v>theater</v>
      </c>
      <c r="T3359" t="str">
        <f t="shared" si="264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260"/>
        <v>41932.019432870373</v>
      </c>
      <c r="L3360" s="11">
        <f t="shared" si="261"/>
        <v>41962.061099537044</v>
      </c>
      <c r="M3360" t="b">
        <v>0</v>
      </c>
      <c r="N3360">
        <v>162</v>
      </c>
      <c r="O3360" t="b">
        <v>1</v>
      </c>
      <c r="P3360" t="s">
        <v>8271</v>
      </c>
      <c r="Q3360" s="6">
        <f>E3360/D3360</f>
        <v>1.0299</v>
      </c>
      <c r="R3360" s="7">
        <f t="shared" si="262"/>
        <v>63.574074074074076</v>
      </c>
      <c r="S3360" t="str">
        <f t="shared" si="263"/>
        <v>theater</v>
      </c>
      <c r="T3360" t="str">
        <f t="shared" si="264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260"/>
        <v>42745.765439814822</v>
      </c>
      <c r="L3361" s="11">
        <f t="shared" si="261"/>
        <v>42790.765439814822</v>
      </c>
      <c r="M3361" t="b">
        <v>0</v>
      </c>
      <c r="N3361">
        <v>23</v>
      </c>
      <c r="O3361" t="b">
        <v>1</v>
      </c>
      <c r="P3361" t="s">
        <v>8271</v>
      </c>
      <c r="Q3361" s="6">
        <f>E3361/D3361</f>
        <v>1.0625</v>
      </c>
      <c r="R3361" s="7">
        <f t="shared" si="262"/>
        <v>184.78260869565219</v>
      </c>
      <c r="S3361" t="str">
        <f t="shared" si="263"/>
        <v>theater</v>
      </c>
      <c r="T3361" t="str">
        <f t="shared" si="264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260"/>
        <v>42696.791006944448</v>
      </c>
      <c r="L3362" s="11">
        <f t="shared" si="261"/>
        <v>42718.374305555561</v>
      </c>
      <c r="M3362" t="b">
        <v>0</v>
      </c>
      <c r="N3362">
        <v>72</v>
      </c>
      <c r="O3362" t="b">
        <v>1</v>
      </c>
      <c r="P3362" t="s">
        <v>8271</v>
      </c>
      <c r="Q3362" s="6">
        <f>E3362/D3362</f>
        <v>1.0137777777777779</v>
      </c>
      <c r="R3362" s="7">
        <f t="shared" si="262"/>
        <v>126.72222222222223</v>
      </c>
      <c r="S3362" t="str">
        <f t="shared" si="263"/>
        <v>theater</v>
      </c>
      <c r="T3362" t="str">
        <f t="shared" si="264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260"/>
        <v>41865.733680555561</v>
      </c>
      <c r="L3363" s="11">
        <f t="shared" si="261"/>
        <v>41883.374305555561</v>
      </c>
      <c r="M3363" t="b">
        <v>0</v>
      </c>
      <c r="N3363">
        <v>68</v>
      </c>
      <c r="O3363" t="b">
        <v>1</v>
      </c>
      <c r="P3363" t="s">
        <v>8271</v>
      </c>
      <c r="Q3363" s="6">
        <f>E3363/D3363</f>
        <v>1.1346000000000001</v>
      </c>
      <c r="R3363" s="7">
        <f t="shared" si="262"/>
        <v>83.42647058823529</v>
      </c>
      <c r="S3363" t="str">
        <f t="shared" si="263"/>
        <v>theater</v>
      </c>
      <c r="T3363" t="str">
        <f t="shared" si="264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260"/>
        <v>42055.79996527778</v>
      </c>
      <c r="L3364" s="11">
        <f t="shared" si="261"/>
        <v>42069.913194444445</v>
      </c>
      <c r="M3364" t="b">
        <v>0</v>
      </c>
      <c r="N3364">
        <v>20</v>
      </c>
      <c r="O3364" t="b">
        <v>1</v>
      </c>
      <c r="P3364" t="s">
        <v>8271</v>
      </c>
      <c r="Q3364" s="6">
        <f>E3364/D3364</f>
        <v>2.1800000000000002</v>
      </c>
      <c r="R3364" s="7">
        <f t="shared" si="262"/>
        <v>54.5</v>
      </c>
      <c r="S3364" t="str">
        <f t="shared" si="263"/>
        <v>theater</v>
      </c>
      <c r="T3364" t="str">
        <f t="shared" si="264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260"/>
        <v>41851.479687500003</v>
      </c>
      <c r="L3365" s="11">
        <f t="shared" si="261"/>
        <v>41870.375</v>
      </c>
      <c r="M3365" t="b">
        <v>0</v>
      </c>
      <c r="N3365">
        <v>26</v>
      </c>
      <c r="O3365" t="b">
        <v>1</v>
      </c>
      <c r="P3365" t="s">
        <v>8271</v>
      </c>
      <c r="Q3365" s="6">
        <f>E3365/D3365</f>
        <v>1.0141935483870967</v>
      </c>
      <c r="R3365" s="7">
        <f t="shared" si="262"/>
        <v>302.30769230769232</v>
      </c>
      <c r="S3365" t="str">
        <f t="shared" si="263"/>
        <v>theater</v>
      </c>
      <c r="T3365" t="str">
        <f t="shared" si="264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260"/>
        <v>42422.685752314814</v>
      </c>
      <c r="L3366" s="11">
        <f t="shared" si="261"/>
        <v>42444.583333333336</v>
      </c>
      <c r="M3366" t="b">
        <v>0</v>
      </c>
      <c r="N3366">
        <v>72</v>
      </c>
      <c r="O3366" t="b">
        <v>1</v>
      </c>
      <c r="P3366" t="s">
        <v>8271</v>
      </c>
      <c r="Q3366" s="6">
        <f>E3366/D3366</f>
        <v>1.0593333333333332</v>
      </c>
      <c r="R3366" s="7">
        <f t="shared" si="262"/>
        <v>44.138888888888886</v>
      </c>
      <c r="S3366" t="str">
        <f t="shared" si="263"/>
        <v>theater</v>
      </c>
      <c r="T3366" t="str">
        <f t="shared" si="264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260"/>
        <v>42320.810092592597</v>
      </c>
      <c r="L3367" s="11">
        <f t="shared" si="261"/>
        <v>42350.810092592597</v>
      </c>
      <c r="M3367" t="b">
        <v>0</v>
      </c>
      <c r="N3367">
        <v>3</v>
      </c>
      <c r="O3367" t="b">
        <v>1</v>
      </c>
      <c r="P3367" t="s">
        <v>8271</v>
      </c>
      <c r="Q3367" s="6">
        <f>E3367/D3367</f>
        <v>1.04</v>
      </c>
      <c r="R3367" s="7">
        <f t="shared" si="262"/>
        <v>866.66666666666663</v>
      </c>
      <c r="S3367" t="str">
        <f t="shared" si="263"/>
        <v>theater</v>
      </c>
      <c r="T3367" t="str">
        <f t="shared" si="264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260"/>
        <v>42106.775891203702</v>
      </c>
      <c r="L3368" s="11">
        <f t="shared" si="261"/>
        <v>42136.775891203702</v>
      </c>
      <c r="M3368" t="b">
        <v>0</v>
      </c>
      <c r="N3368">
        <v>18</v>
      </c>
      <c r="O3368" t="b">
        <v>1</v>
      </c>
      <c r="P3368" t="s">
        <v>8271</v>
      </c>
      <c r="Q3368" s="6">
        <f>E3368/D3368</f>
        <v>2.21</v>
      </c>
      <c r="R3368" s="7">
        <f t="shared" si="262"/>
        <v>61.388888888888886</v>
      </c>
      <c r="S3368" t="str">
        <f t="shared" si="263"/>
        <v>theater</v>
      </c>
      <c r="T3368" t="str">
        <f t="shared" si="264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260"/>
        <v>42192.642291666671</v>
      </c>
      <c r="L3369" s="11">
        <f t="shared" si="261"/>
        <v>42217.642291666671</v>
      </c>
      <c r="M3369" t="b">
        <v>0</v>
      </c>
      <c r="N3369">
        <v>30</v>
      </c>
      <c r="O3369" t="b">
        <v>1</v>
      </c>
      <c r="P3369" t="s">
        <v>8271</v>
      </c>
      <c r="Q3369" s="6">
        <f>E3369/D3369</f>
        <v>1.1866666666666668</v>
      </c>
      <c r="R3369" s="7">
        <f t="shared" si="262"/>
        <v>29.666666666666668</v>
      </c>
      <c r="S3369" t="str">
        <f t="shared" si="263"/>
        <v>theater</v>
      </c>
      <c r="T3369" t="str">
        <f t="shared" si="264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260"/>
        <v>41968.908090277779</v>
      </c>
      <c r="L3370" s="11">
        <f t="shared" si="261"/>
        <v>42004.916666666664</v>
      </c>
      <c r="M3370" t="b">
        <v>0</v>
      </c>
      <c r="N3370">
        <v>23</v>
      </c>
      <c r="O3370" t="b">
        <v>1</v>
      </c>
      <c r="P3370" t="s">
        <v>8271</v>
      </c>
      <c r="Q3370" s="6">
        <f>E3370/D3370</f>
        <v>1.046</v>
      </c>
      <c r="R3370" s="7">
        <f t="shared" si="262"/>
        <v>45.478260869565219</v>
      </c>
      <c r="S3370" t="str">
        <f t="shared" si="263"/>
        <v>theater</v>
      </c>
      <c r="T3370" t="str">
        <f t="shared" si="264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260"/>
        <v>42689.749768518523</v>
      </c>
      <c r="L3371" s="11">
        <f t="shared" si="261"/>
        <v>42749.749768518523</v>
      </c>
      <c r="M3371" t="b">
        <v>0</v>
      </c>
      <c r="N3371">
        <v>54</v>
      </c>
      <c r="O3371" t="b">
        <v>1</v>
      </c>
      <c r="P3371" t="s">
        <v>8271</v>
      </c>
      <c r="Q3371" s="6">
        <f>E3371/D3371</f>
        <v>1.0389999999999999</v>
      </c>
      <c r="R3371" s="7">
        <f t="shared" si="262"/>
        <v>96.203703703703709</v>
      </c>
      <c r="S3371" t="str">
        <f t="shared" si="263"/>
        <v>theater</v>
      </c>
      <c r="T3371" t="str">
        <f t="shared" si="264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260"/>
        <v>42690.042650462965</v>
      </c>
      <c r="L3372" s="11">
        <f t="shared" si="261"/>
        <v>42721.041666666664</v>
      </c>
      <c r="M3372" t="b">
        <v>0</v>
      </c>
      <c r="N3372">
        <v>26</v>
      </c>
      <c r="O3372" t="b">
        <v>1</v>
      </c>
      <c r="P3372" t="s">
        <v>8271</v>
      </c>
      <c r="Q3372" s="6">
        <f>E3372/D3372</f>
        <v>1.1773333333333333</v>
      </c>
      <c r="R3372" s="7">
        <f t="shared" si="262"/>
        <v>67.92307692307692</v>
      </c>
      <c r="S3372" t="str">
        <f t="shared" si="263"/>
        <v>theater</v>
      </c>
      <c r="T3372" t="str">
        <f t="shared" si="264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260"/>
        <v>42312.582928240743</v>
      </c>
      <c r="L3373" s="11">
        <f t="shared" si="261"/>
        <v>42340.582928240743</v>
      </c>
      <c r="M3373" t="b">
        <v>0</v>
      </c>
      <c r="N3373">
        <v>9</v>
      </c>
      <c r="O3373" t="b">
        <v>1</v>
      </c>
      <c r="P3373" t="s">
        <v>8271</v>
      </c>
      <c r="Q3373" s="6">
        <f>E3373/D3373</f>
        <v>1.385</v>
      </c>
      <c r="R3373" s="7">
        <f t="shared" si="262"/>
        <v>30.777777777777779</v>
      </c>
      <c r="S3373" t="str">
        <f t="shared" si="263"/>
        <v>theater</v>
      </c>
      <c r="T3373" t="str">
        <f t="shared" si="264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260"/>
        <v>41855.256435185183</v>
      </c>
      <c r="L3374" s="11">
        <f t="shared" si="261"/>
        <v>41875.915972222225</v>
      </c>
      <c r="M3374" t="b">
        <v>0</v>
      </c>
      <c r="N3374">
        <v>27</v>
      </c>
      <c r="O3374" t="b">
        <v>1</v>
      </c>
      <c r="P3374" t="s">
        <v>8271</v>
      </c>
      <c r="Q3374" s="6">
        <f>E3374/D3374</f>
        <v>1.0349999999999999</v>
      </c>
      <c r="R3374" s="7">
        <f t="shared" si="262"/>
        <v>38.333333333333336</v>
      </c>
      <c r="S3374" t="str">
        <f t="shared" si="263"/>
        <v>theater</v>
      </c>
      <c r="T3374" t="str">
        <f t="shared" si="264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260"/>
        <v>42179.562962962962</v>
      </c>
      <c r="L3375" s="11">
        <f t="shared" si="261"/>
        <v>42203.375000000007</v>
      </c>
      <c r="M3375" t="b">
        <v>0</v>
      </c>
      <c r="N3375">
        <v>30</v>
      </c>
      <c r="O3375" t="b">
        <v>1</v>
      </c>
      <c r="P3375" t="s">
        <v>8271</v>
      </c>
      <c r="Q3375" s="6">
        <f>E3375/D3375</f>
        <v>1.0024999999999999</v>
      </c>
      <c r="R3375" s="7">
        <f t="shared" si="262"/>
        <v>66.833333333333329</v>
      </c>
      <c r="S3375" t="str">
        <f t="shared" si="263"/>
        <v>theater</v>
      </c>
      <c r="T3375" t="str">
        <f t="shared" si="264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260"/>
        <v>42275.44</v>
      </c>
      <c r="L3376" s="11">
        <f t="shared" si="261"/>
        <v>42305.440000000002</v>
      </c>
      <c r="M3376" t="b">
        <v>0</v>
      </c>
      <c r="N3376">
        <v>52</v>
      </c>
      <c r="O3376" t="b">
        <v>1</v>
      </c>
      <c r="P3376" t="s">
        <v>8271</v>
      </c>
      <c r="Q3376" s="6">
        <f>E3376/D3376</f>
        <v>1.0657142857142856</v>
      </c>
      <c r="R3376" s="7">
        <f t="shared" si="262"/>
        <v>71.730769230769226</v>
      </c>
      <c r="S3376" t="str">
        <f t="shared" si="263"/>
        <v>theater</v>
      </c>
      <c r="T3376" t="str">
        <f t="shared" si="264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260"/>
        <v>41765.319131944445</v>
      </c>
      <c r="L3377" s="11">
        <f t="shared" si="261"/>
        <v>41777.319131944445</v>
      </c>
      <c r="M3377" t="b">
        <v>0</v>
      </c>
      <c r="N3377">
        <v>17</v>
      </c>
      <c r="O3377" t="b">
        <v>1</v>
      </c>
      <c r="P3377" t="s">
        <v>8271</v>
      </c>
      <c r="Q3377" s="6">
        <f>E3377/D3377</f>
        <v>1</v>
      </c>
      <c r="R3377" s="7">
        <f t="shared" si="262"/>
        <v>176.47058823529412</v>
      </c>
      <c r="S3377" t="str">
        <f t="shared" si="263"/>
        <v>theater</v>
      </c>
      <c r="T3377" t="str">
        <f t="shared" si="264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260"/>
        <v>42059.40965277778</v>
      </c>
      <c r="L3378" s="11">
        <f t="shared" si="261"/>
        <v>42119.367986111109</v>
      </c>
      <c r="M3378" t="b">
        <v>0</v>
      </c>
      <c r="N3378">
        <v>19</v>
      </c>
      <c r="O3378" t="b">
        <v>1</v>
      </c>
      <c r="P3378" t="s">
        <v>8271</v>
      </c>
      <c r="Q3378" s="6">
        <f>E3378/D3378</f>
        <v>1.0001249999999999</v>
      </c>
      <c r="R3378" s="7">
        <f t="shared" si="262"/>
        <v>421.10526315789474</v>
      </c>
      <c r="S3378" t="str">
        <f t="shared" si="263"/>
        <v>theater</v>
      </c>
      <c r="T3378" t="str">
        <f t="shared" si="264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260"/>
        <v>42053.440960648157</v>
      </c>
      <c r="L3379" s="11">
        <f t="shared" si="261"/>
        <v>42083.413888888892</v>
      </c>
      <c r="M3379" t="b">
        <v>0</v>
      </c>
      <c r="N3379">
        <v>77</v>
      </c>
      <c r="O3379" t="b">
        <v>1</v>
      </c>
      <c r="P3379" t="s">
        <v>8271</v>
      </c>
      <c r="Q3379" s="6">
        <f>E3379/D3379</f>
        <v>1.0105</v>
      </c>
      <c r="R3379" s="7">
        <f t="shared" si="262"/>
        <v>104.98701298701299</v>
      </c>
      <c r="S3379" t="str">
        <f t="shared" si="263"/>
        <v>theater</v>
      </c>
      <c r="T3379" t="str">
        <f t="shared" si="264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260"/>
        <v>41858.063726851855</v>
      </c>
      <c r="L3380" s="11">
        <f t="shared" si="261"/>
        <v>41882.255555555559</v>
      </c>
      <c r="M3380" t="b">
        <v>0</v>
      </c>
      <c r="N3380">
        <v>21</v>
      </c>
      <c r="O3380" t="b">
        <v>1</v>
      </c>
      <c r="P3380" t="s">
        <v>8271</v>
      </c>
      <c r="Q3380" s="6">
        <f>E3380/D3380</f>
        <v>1.0763636363636364</v>
      </c>
      <c r="R3380" s="7">
        <f t="shared" si="262"/>
        <v>28.19047619047619</v>
      </c>
      <c r="S3380" t="str">
        <f t="shared" si="263"/>
        <v>theater</v>
      </c>
      <c r="T3380" t="str">
        <f t="shared" si="264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260"/>
        <v>42225.222222222226</v>
      </c>
      <c r="L3381" s="11">
        <f t="shared" si="261"/>
        <v>42242.666666666664</v>
      </c>
      <c r="M3381" t="b">
        <v>0</v>
      </c>
      <c r="N3381">
        <v>38</v>
      </c>
      <c r="O3381" t="b">
        <v>1</v>
      </c>
      <c r="P3381" t="s">
        <v>8271</v>
      </c>
      <c r="Q3381" s="6">
        <f>E3381/D3381</f>
        <v>1.0365</v>
      </c>
      <c r="R3381" s="7">
        <f t="shared" si="262"/>
        <v>54.55263157894737</v>
      </c>
      <c r="S3381" t="str">
        <f t="shared" si="263"/>
        <v>theater</v>
      </c>
      <c r="T3381" t="str">
        <f t="shared" si="264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260"/>
        <v>41937.661782407406</v>
      </c>
      <c r="L3382" s="11">
        <f t="shared" si="261"/>
        <v>41972.70344907407</v>
      </c>
      <c r="M3382" t="b">
        <v>0</v>
      </c>
      <c r="N3382">
        <v>28</v>
      </c>
      <c r="O3382" t="b">
        <v>1</v>
      </c>
      <c r="P3382" t="s">
        <v>8271</v>
      </c>
      <c r="Q3382" s="6">
        <f>E3382/D3382</f>
        <v>1.0443333333333333</v>
      </c>
      <c r="R3382" s="7">
        <f t="shared" si="262"/>
        <v>111.89285714285714</v>
      </c>
      <c r="S3382" t="str">
        <f t="shared" si="263"/>
        <v>theater</v>
      </c>
      <c r="T3382" t="str">
        <f t="shared" si="264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260"/>
        <v>42043.893321759264</v>
      </c>
      <c r="L3383" s="11">
        <f t="shared" si="261"/>
        <v>42073.851655092592</v>
      </c>
      <c r="M3383" t="b">
        <v>0</v>
      </c>
      <c r="N3383">
        <v>48</v>
      </c>
      <c r="O3383" t="b">
        <v>1</v>
      </c>
      <c r="P3383" t="s">
        <v>8271</v>
      </c>
      <c r="Q3383" s="6">
        <f>E3383/D3383</f>
        <v>1.0225</v>
      </c>
      <c r="R3383" s="7">
        <f t="shared" si="262"/>
        <v>85.208333333333329</v>
      </c>
      <c r="S3383" t="str">
        <f t="shared" si="263"/>
        <v>theater</v>
      </c>
      <c r="T3383" t="str">
        <f t="shared" si="264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260"/>
        <v>42559.139537037037</v>
      </c>
      <c r="L3384" s="11">
        <f t="shared" si="261"/>
        <v>42583.665972222225</v>
      </c>
      <c r="M3384" t="b">
        <v>0</v>
      </c>
      <c r="N3384">
        <v>46</v>
      </c>
      <c r="O3384" t="b">
        <v>1</v>
      </c>
      <c r="P3384" t="s">
        <v>8271</v>
      </c>
      <c r="Q3384" s="6">
        <f>E3384/D3384</f>
        <v>1.0074285714285713</v>
      </c>
      <c r="R3384" s="7">
        <f t="shared" si="262"/>
        <v>76.652173913043484</v>
      </c>
      <c r="S3384" t="str">
        <f t="shared" si="263"/>
        <v>theater</v>
      </c>
      <c r="T3384" t="str">
        <f t="shared" si="264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260"/>
        <v>42524.490972222229</v>
      </c>
      <c r="L3385" s="11">
        <f t="shared" si="261"/>
        <v>42544.490972222229</v>
      </c>
      <c r="M3385" t="b">
        <v>0</v>
      </c>
      <c r="N3385">
        <v>30</v>
      </c>
      <c r="O3385" t="b">
        <v>1</v>
      </c>
      <c r="P3385" t="s">
        <v>8271</v>
      </c>
      <c r="Q3385" s="6">
        <f>E3385/D3385</f>
        <v>1.1171428571428572</v>
      </c>
      <c r="R3385" s="7">
        <f t="shared" si="262"/>
        <v>65.166666666666671</v>
      </c>
      <c r="S3385" t="str">
        <f t="shared" si="263"/>
        <v>theater</v>
      </c>
      <c r="T3385" t="str">
        <f t="shared" si="264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260"/>
        <v>42291.79592592593</v>
      </c>
      <c r="L3386" s="11">
        <f t="shared" si="261"/>
        <v>42328.833333333336</v>
      </c>
      <c r="M3386" t="b">
        <v>0</v>
      </c>
      <c r="N3386">
        <v>64</v>
      </c>
      <c r="O3386" t="b">
        <v>1</v>
      </c>
      <c r="P3386" t="s">
        <v>8271</v>
      </c>
      <c r="Q3386" s="6">
        <f>E3386/D3386</f>
        <v>1.0001100000000001</v>
      </c>
      <c r="R3386" s="7">
        <f t="shared" si="262"/>
        <v>93.760312499999998</v>
      </c>
      <c r="S3386" t="str">
        <f t="shared" si="263"/>
        <v>theater</v>
      </c>
      <c r="T3386" t="str">
        <f t="shared" si="264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260"/>
        <v>41953.575833333336</v>
      </c>
      <c r="L3387" s="11">
        <f t="shared" si="261"/>
        <v>41983.575833333336</v>
      </c>
      <c r="M3387" t="b">
        <v>0</v>
      </c>
      <c r="N3387">
        <v>15</v>
      </c>
      <c r="O3387" t="b">
        <v>1</v>
      </c>
      <c r="P3387" t="s">
        <v>8271</v>
      </c>
      <c r="Q3387" s="6">
        <f>E3387/D3387</f>
        <v>1</v>
      </c>
      <c r="R3387" s="7">
        <f t="shared" si="262"/>
        <v>133.33333333333334</v>
      </c>
      <c r="S3387" t="str">
        <f t="shared" si="263"/>
        <v>theater</v>
      </c>
      <c r="T3387" t="str">
        <f t="shared" si="264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260"/>
        <v>41946.353078703709</v>
      </c>
      <c r="L3388" s="11">
        <f t="shared" si="261"/>
        <v>41976.353078703709</v>
      </c>
      <c r="M3388" t="b">
        <v>0</v>
      </c>
      <c r="N3388">
        <v>41</v>
      </c>
      <c r="O3388" t="b">
        <v>1</v>
      </c>
      <c r="P3388" t="s">
        <v>8271</v>
      </c>
      <c r="Q3388" s="6">
        <f>E3388/D3388</f>
        <v>1.05</v>
      </c>
      <c r="R3388" s="7">
        <f t="shared" si="262"/>
        <v>51.219512195121951</v>
      </c>
      <c r="S3388" t="str">
        <f t="shared" si="263"/>
        <v>theater</v>
      </c>
      <c r="T3388" t="str">
        <f t="shared" si="264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260"/>
        <v>41947.470925925925</v>
      </c>
      <c r="L3389" s="11">
        <f t="shared" si="261"/>
        <v>41987.470925925933</v>
      </c>
      <c r="M3389" t="b">
        <v>0</v>
      </c>
      <c r="N3389">
        <v>35</v>
      </c>
      <c r="O3389" t="b">
        <v>1</v>
      </c>
      <c r="P3389" t="s">
        <v>8271</v>
      </c>
      <c r="Q3389" s="6">
        <f>E3389/D3389</f>
        <v>1.1686666666666667</v>
      </c>
      <c r="R3389" s="7">
        <f t="shared" si="262"/>
        <v>100.17142857142858</v>
      </c>
      <c r="S3389" t="str">
        <f t="shared" si="263"/>
        <v>theater</v>
      </c>
      <c r="T3389" t="str">
        <f t="shared" si="264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260"/>
        <v>42143.169456018521</v>
      </c>
      <c r="L3390" s="11">
        <f t="shared" si="261"/>
        <v>42173.169456018521</v>
      </c>
      <c r="M3390" t="b">
        <v>0</v>
      </c>
      <c r="N3390">
        <v>45</v>
      </c>
      <c r="O3390" t="b">
        <v>1</v>
      </c>
      <c r="P3390" t="s">
        <v>8271</v>
      </c>
      <c r="Q3390" s="6">
        <f>E3390/D3390</f>
        <v>1.038</v>
      </c>
      <c r="R3390" s="7">
        <f t="shared" si="262"/>
        <v>34.6</v>
      </c>
      <c r="S3390" t="str">
        <f t="shared" si="263"/>
        <v>theater</v>
      </c>
      <c r="T3390" t="str">
        <f t="shared" si="264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260"/>
        <v>42494.271782407413</v>
      </c>
      <c r="L3391" s="11">
        <f t="shared" si="261"/>
        <v>42524.271782407413</v>
      </c>
      <c r="M3391" t="b">
        <v>0</v>
      </c>
      <c r="N3391">
        <v>62</v>
      </c>
      <c r="O3391" t="b">
        <v>1</v>
      </c>
      <c r="P3391" t="s">
        <v>8271</v>
      </c>
      <c r="Q3391" s="6">
        <f>E3391/D3391</f>
        <v>1.145</v>
      </c>
      <c r="R3391" s="7">
        <f t="shared" si="262"/>
        <v>184.67741935483872</v>
      </c>
      <c r="S3391" t="str">
        <f t="shared" si="263"/>
        <v>theater</v>
      </c>
      <c r="T3391" t="str">
        <f t="shared" si="264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260"/>
        <v>41815.483159722222</v>
      </c>
      <c r="L3392" s="11">
        <f t="shared" si="261"/>
        <v>41830.483159722222</v>
      </c>
      <c r="M3392" t="b">
        <v>0</v>
      </c>
      <c r="N3392">
        <v>22</v>
      </c>
      <c r="O3392" t="b">
        <v>1</v>
      </c>
      <c r="P3392" t="s">
        <v>8271</v>
      </c>
      <c r="Q3392" s="6">
        <f>E3392/D3392</f>
        <v>1.024</v>
      </c>
      <c r="R3392" s="7">
        <f t="shared" si="262"/>
        <v>69.818181818181813</v>
      </c>
      <c r="S3392" t="str">
        <f t="shared" si="263"/>
        <v>theater</v>
      </c>
      <c r="T3392" t="str">
        <f t="shared" si="264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260"/>
        <v>41830.254027777781</v>
      </c>
      <c r="L3393" s="11">
        <f t="shared" si="261"/>
        <v>41859.64444444445</v>
      </c>
      <c r="M3393" t="b">
        <v>0</v>
      </c>
      <c r="N3393">
        <v>18</v>
      </c>
      <c r="O3393" t="b">
        <v>1</v>
      </c>
      <c r="P3393" t="s">
        <v>8271</v>
      </c>
      <c r="Q3393" s="6">
        <f>E3393/D3393</f>
        <v>2.23</v>
      </c>
      <c r="R3393" s="7">
        <f t="shared" si="262"/>
        <v>61.944444444444443</v>
      </c>
      <c r="S3393" t="str">
        <f t="shared" si="263"/>
        <v>theater</v>
      </c>
      <c r="T3393" t="str">
        <f t="shared" si="264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si="260"/>
        <v>42446.553877314822</v>
      </c>
      <c r="L3394" s="11">
        <f t="shared" si="261"/>
        <v>42496.553877314822</v>
      </c>
      <c r="M3394" t="b">
        <v>0</v>
      </c>
      <c r="N3394">
        <v>12</v>
      </c>
      <c r="O3394" t="b">
        <v>1</v>
      </c>
      <c r="P3394" t="s">
        <v>8271</v>
      </c>
      <c r="Q3394" s="6">
        <f>E3394/D3394</f>
        <v>1</v>
      </c>
      <c r="R3394" s="7">
        <f t="shared" si="262"/>
        <v>41.666666666666664</v>
      </c>
      <c r="S3394" t="str">
        <f t="shared" si="263"/>
        <v>theater</v>
      </c>
      <c r="T3394" t="str">
        <f t="shared" si="264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ref="K3395:K3458" si="265">(((J3395/60)/60)/24)+DATE(1970,1,1)+(-7/24)</f>
        <v>41923.629976851858</v>
      </c>
      <c r="L3395" s="11">
        <f t="shared" ref="L3395:L3458" si="266">(((I3395/60)/60)/24)+DATE(1970,1,1)+(-7/24)</f>
        <v>41948.740277777782</v>
      </c>
      <c r="M3395" t="b">
        <v>0</v>
      </c>
      <c r="N3395">
        <v>44</v>
      </c>
      <c r="O3395" t="b">
        <v>1</v>
      </c>
      <c r="P3395" t="s">
        <v>8271</v>
      </c>
      <c r="Q3395" s="6">
        <f>E3395/D3395</f>
        <v>1.0580000000000001</v>
      </c>
      <c r="R3395" s="7">
        <f t="shared" ref="R3395:R3458" si="267">E3395/N3395</f>
        <v>36.06818181818182</v>
      </c>
      <c r="S3395" t="str">
        <f t="shared" ref="S3395:S3458" si="268">LEFT(P3395,SEARCH("/",P3395,1)-1)</f>
        <v>theater</v>
      </c>
      <c r="T3395" t="str">
        <f t="shared" ref="T3395:T3458" si="269">RIGHT(P3395,LEN(P3395)-SEARCH("/",P3395))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265"/>
        <v>41817.303761574076</v>
      </c>
      <c r="L3396" s="11">
        <f t="shared" si="266"/>
        <v>41847.303761574076</v>
      </c>
      <c r="M3396" t="b">
        <v>0</v>
      </c>
      <c r="N3396">
        <v>27</v>
      </c>
      <c r="O3396" t="b">
        <v>1</v>
      </c>
      <c r="P3396" t="s">
        <v>8271</v>
      </c>
      <c r="Q3396" s="6">
        <f>E3396/D3396</f>
        <v>1.4236363636363636</v>
      </c>
      <c r="R3396" s="7">
        <f t="shared" si="267"/>
        <v>29</v>
      </c>
      <c r="S3396" t="str">
        <f t="shared" si="268"/>
        <v>theater</v>
      </c>
      <c r="T3396" t="str">
        <f t="shared" si="269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265"/>
        <v>42140.420648148152</v>
      </c>
      <c r="L3397" s="11">
        <f t="shared" si="266"/>
        <v>42154.465277777781</v>
      </c>
      <c r="M3397" t="b">
        <v>0</v>
      </c>
      <c r="N3397">
        <v>38</v>
      </c>
      <c r="O3397" t="b">
        <v>1</v>
      </c>
      <c r="P3397" t="s">
        <v>8271</v>
      </c>
      <c r="Q3397" s="6">
        <f>E3397/D3397</f>
        <v>1.84</v>
      </c>
      <c r="R3397" s="7">
        <f t="shared" si="267"/>
        <v>24.210526315789473</v>
      </c>
      <c r="S3397" t="str">
        <f t="shared" si="268"/>
        <v>theater</v>
      </c>
      <c r="T3397" t="str">
        <f t="shared" si="269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265"/>
        <v>41764.154965277776</v>
      </c>
      <c r="L3398" s="11">
        <f t="shared" si="266"/>
        <v>41790.874305555561</v>
      </c>
      <c r="M3398" t="b">
        <v>0</v>
      </c>
      <c r="N3398">
        <v>28</v>
      </c>
      <c r="O3398" t="b">
        <v>1</v>
      </c>
      <c r="P3398" t="s">
        <v>8271</v>
      </c>
      <c r="Q3398" s="6">
        <f>E3398/D3398</f>
        <v>1.0433333333333332</v>
      </c>
      <c r="R3398" s="7">
        <f t="shared" si="267"/>
        <v>55.892857142857146</v>
      </c>
      <c r="S3398" t="str">
        <f t="shared" si="268"/>
        <v>theater</v>
      </c>
      <c r="T3398" t="str">
        <f t="shared" si="269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265"/>
        <v>42378.186678240738</v>
      </c>
      <c r="L3399" s="11">
        <f t="shared" si="266"/>
        <v>42418.625000000007</v>
      </c>
      <c r="M3399" t="b">
        <v>0</v>
      </c>
      <c r="N3399">
        <v>24</v>
      </c>
      <c r="O3399" t="b">
        <v>1</v>
      </c>
      <c r="P3399" t="s">
        <v>8271</v>
      </c>
      <c r="Q3399" s="6">
        <f>E3399/D3399</f>
        <v>1.1200000000000001</v>
      </c>
      <c r="R3399" s="7">
        <f t="shared" si="267"/>
        <v>11.666666666666666</v>
      </c>
      <c r="S3399" t="str">
        <f t="shared" si="268"/>
        <v>theater</v>
      </c>
      <c r="T3399" t="str">
        <f t="shared" si="269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265"/>
        <v>41941.460370370376</v>
      </c>
      <c r="L3400" s="11">
        <f t="shared" si="266"/>
        <v>41964.416666666664</v>
      </c>
      <c r="M3400" t="b">
        <v>0</v>
      </c>
      <c r="N3400">
        <v>65</v>
      </c>
      <c r="O3400" t="b">
        <v>1</v>
      </c>
      <c r="P3400" t="s">
        <v>8271</v>
      </c>
      <c r="Q3400" s="6">
        <f>E3400/D3400</f>
        <v>1.1107499999999999</v>
      </c>
      <c r="R3400" s="7">
        <f t="shared" si="267"/>
        <v>68.353846153846149</v>
      </c>
      <c r="S3400" t="str">
        <f t="shared" si="268"/>
        <v>theater</v>
      </c>
      <c r="T3400" t="str">
        <f t="shared" si="269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265"/>
        <v>42026.62876157408</v>
      </c>
      <c r="L3401" s="11">
        <f t="shared" si="266"/>
        <v>42056.62876157408</v>
      </c>
      <c r="M3401" t="b">
        <v>0</v>
      </c>
      <c r="N3401">
        <v>46</v>
      </c>
      <c r="O3401" t="b">
        <v>1</v>
      </c>
      <c r="P3401" t="s">
        <v>8271</v>
      </c>
      <c r="Q3401" s="6">
        <f>E3401/D3401</f>
        <v>1.0375000000000001</v>
      </c>
      <c r="R3401" s="7">
        <f t="shared" si="267"/>
        <v>27.065217391304348</v>
      </c>
      <c r="S3401" t="str">
        <f t="shared" si="268"/>
        <v>theater</v>
      </c>
      <c r="T3401" t="str">
        <f t="shared" si="269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265"/>
        <v>41834.662199074075</v>
      </c>
      <c r="L3402" s="11">
        <f t="shared" si="266"/>
        <v>41879.662199074075</v>
      </c>
      <c r="M3402" t="b">
        <v>0</v>
      </c>
      <c r="N3402">
        <v>85</v>
      </c>
      <c r="O3402" t="b">
        <v>1</v>
      </c>
      <c r="P3402" t="s">
        <v>8271</v>
      </c>
      <c r="Q3402" s="6">
        <f>E3402/D3402</f>
        <v>1.0041</v>
      </c>
      <c r="R3402" s="7">
        <f t="shared" si="267"/>
        <v>118.12941176470588</v>
      </c>
      <c r="S3402" t="str">
        <f t="shared" si="268"/>
        <v>theater</v>
      </c>
      <c r="T3402" t="str">
        <f t="shared" si="269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265"/>
        <v>42193.432245370372</v>
      </c>
      <c r="L3403" s="11">
        <f t="shared" si="266"/>
        <v>42223.432245370372</v>
      </c>
      <c r="M3403" t="b">
        <v>0</v>
      </c>
      <c r="N3403">
        <v>66</v>
      </c>
      <c r="O3403" t="b">
        <v>1</v>
      </c>
      <c r="P3403" t="s">
        <v>8271</v>
      </c>
      <c r="Q3403" s="6">
        <f>E3403/D3403</f>
        <v>1.0186206896551724</v>
      </c>
      <c r="R3403" s="7">
        <f t="shared" si="267"/>
        <v>44.757575757575758</v>
      </c>
      <c r="S3403" t="str">
        <f t="shared" si="268"/>
        <v>theater</v>
      </c>
      <c r="T3403" t="str">
        <f t="shared" si="269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265"/>
        <v>42290.326886574076</v>
      </c>
      <c r="L3404" s="11">
        <f t="shared" si="266"/>
        <v>42319.813194444447</v>
      </c>
      <c r="M3404" t="b">
        <v>0</v>
      </c>
      <c r="N3404">
        <v>165</v>
      </c>
      <c r="O3404" t="b">
        <v>1</v>
      </c>
      <c r="P3404" t="s">
        <v>8271</v>
      </c>
      <c r="Q3404" s="6">
        <f>E3404/D3404</f>
        <v>1.0976666666666666</v>
      </c>
      <c r="R3404" s="7">
        <f t="shared" si="267"/>
        <v>99.787878787878782</v>
      </c>
      <c r="S3404" t="str">
        <f t="shared" si="268"/>
        <v>theater</v>
      </c>
      <c r="T3404" t="str">
        <f t="shared" si="269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265"/>
        <v>42150.170416666668</v>
      </c>
      <c r="L3405" s="11">
        <f t="shared" si="266"/>
        <v>42180.170416666668</v>
      </c>
      <c r="M3405" t="b">
        <v>0</v>
      </c>
      <c r="N3405">
        <v>17</v>
      </c>
      <c r="O3405" t="b">
        <v>1</v>
      </c>
      <c r="P3405" t="s">
        <v>8271</v>
      </c>
      <c r="Q3405" s="6">
        <f>E3405/D3405</f>
        <v>1</v>
      </c>
      <c r="R3405" s="7">
        <f t="shared" si="267"/>
        <v>117.64705882352941</v>
      </c>
      <c r="S3405" t="str">
        <f t="shared" si="268"/>
        <v>theater</v>
      </c>
      <c r="T3405" t="str">
        <f t="shared" si="269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265"/>
        <v>42152.211828703708</v>
      </c>
      <c r="L3406" s="11">
        <f t="shared" si="266"/>
        <v>42172.211828703708</v>
      </c>
      <c r="M3406" t="b">
        <v>0</v>
      </c>
      <c r="N3406">
        <v>3</v>
      </c>
      <c r="O3406" t="b">
        <v>1</v>
      </c>
      <c r="P3406" t="s">
        <v>8271</v>
      </c>
      <c r="Q3406" s="6">
        <f>E3406/D3406</f>
        <v>1.22</v>
      </c>
      <c r="R3406" s="7">
        <f t="shared" si="267"/>
        <v>203.33333333333334</v>
      </c>
      <c r="S3406" t="str">
        <f t="shared" si="268"/>
        <v>theater</v>
      </c>
      <c r="T3406" t="str">
        <f t="shared" si="269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265"/>
        <v>42409.725532407414</v>
      </c>
      <c r="L3407" s="11">
        <f t="shared" si="266"/>
        <v>42430.707638888889</v>
      </c>
      <c r="M3407" t="b">
        <v>0</v>
      </c>
      <c r="N3407">
        <v>17</v>
      </c>
      <c r="O3407" t="b">
        <v>1</v>
      </c>
      <c r="P3407" t="s">
        <v>8271</v>
      </c>
      <c r="Q3407" s="6">
        <f>E3407/D3407</f>
        <v>1.3757142857142857</v>
      </c>
      <c r="R3407" s="7">
        <f t="shared" si="267"/>
        <v>28.323529411764707</v>
      </c>
      <c r="S3407" t="str">
        <f t="shared" si="268"/>
        <v>theater</v>
      </c>
      <c r="T3407" t="str">
        <f t="shared" si="269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265"/>
        <v>41791.201111111113</v>
      </c>
      <c r="L3408" s="11">
        <f t="shared" si="266"/>
        <v>41836.201111111113</v>
      </c>
      <c r="M3408" t="b">
        <v>0</v>
      </c>
      <c r="N3408">
        <v>91</v>
      </c>
      <c r="O3408" t="b">
        <v>1</v>
      </c>
      <c r="P3408" t="s">
        <v>8271</v>
      </c>
      <c r="Q3408" s="6">
        <f>E3408/D3408</f>
        <v>1.0031000000000001</v>
      </c>
      <c r="R3408" s="7">
        <f t="shared" si="267"/>
        <v>110.23076923076923</v>
      </c>
      <c r="S3408" t="str">
        <f t="shared" si="268"/>
        <v>theater</v>
      </c>
      <c r="T3408" t="str">
        <f t="shared" si="269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265"/>
        <v>41796.130659722221</v>
      </c>
      <c r="L3409" s="11">
        <f t="shared" si="266"/>
        <v>41826.130659722221</v>
      </c>
      <c r="M3409" t="b">
        <v>0</v>
      </c>
      <c r="N3409">
        <v>67</v>
      </c>
      <c r="O3409" t="b">
        <v>1</v>
      </c>
      <c r="P3409" t="s">
        <v>8271</v>
      </c>
      <c r="Q3409" s="6">
        <f>E3409/D3409</f>
        <v>1.071</v>
      </c>
      <c r="R3409" s="7">
        <f t="shared" si="267"/>
        <v>31.970149253731343</v>
      </c>
      <c r="S3409" t="str">
        <f t="shared" si="268"/>
        <v>theater</v>
      </c>
      <c r="T3409" t="str">
        <f t="shared" si="269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265"/>
        <v>41808.700277777782</v>
      </c>
      <c r="L3410" s="11">
        <f t="shared" si="266"/>
        <v>41838.700277777782</v>
      </c>
      <c r="M3410" t="b">
        <v>0</v>
      </c>
      <c r="N3410">
        <v>18</v>
      </c>
      <c r="O3410" t="b">
        <v>1</v>
      </c>
      <c r="P3410" t="s">
        <v>8271</v>
      </c>
      <c r="Q3410" s="6">
        <f>E3410/D3410</f>
        <v>2.11</v>
      </c>
      <c r="R3410" s="7">
        <f t="shared" si="267"/>
        <v>58.611111111111114</v>
      </c>
      <c r="S3410" t="str">
        <f t="shared" si="268"/>
        <v>theater</v>
      </c>
      <c r="T3410" t="str">
        <f t="shared" si="269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265"/>
        <v>42544.522662037045</v>
      </c>
      <c r="L3411" s="11">
        <f t="shared" si="266"/>
        <v>42582.581944444442</v>
      </c>
      <c r="M3411" t="b">
        <v>0</v>
      </c>
      <c r="N3411">
        <v>21</v>
      </c>
      <c r="O3411" t="b">
        <v>1</v>
      </c>
      <c r="P3411" t="s">
        <v>8271</v>
      </c>
      <c r="Q3411" s="6">
        <f>E3411/D3411</f>
        <v>1.236</v>
      </c>
      <c r="R3411" s="7">
        <f t="shared" si="267"/>
        <v>29.428571428571427</v>
      </c>
      <c r="S3411" t="str">
        <f t="shared" si="268"/>
        <v>theater</v>
      </c>
      <c r="T3411" t="str">
        <f t="shared" si="269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265"/>
        <v>42499.749884259261</v>
      </c>
      <c r="L3412" s="11">
        <f t="shared" si="266"/>
        <v>42527.000000000007</v>
      </c>
      <c r="M3412" t="b">
        <v>0</v>
      </c>
      <c r="N3412">
        <v>40</v>
      </c>
      <c r="O3412" t="b">
        <v>1</v>
      </c>
      <c r="P3412" t="s">
        <v>8271</v>
      </c>
      <c r="Q3412" s="6">
        <f>E3412/D3412</f>
        <v>1.085</v>
      </c>
      <c r="R3412" s="7">
        <f t="shared" si="267"/>
        <v>81.375</v>
      </c>
      <c r="S3412" t="str">
        <f t="shared" si="268"/>
        <v>theater</v>
      </c>
      <c r="T3412" t="str">
        <f t="shared" si="269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265"/>
        <v>42264.731157407405</v>
      </c>
      <c r="L3413" s="11">
        <f t="shared" si="266"/>
        <v>42284.731157407405</v>
      </c>
      <c r="M3413" t="b">
        <v>0</v>
      </c>
      <c r="N3413">
        <v>78</v>
      </c>
      <c r="O3413" t="b">
        <v>1</v>
      </c>
      <c r="P3413" t="s">
        <v>8271</v>
      </c>
      <c r="Q3413" s="6">
        <f>E3413/D3413</f>
        <v>1.0356666666666667</v>
      </c>
      <c r="R3413" s="7">
        <f t="shared" si="267"/>
        <v>199.16666666666666</v>
      </c>
      <c r="S3413" t="str">
        <f t="shared" si="268"/>
        <v>theater</v>
      </c>
      <c r="T3413" t="str">
        <f t="shared" si="269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265"/>
        <v>41879.667384259265</v>
      </c>
      <c r="L3414" s="11">
        <f t="shared" si="266"/>
        <v>41909.667384259265</v>
      </c>
      <c r="M3414" t="b">
        <v>0</v>
      </c>
      <c r="N3414">
        <v>26</v>
      </c>
      <c r="O3414" t="b">
        <v>1</v>
      </c>
      <c r="P3414" t="s">
        <v>8271</v>
      </c>
      <c r="Q3414" s="6">
        <f>E3414/D3414</f>
        <v>1</v>
      </c>
      <c r="R3414" s="7">
        <f t="shared" si="267"/>
        <v>115.38461538461539</v>
      </c>
      <c r="S3414" t="str">
        <f t="shared" si="268"/>
        <v>theater</v>
      </c>
      <c r="T3414" t="str">
        <f t="shared" si="269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265"/>
        <v>42053.441412037042</v>
      </c>
      <c r="L3415" s="11">
        <f t="shared" si="266"/>
        <v>42062.915972222225</v>
      </c>
      <c r="M3415" t="b">
        <v>0</v>
      </c>
      <c r="N3415">
        <v>14</v>
      </c>
      <c r="O3415" t="b">
        <v>1</v>
      </c>
      <c r="P3415" t="s">
        <v>8271</v>
      </c>
      <c r="Q3415" s="6">
        <f>E3415/D3415</f>
        <v>1.3</v>
      </c>
      <c r="R3415" s="7">
        <f t="shared" si="267"/>
        <v>46.428571428571431</v>
      </c>
      <c r="S3415" t="str">
        <f t="shared" si="268"/>
        <v>theater</v>
      </c>
      <c r="T3415" t="str">
        <f t="shared" si="269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265"/>
        <v>42675.540798611117</v>
      </c>
      <c r="L3416" s="11">
        <f t="shared" si="266"/>
        <v>42705.040972222225</v>
      </c>
      <c r="M3416" t="b">
        <v>0</v>
      </c>
      <c r="N3416">
        <v>44</v>
      </c>
      <c r="O3416" t="b">
        <v>1</v>
      </c>
      <c r="P3416" t="s">
        <v>8271</v>
      </c>
      <c r="Q3416" s="6">
        <f>E3416/D3416</f>
        <v>1.0349999999999999</v>
      </c>
      <c r="R3416" s="7">
        <f t="shared" si="267"/>
        <v>70.568181818181813</v>
      </c>
      <c r="S3416" t="str">
        <f t="shared" si="268"/>
        <v>theater</v>
      </c>
      <c r="T3416" t="str">
        <f t="shared" si="269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265"/>
        <v>42466.852500000001</v>
      </c>
      <c r="L3417" s="11">
        <f t="shared" si="266"/>
        <v>42477.687500000007</v>
      </c>
      <c r="M3417" t="b">
        <v>0</v>
      </c>
      <c r="N3417">
        <v>9</v>
      </c>
      <c r="O3417" t="b">
        <v>1</v>
      </c>
      <c r="P3417" t="s">
        <v>8271</v>
      </c>
      <c r="Q3417" s="6">
        <f>E3417/D3417</f>
        <v>1</v>
      </c>
      <c r="R3417" s="7">
        <f t="shared" si="267"/>
        <v>22.222222222222221</v>
      </c>
      <c r="S3417" t="str">
        <f t="shared" si="268"/>
        <v>theater</v>
      </c>
      <c r="T3417" t="str">
        <f t="shared" si="269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265"/>
        <v>42089.120891203704</v>
      </c>
      <c r="L3418" s="11">
        <f t="shared" si="266"/>
        <v>42117.479166666664</v>
      </c>
      <c r="M3418" t="b">
        <v>0</v>
      </c>
      <c r="N3418">
        <v>30</v>
      </c>
      <c r="O3418" t="b">
        <v>1</v>
      </c>
      <c r="P3418" t="s">
        <v>8271</v>
      </c>
      <c r="Q3418" s="6">
        <f>E3418/D3418</f>
        <v>1.196</v>
      </c>
      <c r="R3418" s="7">
        <f t="shared" si="267"/>
        <v>159.46666666666667</v>
      </c>
      <c r="S3418" t="str">
        <f t="shared" si="268"/>
        <v>theater</v>
      </c>
      <c r="T3418" t="str">
        <f t="shared" si="269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265"/>
        <v>41894.622083333335</v>
      </c>
      <c r="L3419" s="11">
        <f t="shared" si="266"/>
        <v>41937.73819444445</v>
      </c>
      <c r="M3419" t="b">
        <v>0</v>
      </c>
      <c r="N3419">
        <v>45</v>
      </c>
      <c r="O3419" t="b">
        <v>1</v>
      </c>
      <c r="P3419" t="s">
        <v>8271</v>
      </c>
      <c r="Q3419" s="6">
        <f>E3419/D3419</f>
        <v>1.0000058823529412</v>
      </c>
      <c r="R3419" s="7">
        <f t="shared" si="267"/>
        <v>37.777999999999999</v>
      </c>
      <c r="S3419" t="str">
        <f t="shared" si="268"/>
        <v>theater</v>
      </c>
      <c r="T3419" t="str">
        <f t="shared" si="269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265"/>
        <v>41752.542905092596</v>
      </c>
      <c r="L3420" s="11">
        <f t="shared" si="266"/>
        <v>41782.542905092596</v>
      </c>
      <c r="M3420" t="b">
        <v>0</v>
      </c>
      <c r="N3420">
        <v>56</v>
      </c>
      <c r="O3420" t="b">
        <v>1</v>
      </c>
      <c r="P3420" t="s">
        <v>8271</v>
      </c>
      <c r="Q3420" s="6">
        <f>E3420/D3420</f>
        <v>1.00875</v>
      </c>
      <c r="R3420" s="7">
        <f t="shared" si="267"/>
        <v>72.053571428571431</v>
      </c>
      <c r="S3420" t="str">
        <f t="shared" si="268"/>
        <v>theater</v>
      </c>
      <c r="T3420" t="str">
        <f t="shared" si="269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265"/>
        <v>42448.529918981483</v>
      </c>
      <c r="L3421" s="11">
        <f t="shared" si="266"/>
        <v>42466.604166666664</v>
      </c>
      <c r="M3421" t="b">
        <v>0</v>
      </c>
      <c r="N3421">
        <v>46</v>
      </c>
      <c r="O3421" t="b">
        <v>1</v>
      </c>
      <c r="P3421" t="s">
        <v>8271</v>
      </c>
      <c r="Q3421" s="6">
        <f>E3421/D3421</f>
        <v>1.0654545454545454</v>
      </c>
      <c r="R3421" s="7">
        <f t="shared" si="267"/>
        <v>63.695652173913047</v>
      </c>
      <c r="S3421" t="str">
        <f t="shared" si="268"/>
        <v>theater</v>
      </c>
      <c r="T3421" t="str">
        <f t="shared" si="269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265"/>
        <v>42404.798634259263</v>
      </c>
      <c r="L3422" s="11">
        <f t="shared" si="266"/>
        <v>42413.708333333336</v>
      </c>
      <c r="M3422" t="b">
        <v>0</v>
      </c>
      <c r="N3422">
        <v>34</v>
      </c>
      <c r="O3422" t="b">
        <v>1</v>
      </c>
      <c r="P3422" t="s">
        <v>8271</v>
      </c>
      <c r="Q3422" s="6">
        <f>E3422/D3422</f>
        <v>1.38</v>
      </c>
      <c r="R3422" s="7">
        <f t="shared" si="267"/>
        <v>28.411764705882351</v>
      </c>
      <c r="S3422" t="str">
        <f t="shared" si="268"/>
        <v>theater</v>
      </c>
      <c r="T3422" t="str">
        <f t="shared" si="269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265"/>
        <v>42037.499571759261</v>
      </c>
      <c r="L3423" s="11">
        <f t="shared" si="266"/>
        <v>42067.499571759261</v>
      </c>
      <c r="M3423" t="b">
        <v>0</v>
      </c>
      <c r="N3423">
        <v>98</v>
      </c>
      <c r="O3423" t="b">
        <v>1</v>
      </c>
      <c r="P3423" t="s">
        <v>8271</v>
      </c>
      <c r="Q3423" s="6">
        <f>E3423/D3423</f>
        <v>1.0115000000000001</v>
      </c>
      <c r="R3423" s="7">
        <f t="shared" si="267"/>
        <v>103.21428571428571</v>
      </c>
      <c r="S3423" t="str">
        <f t="shared" si="268"/>
        <v>theater</v>
      </c>
      <c r="T3423" t="str">
        <f t="shared" si="269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265"/>
        <v>42323.270555555559</v>
      </c>
      <c r="L3424" s="11">
        <f t="shared" si="266"/>
        <v>42351.708333333336</v>
      </c>
      <c r="M3424" t="b">
        <v>0</v>
      </c>
      <c r="N3424">
        <v>46</v>
      </c>
      <c r="O3424" t="b">
        <v>1</v>
      </c>
      <c r="P3424" t="s">
        <v>8271</v>
      </c>
      <c r="Q3424" s="6">
        <f>E3424/D3424</f>
        <v>1.091</v>
      </c>
      <c r="R3424" s="7">
        <f t="shared" si="267"/>
        <v>71.152173913043484</v>
      </c>
      <c r="S3424" t="str">
        <f t="shared" si="268"/>
        <v>theater</v>
      </c>
      <c r="T3424" t="str">
        <f t="shared" si="269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265"/>
        <v>42088.619687500002</v>
      </c>
      <c r="L3425" s="11">
        <f t="shared" si="266"/>
        <v>42118.619687500002</v>
      </c>
      <c r="M3425" t="b">
        <v>0</v>
      </c>
      <c r="N3425">
        <v>10</v>
      </c>
      <c r="O3425" t="b">
        <v>1</v>
      </c>
      <c r="P3425" t="s">
        <v>8271</v>
      </c>
      <c r="Q3425" s="6">
        <f>E3425/D3425</f>
        <v>1.4</v>
      </c>
      <c r="R3425" s="7">
        <f t="shared" si="267"/>
        <v>35</v>
      </c>
      <c r="S3425" t="str">
        <f t="shared" si="268"/>
        <v>theater</v>
      </c>
      <c r="T3425" t="str">
        <f t="shared" si="269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265"/>
        <v>42018.385231481479</v>
      </c>
      <c r="L3426" s="11">
        <f t="shared" si="266"/>
        <v>42039.999305555561</v>
      </c>
      <c r="M3426" t="b">
        <v>0</v>
      </c>
      <c r="N3426">
        <v>76</v>
      </c>
      <c r="O3426" t="b">
        <v>1</v>
      </c>
      <c r="P3426" t="s">
        <v>8271</v>
      </c>
      <c r="Q3426" s="6">
        <f>E3426/D3426</f>
        <v>1.0358333333333334</v>
      </c>
      <c r="R3426" s="7">
        <f t="shared" si="267"/>
        <v>81.776315789473685</v>
      </c>
      <c r="S3426" t="str">
        <f t="shared" si="268"/>
        <v>theater</v>
      </c>
      <c r="T3426" t="str">
        <f t="shared" si="269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265"/>
        <v>41884.325648148151</v>
      </c>
      <c r="L3427" s="11">
        <f t="shared" si="266"/>
        <v>41916.325648148151</v>
      </c>
      <c r="M3427" t="b">
        <v>0</v>
      </c>
      <c r="N3427">
        <v>104</v>
      </c>
      <c r="O3427" t="b">
        <v>1</v>
      </c>
      <c r="P3427" t="s">
        <v>8271</v>
      </c>
      <c r="Q3427" s="6">
        <f>E3427/D3427</f>
        <v>1.0297033333333332</v>
      </c>
      <c r="R3427" s="7">
        <f t="shared" si="267"/>
        <v>297.02980769230766</v>
      </c>
      <c r="S3427" t="str">
        <f t="shared" si="268"/>
        <v>theater</v>
      </c>
      <c r="T3427" t="str">
        <f t="shared" si="269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265"/>
        <v>41883.765081018522</v>
      </c>
      <c r="L3428" s="11">
        <f t="shared" si="266"/>
        <v>41902.791666666672</v>
      </c>
      <c r="M3428" t="b">
        <v>0</v>
      </c>
      <c r="N3428">
        <v>87</v>
      </c>
      <c r="O3428" t="b">
        <v>1</v>
      </c>
      <c r="P3428" t="s">
        <v>8271</v>
      </c>
      <c r="Q3428" s="6">
        <f>E3428/D3428</f>
        <v>1.0813333333333333</v>
      </c>
      <c r="R3428" s="7">
        <f t="shared" si="267"/>
        <v>46.609195402298852</v>
      </c>
      <c r="S3428" t="str">
        <f t="shared" si="268"/>
        <v>theater</v>
      </c>
      <c r="T3428" t="str">
        <f t="shared" si="269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265"/>
        <v>41792.35361111111</v>
      </c>
      <c r="L3429" s="11">
        <f t="shared" si="266"/>
        <v>41822.35361111111</v>
      </c>
      <c r="M3429" t="b">
        <v>0</v>
      </c>
      <c r="N3429">
        <v>29</v>
      </c>
      <c r="O3429" t="b">
        <v>1</v>
      </c>
      <c r="P3429" t="s">
        <v>8271</v>
      </c>
      <c r="Q3429" s="6">
        <f>E3429/D3429</f>
        <v>1</v>
      </c>
      <c r="R3429" s="7">
        <f t="shared" si="267"/>
        <v>51.724137931034484</v>
      </c>
      <c r="S3429" t="str">
        <f t="shared" si="268"/>
        <v>theater</v>
      </c>
      <c r="T3429" t="str">
        <f t="shared" si="269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265"/>
        <v>42038.428784722222</v>
      </c>
      <c r="L3430" s="11">
        <f t="shared" si="266"/>
        <v>42063.416666666664</v>
      </c>
      <c r="M3430" t="b">
        <v>0</v>
      </c>
      <c r="N3430">
        <v>51</v>
      </c>
      <c r="O3430" t="b">
        <v>1</v>
      </c>
      <c r="P3430" t="s">
        <v>8271</v>
      </c>
      <c r="Q3430" s="6">
        <f>E3430/D3430</f>
        <v>1.0275000000000001</v>
      </c>
      <c r="R3430" s="7">
        <f t="shared" si="267"/>
        <v>40.294117647058826</v>
      </c>
      <c r="S3430" t="str">
        <f t="shared" si="268"/>
        <v>theater</v>
      </c>
      <c r="T3430" t="str">
        <f t="shared" si="269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265"/>
        <v>42661.729872685188</v>
      </c>
      <c r="L3431" s="11">
        <f t="shared" si="266"/>
        <v>42675.729872685188</v>
      </c>
      <c r="M3431" t="b">
        <v>0</v>
      </c>
      <c r="N3431">
        <v>12</v>
      </c>
      <c r="O3431" t="b">
        <v>1</v>
      </c>
      <c r="P3431" t="s">
        <v>8271</v>
      </c>
      <c r="Q3431" s="6">
        <f>E3431/D3431</f>
        <v>1.3</v>
      </c>
      <c r="R3431" s="7">
        <f t="shared" si="267"/>
        <v>16.25</v>
      </c>
      <c r="S3431" t="str">
        <f t="shared" si="268"/>
        <v>theater</v>
      </c>
      <c r="T3431" t="str">
        <f t="shared" si="269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265"/>
        <v>41820.653946759259</v>
      </c>
      <c r="L3432" s="11">
        <f t="shared" si="266"/>
        <v>41850.653946759259</v>
      </c>
      <c r="M3432" t="b">
        <v>0</v>
      </c>
      <c r="N3432">
        <v>72</v>
      </c>
      <c r="O3432" t="b">
        <v>1</v>
      </c>
      <c r="P3432" t="s">
        <v>8271</v>
      </c>
      <c r="Q3432" s="6">
        <f>E3432/D3432</f>
        <v>1.0854949999999999</v>
      </c>
      <c r="R3432" s="7">
        <f t="shared" si="267"/>
        <v>30.152638888888887</v>
      </c>
      <c r="S3432" t="str">
        <f t="shared" si="268"/>
        <v>theater</v>
      </c>
      <c r="T3432" t="str">
        <f t="shared" si="269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265"/>
        <v>41839.43927083334</v>
      </c>
      <c r="L3433" s="11">
        <f t="shared" si="266"/>
        <v>41869.43927083334</v>
      </c>
      <c r="M3433" t="b">
        <v>0</v>
      </c>
      <c r="N3433">
        <v>21</v>
      </c>
      <c r="O3433" t="b">
        <v>1</v>
      </c>
      <c r="P3433" t="s">
        <v>8271</v>
      </c>
      <c r="Q3433" s="6">
        <f>E3433/D3433</f>
        <v>1</v>
      </c>
      <c r="R3433" s="7">
        <f t="shared" si="267"/>
        <v>95.238095238095241</v>
      </c>
      <c r="S3433" t="str">
        <f t="shared" si="268"/>
        <v>theater</v>
      </c>
      <c r="T3433" t="str">
        <f t="shared" si="269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265"/>
        <v>42380.289513888893</v>
      </c>
      <c r="L3434" s="11">
        <f t="shared" si="266"/>
        <v>42405.625000000007</v>
      </c>
      <c r="M3434" t="b">
        <v>0</v>
      </c>
      <c r="N3434">
        <v>42</v>
      </c>
      <c r="O3434" t="b">
        <v>1</v>
      </c>
      <c r="P3434" t="s">
        <v>8271</v>
      </c>
      <c r="Q3434" s="6">
        <f>E3434/D3434</f>
        <v>1.0965</v>
      </c>
      <c r="R3434" s="7">
        <f t="shared" si="267"/>
        <v>52.214285714285715</v>
      </c>
      <c r="S3434" t="str">
        <f t="shared" si="268"/>
        <v>theater</v>
      </c>
      <c r="T3434" t="str">
        <f t="shared" si="269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265"/>
        <v>41775.771469907413</v>
      </c>
      <c r="L3435" s="11">
        <f t="shared" si="266"/>
        <v>41806.833333333336</v>
      </c>
      <c r="M3435" t="b">
        <v>0</v>
      </c>
      <c r="N3435">
        <v>71</v>
      </c>
      <c r="O3435" t="b">
        <v>1</v>
      </c>
      <c r="P3435" t="s">
        <v>8271</v>
      </c>
      <c r="Q3435" s="6">
        <f>E3435/D3435</f>
        <v>1.0026315789473683</v>
      </c>
      <c r="R3435" s="7">
        <f t="shared" si="267"/>
        <v>134.1549295774648</v>
      </c>
      <c r="S3435" t="str">
        <f t="shared" si="268"/>
        <v>theater</v>
      </c>
      <c r="T3435" t="str">
        <f t="shared" si="269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265"/>
        <v>41800.088761574079</v>
      </c>
      <c r="L3436" s="11">
        <f t="shared" si="266"/>
        <v>41830.088761574079</v>
      </c>
      <c r="M3436" t="b">
        <v>0</v>
      </c>
      <c r="N3436">
        <v>168</v>
      </c>
      <c r="O3436" t="b">
        <v>1</v>
      </c>
      <c r="P3436" t="s">
        <v>8271</v>
      </c>
      <c r="Q3436" s="6">
        <f>E3436/D3436</f>
        <v>1.0555000000000001</v>
      </c>
      <c r="R3436" s="7">
        <f t="shared" si="267"/>
        <v>62.827380952380949</v>
      </c>
      <c r="S3436" t="str">
        <f t="shared" si="268"/>
        <v>theater</v>
      </c>
      <c r="T3436" t="str">
        <f t="shared" si="269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265"/>
        <v>42572.325150462966</v>
      </c>
      <c r="L3437" s="11">
        <f t="shared" si="266"/>
        <v>42588.833333333336</v>
      </c>
      <c r="M3437" t="b">
        <v>0</v>
      </c>
      <c r="N3437">
        <v>19</v>
      </c>
      <c r="O3437" t="b">
        <v>1</v>
      </c>
      <c r="P3437" t="s">
        <v>8271</v>
      </c>
      <c r="Q3437" s="6">
        <f>E3437/D3437</f>
        <v>1.1200000000000001</v>
      </c>
      <c r="R3437" s="7">
        <f t="shared" si="267"/>
        <v>58.94736842105263</v>
      </c>
      <c r="S3437" t="str">
        <f t="shared" si="268"/>
        <v>theater</v>
      </c>
      <c r="T3437" t="str">
        <f t="shared" si="269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265"/>
        <v>41851.249918981484</v>
      </c>
      <c r="L3438" s="11">
        <f t="shared" si="266"/>
        <v>41872.39444444445</v>
      </c>
      <c r="M3438" t="b">
        <v>0</v>
      </c>
      <c r="N3438">
        <v>37</v>
      </c>
      <c r="O3438" t="b">
        <v>1</v>
      </c>
      <c r="P3438" t="s">
        <v>8271</v>
      </c>
      <c r="Q3438" s="6">
        <f>E3438/D3438</f>
        <v>1.0589999999999999</v>
      </c>
      <c r="R3438" s="7">
        <f t="shared" si="267"/>
        <v>143.1081081081081</v>
      </c>
      <c r="S3438" t="str">
        <f t="shared" si="268"/>
        <v>theater</v>
      </c>
      <c r="T3438" t="str">
        <f t="shared" si="269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265"/>
        <v>42205.419212962966</v>
      </c>
      <c r="L3439" s="11">
        <f t="shared" si="266"/>
        <v>42235.419212962966</v>
      </c>
      <c r="M3439" t="b">
        <v>0</v>
      </c>
      <c r="N3439">
        <v>36</v>
      </c>
      <c r="O3439" t="b">
        <v>1</v>
      </c>
      <c r="P3439" t="s">
        <v>8271</v>
      </c>
      <c r="Q3439" s="6">
        <f>E3439/D3439</f>
        <v>1.01</v>
      </c>
      <c r="R3439" s="7">
        <f t="shared" si="267"/>
        <v>84.166666666666671</v>
      </c>
      <c r="S3439" t="str">
        <f t="shared" si="268"/>
        <v>theater</v>
      </c>
      <c r="T3439" t="str">
        <f t="shared" si="269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265"/>
        <v>42100.636192129627</v>
      </c>
      <c r="L3440" s="11">
        <f t="shared" si="266"/>
        <v>42126.583333333336</v>
      </c>
      <c r="M3440" t="b">
        <v>0</v>
      </c>
      <c r="N3440">
        <v>14</v>
      </c>
      <c r="O3440" t="b">
        <v>1</v>
      </c>
      <c r="P3440" t="s">
        <v>8271</v>
      </c>
      <c r="Q3440" s="6">
        <f>E3440/D3440</f>
        <v>1.042</v>
      </c>
      <c r="R3440" s="7">
        <f t="shared" si="267"/>
        <v>186.07142857142858</v>
      </c>
      <c r="S3440" t="str">
        <f t="shared" si="268"/>
        <v>theater</v>
      </c>
      <c r="T3440" t="str">
        <f t="shared" si="269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265"/>
        <v>42374.619560185187</v>
      </c>
      <c r="L3441" s="11">
        <f t="shared" si="266"/>
        <v>42387.915972222225</v>
      </c>
      <c r="M3441" t="b">
        <v>0</v>
      </c>
      <c r="N3441">
        <v>18</v>
      </c>
      <c r="O3441" t="b">
        <v>1</v>
      </c>
      <c r="P3441" t="s">
        <v>8271</v>
      </c>
      <c r="Q3441" s="6">
        <f>E3441/D3441</f>
        <v>1.3467833333333334</v>
      </c>
      <c r="R3441" s="7">
        <f t="shared" si="267"/>
        <v>89.785555555555561</v>
      </c>
      <c r="S3441" t="str">
        <f t="shared" si="268"/>
        <v>theater</v>
      </c>
      <c r="T3441" t="str">
        <f t="shared" si="269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265"/>
        <v>41808.831342592595</v>
      </c>
      <c r="L3442" s="11">
        <f t="shared" si="266"/>
        <v>41831.385416666672</v>
      </c>
      <c r="M3442" t="b">
        <v>0</v>
      </c>
      <c r="N3442">
        <v>82</v>
      </c>
      <c r="O3442" t="b">
        <v>1</v>
      </c>
      <c r="P3442" t="s">
        <v>8271</v>
      </c>
      <c r="Q3442" s="6">
        <f>E3442/D3442</f>
        <v>1.052184</v>
      </c>
      <c r="R3442" s="7">
        <f t="shared" si="267"/>
        <v>64.157560975609755</v>
      </c>
      <c r="S3442" t="str">
        <f t="shared" si="268"/>
        <v>theater</v>
      </c>
      <c r="T3442" t="str">
        <f t="shared" si="269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265"/>
        <v>42294.137974537043</v>
      </c>
      <c r="L3443" s="11">
        <f t="shared" si="266"/>
        <v>42321.553472222229</v>
      </c>
      <c r="M3443" t="b">
        <v>0</v>
      </c>
      <c r="N3443">
        <v>43</v>
      </c>
      <c r="O3443" t="b">
        <v>1</v>
      </c>
      <c r="P3443" t="s">
        <v>8271</v>
      </c>
      <c r="Q3443" s="6">
        <f>E3443/D3443</f>
        <v>1.026</v>
      </c>
      <c r="R3443" s="7">
        <f t="shared" si="267"/>
        <v>59.651162790697676</v>
      </c>
      <c r="S3443" t="str">
        <f t="shared" si="268"/>
        <v>theater</v>
      </c>
      <c r="T3443" t="str">
        <f t="shared" si="269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265"/>
        <v>42124.549444444441</v>
      </c>
      <c r="L3444" s="11">
        <f t="shared" si="266"/>
        <v>42154.549444444441</v>
      </c>
      <c r="M3444" t="b">
        <v>0</v>
      </c>
      <c r="N3444">
        <v>8</v>
      </c>
      <c r="O3444" t="b">
        <v>1</v>
      </c>
      <c r="P3444" t="s">
        <v>8271</v>
      </c>
      <c r="Q3444" s="6">
        <f>E3444/D3444</f>
        <v>1</v>
      </c>
      <c r="R3444" s="7">
        <f t="shared" si="267"/>
        <v>31.25</v>
      </c>
      <c r="S3444" t="str">
        <f t="shared" si="268"/>
        <v>theater</v>
      </c>
      <c r="T3444" t="str">
        <f t="shared" si="269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265"/>
        <v>41861.233171296299</v>
      </c>
      <c r="L3445" s="11">
        <f t="shared" si="266"/>
        <v>41891.233171296299</v>
      </c>
      <c r="M3445" t="b">
        <v>0</v>
      </c>
      <c r="N3445">
        <v>45</v>
      </c>
      <c r="O3445" t="b">
        <v>1</v>
      </c>
      <c r="P3445" t="s">
        <v>8271</v>
      </c>
      <c r="Q3445" s="6">
        <f>E3445/D3445</f>
        <v>1.855</v>
      </c>
      <c r="R3445" s="7">
        <f t="shared" si="267"/>
        <v>41.222222222222221</v>
      </c>
      <c r="S3445" t="str">
        <f t="shared" si="268"/>
        <v>theater</v>
      </c>
      <c r="T3445" t="str">
        <f t="shared" si="269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265"/>
        <v>42520.999837962961</v>
      </c>
      <c r="L3446" s="11">
        <f t="shared" si="266"/>
        <v>42529.290972222225</v>
      </c>
      <c r="M3446" t="b">
        <v>0</v>
      </c>
      <c r="N3446">
        <v>20</v>
      </c>
      <c r="O3446" t="b">
        <v>1</v>
      </c>
      <c r="P3446" t="s">
        <v>8271</v>
      </c>
      <c r="Q3446" s="6">
        <f>E3446/D3446</f>
        <v>2.89</v>
      </c>
      <c r="R3446" s="7">
        <f t="shared" si="267"/>
        <v>43.35</v>
      </c>
      <c r="S3446" t="str">
        <f t="shared" si="268"/>
        <v>theater</v>
      </c>
      <c r="T3446" t="str">
        <f t="shared" si="269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265"/>
        <v>42272.238842592596</v>
      </c>
      <c r="L3447" s="11">
        <f t="shared" si="266"/>
        <v>42300.238842592596</v>
      </c>
      <c r="M3447" t="b">
        <v>0</v>
      </c>
      <c r="N3447">
        <v>31</v>
      </c>
      <c r="O3447" t="b">
        <v>1</v>
      </c>
      <c r="P3447" t="s">
        <v>8271</v>
      </c>
      <c r="Q3447" s="6">
        <f>E3447/D3447</f>
        <v>1</v>
      </c>
      <c r="R3447" s="7">
        <f t="shared" si="267"/>
        <v>64.516129032258064</v>
      </c>
      <c r="S3447" t="str">
        <f t="shared" si="268"/>
        <v>theater</v>
      </c>
      <c r="T3447" t="str">
        <f t="shared" si="269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265"/>
        <v>42016.540798611117</v>
      </c>
      <c r="L3448" s="11">
        <f t="shared" si="266"/>
        <v>42040.222222222226</v>
      </c>
      <c r="M3448" t="b">
        <v>0</v>
      </c>
      <c r="N3448">
        <v>25</v>
      </c>
      <c r="O3448" t="b">
        <v>1</v>
      </c>
      <c r="P3448" t="s">
        <v>8271</v>
      </c>
      <c r="Q3448" s="6">
        <f>E3448/D3448</f>
        <v>1.0820000000000001</v>
      </c>
      <c r="R3448" s="7">
        <f t="shared" si="267"/>
        <v>43.28</v>
      </c>
      <c r="S3448" t="str">
        <f t="shared" si="268"/>
        <v>theater</v>
      </c>
      <c r="T3448" t="str">
        <f t="shared" si="269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265"/>
        <v>42402.597361111119</v>
      </c>
      <c r="L3449" s="11">
        <f t="shared" si="266"/>
        <v>42447.555694444447</v>
      </c>
      <c r="M3449" t="b">
        <v>0</v>
      </c>
      <c r="N3449">
        <v>14</v>
      </c>
      <c r="O3449" t="b">
        <v>1</v>
      </c>
      <c r="P3449" t="s">
        <v>8271</v>
      </c>
      <c r="Q3449" s="6">
        <f>E3449/D3449</f>
        <v>1.0780000000000001</v>
      </c>
      <c r="R3449" s="7">
        <f t="shared" si="267"/>
        <v>77</v>
      </c>
      <c r="S3449" t="str">
        <f t="shared" si="268"/>
        <v>theater</v>
      </c>
      <c r="T3449" t="str">
        <f t="shared" si="269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265"/>
        <v>41959.827418981484</v>
      </c>
      <c r="L3450" s="11">
        <f t="shared" si="266"/>
        <v>41989.827418981484</v>
      </c>
      <c r="M3450" t="b">
        <v>0</v>
      </c>
      <c r="N3450">
        <v>45</v>
      </c>
      <c r="O3450" t="b">
        <v>1</v>
      </c>
      <c r="P3450" t="s">
        <v>8271</v>
      </c>
      <c r="Q3450" s="6">
        <f>E3450/D3450</f>
        <v>1.0976190476190477</v>
      </c>
      <c r="R3450" s="7">
        <f t="shared" si="267"/>
        <v>51.222222222222221</v>
      </c>
      <c r="S3450" t="str">
        <f t="shared" si="268"/>
        <v>theater</v>
      </c>
      <c r="T3450" t="str">
        <f t="shared" si="269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265"/>
        <v>42531.76085648148</v>
      </c>
      <c r="L3451" s="11">
        <f t="shared" si="266"/>
        <v>42559.875000000007</v>
      </c>
      <c r="M3451" t="b">
        <v>0</v>
      </c>
      <c r="N3451">
        <v>20</v>
      </c>
      <c r="O3451" t="b">
        <v>1</v>
      </c>
      <c r="P3451" t="s">
        <v>8271</v>
      </c>
      <c r="Q3451" s="6">
        <f>E3451/D3451</f>
        <v>1.70625</v>
      </c>
      <c r="R3451" s="7">
        <f t="shared" si="267"/>
        <v>68.25</v>
      </c>
      <c r="S3451" t="str">
        <f t="shared" si="268"/>
        <v>theater</v>
      </c>
      <c r="T3451" t="str">
        <f t="shared" si="269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265"/>
        <v>42036.412858796299</v>
      </c>
      <c r="L3452" s="11">
        <f t="shared" si="266"/>
        <v>42096.371192129627</v>
      </c>
      <c r="M3452" t="b">
        <v>0</v>
      </c>
      <c r="N3452">
        <v>39</v>
      </c>
      <c r="O3452" t="b">
        <v>1</v>
      </c>
      <c r="P3452" t="s">
        <v>8271</v>
      </c>
      <c r="Q3452" s="6">
        <f>E3452/D3452</f>
        <v>1.52</v>
      </c>
      <c r="R3452" s="7">
        <f t="shared" si="267"/>
        <v>19.487179487179485</v>
      </c>
      <c r="S3452" t="str">
        <f t="shared" si="268"/>
        <v>theater</v>
      </c>
      <c r="T3452" t="str">
        <f t="shared" si="269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265"/>
        <v>42088.432025462964</v>
      </c>
      <c r="L3453" s="11">
        <f t="shared" si="266"/>
        <v>42115.432025462964</v>
      </c>
      <c r="M3453" t="b">
        <v>0</v>
      </c>
      <c r="N3453">
        <v>16</v>
      </c>
      <c r="O3453" t="b">
        <v>1</v>
      </c>
      <c r="P3453" t="s">
        <v>8271</v>
      </c>
      <c r="Q3453" s="6">
        <f>E3453/D3453</f>
        <v>1.0123076923076924</v>
      </c>
      <c r="R3453" s="7">
        <f t="shared" si="267"/>
        <v>41.125</v>
      </c>
      <c r="S3453" t="str">
        <f t="shared" si="268"/>
        <v>theater</v>
      </c>
      <c r="T3453" t="str">
        <f t="shared" si="269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265"/>
        <v>41820.34752314815</v>
      </c>
      <c r="L3454" s="11">
        <f t="shared" si="266"/>
        <v>41842.874305555561</v>
      </c>
      <c r="M3454" t="b">
        <v>0</v>
      </c>
      <c r="N3454">
        <v>37</v>
      </c>
      <c r="O3454" t="b">
        <v>1</v>
      </c>
      <c r="P3454" t="s">
        <v>8271</v>
      </c>
      <c r="Q3454" s="6">
        <f>E3454/D3454</f>
        <v>1.532</v>
      </c>
      <c r="R3454" s="7">
        <f t="shared" si="267"/>
        <v>41.405405405405403</v>
      </c>
      <c r="S3454" t="str">
        <f t="shared" si="268"/>
        <v>theater</v>
      </c>
      <c r="T3454" t="str">
        <f t="shared" si="269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265"/>
        <v>42535.686990740745</v>
      </c>
      <c r="L3455" s="11">
        <f t="shared" si="266"/>
        <v>42595.686990740745</v>
      </c>
      <c r="M3455" t="b">
        <v>0</v>
      </c>
      <c r="N3455">
        <v>14</v>
      </c>
      <c r="O3455" t="b">
        <v>1</v>
      </c>
      <c r="P3455" t="s">
        <v>8271</v>
      </c>
      <c r="Q3455" s="6">
        <f>E3455/D3455</f>
        <v>1.2833333333333334</v>
      </c>
      <c r="R3455" s="7">
        <f t="shared" si="267"/>
        <v>27.5</v>
      </c>
      <c r="S3455" t="str">
        <f t="shared" si="268"/>
        <v>theater</v>
      </c>
      <c r="T3455" t="str">
        <f t="shared" si="269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265"/>
        <v>41821.40693287037</v>
      </c>
      <c r="L3456" s="11">
        <f t="shared" si="266"/>
        <v>41851.40693287037</v>
      </c>
      <c r="M3456" t="b">
        <v>0</v>
      </c>
      <c r="N3456">
        <v>21</v>
      </c>
      <c r="O3456" t="b">
        <v>1</v>
      </c>
      <c r="P3456" t="s">
        <v>8271</v>
      </c>
      <c r="Q3456" s="6">
        <f>E3456/D3456</f>
        <v>1.0071428571428571</v>
      </c>
      <c r="R3456" s="7">
        <f t="shared" si="267"/>
        <v>33.571428571428569</v>
      </c>
      <c r="S3456" t="str">
        <f t="shared" si="268"/>
        <v>theater</v>
      </c>
      <c r="T3456" t="str">
        <f t="shared" si="269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265"/>
        <v>42626.458645833336</v>
      </c>
      <c r="L3457" s="11">
        <f t="shared" si="266"/>
        <v>42656.458645833336</v>
      </c>
      <c r="M3457" t="b">
        <v>0</v>
      </c>
      <c r="N3457">
        <v>69</v>
      </c>
      <c r="O3457" t="b">
        <v>1</v>
      </c>
      <c r="P3457" t="s">
        <v>8271</v>
      </c>
      <c r="Q3457" s="6">
        <f>E3457/D3457</f>
        <v>1.0065</v>
      </c>
      <c r="R3457" s="7">
        <f t="shared" si="267"/>
        <v>145.86956521739131</v>
      </c>
      <c r="S3457" t="str">
        <f t="shared" si="268"/>
        <v>theater</v>
      </c>
      <c r="T3457" t="str">
        <f t="shared" si="269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si="265"/>
        <v>41820.913969907408</v>
      </c>
      <c r="L3458" s="11">
        <f t="shared" si="266"/>
        <v>41851.999305555561</v>
      </c>
      <c r="M3458" t="b">
        <v>0</v>
      </c>
      <c r="N3458">
        <v>16</v>
      </c>
      <c r="O3458" t="b">
        <v>1</v>
      </c>
      <c r="P3458" t="s">
        <v>8271</v>
      </c>
      <c r="Q3458" s="6">
        <f>E3458/D3458</f>
        <v>1.913</v>
      </c>
      <c r="R3458" s="7">
        <f t="shared" si="267"/>
        <v>358.6875</v>
      </c>
      <c r="S3458" t="str">
        <f t="shared" si="268"/>
        <v>theater</v>
      </c>
      <c r="T3458" t="str">
        <f t="shared" si="269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ref="K3459:K3522" si="270">(((J3459/60)/60)/24)+DATE(1970,1,1)+(-7/24)</f>
        <v>42016.415011574078</v>
      </c>
      <c r="L3459" s="11">
        <f t="shared" ref="L3459:L3522" si="271">(((I3459/60)/60)/24)+DATE(1970,1,1)+(-7/24)</f>
        <v>42046.957638888889</v>
      </c>
      <c r="M3459" t="b">
        <v>0</v>
      </c>
      <c r="N3459">
        <v>55</v>
      </c>
      <c r="O3459" t="b">
        <v>1</v>
      </c>
      <c r="P3459" t="s">
        <v>8271</v>
      </c>
      <c r="Q3459" s="6">
        <f>E3459/D3459</f>
        <v>1.4019999999999999</v>
      </c>
      <c r="R3459" s="7">
        <f t="shared" ref="R3459:R3522" si="272">E3459/N3459</f>
        <v>50.981818181818184</v>
      </c>
      <c r="S3459" t="str">
        <f t="shared" ref="S3459:S3522" si="273">LEFT(P3459,SEARCH("/",P3459,1)-1)</f>
        <v>theater</v>
      </c>
      <c r="T3459" t="str">
        <f t="shared" ref="T3459:T3522" si="274">RIGHT(P3459,LEN(P3459)-SEARCH("/",P3459))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270"/>
        <v>42010.910914351851</v>
      </c>
      <c r="L3460" s="11">
        <f t="shared" si="271"/>
        <v>42037.893750000003</v>
      </c>
      <c r="M3460" t="b">
        <v>0</v>
      </c>
      <c r="N3460">
        <v>27</v>
      </c>
      <c r="O3460" t="b">
        <v>1</v>
      </c>
      <c r="P3460" t="s">
        <v>8271</v>
      </c>
      <c r="Q3460" s="6">
        <f>E3460/D3460</f>
        <v>1.2433537832310839</v>
      </c>
      <c r="R3460" s="7">
        <f t="shared" si="272"/>
        <v>45.037037037037038</v>
      </c>
      <c r="S3460" t="str">
        <f t="shared" si="273"/>
        <v>theater</v>
      </c>
      <c r="T3460" t="str">
        <f t="shared" si="274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270"/>
        <v>42480.188194444447</v>
      </c>
      <c r="L3461" s="11">
        <f t="shared" si="271"/>
        <v>42510.188194444447</v>
      </c>
      <c r="M3461" t="b">
        <v>0</v>
      </c>
      <c r="N3461">
        <v>36</v>
      </c>
      <c r="O3461" t="b">
        <v>1</v>
      </c>
      <c r="P3461" t="s">
        <v>8271</v>
      </c>
      <c r="Q3461" s="6">
        <f>E3461/D3461</f>
        <v>1.262</v>
      </c>
      <c r="R3461" s="7">
        <f t="shared" si="272"/>
        <v>17.527777777777779</v>
      </c>
      <c r="S3461" t="str">
        <f t="shared" si="273"/>
        <v>theater</v>
      </c>
      <c r="T3461" t="str">
        <f t="shared" si="274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270"/>
        <v>41852.235555555555</v>
      </c>
      <c r="L3462" s="11">
        <f t="shared" si="271"/>
        <v>41866.235555555555</v>
      </c>
      <c r="M3462" t="b">
        <v>0</v>
      </c>
      <c r="N3462">
        <v>19</v>
      </c>
      <c r="O3462" t="b">
        <v>1</v>
      </c>
      <c r="P3462" t="s">
        <v>8271</v>
      </c>
      <c r="Q3462" s="6">
        <f>E3462/D3462</f>
        <v>1.9</v>
      </c>
      <c r="R3462" s="7">
        <f t="shared" si="272"/>
        <v>50</v>
      </c>
      <c r="S3462" t="str">
        <f t="shared" si="273"/>
        <v>theater</v>
      </c>
      <c r="T3462" t="str">
        <f t="shared" si="274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270"/>
        <v>42643.341192129628</v>
      </c>
      <c r="L3463" s="11">
        <f t="shared" si="271"/>
        <v>42671.833333333336</v>
      </c>
      <c r="M3463" t="b">
        <v>0</v>
      </c>
      <c r="N3463">
        <v>12</v>
      </c>
      <c r="O3463" t="b">
        <v>1</v>
      </c>
      <c r="P3463" t="s">
        <v>8271</v>
      </c>
      <c r="Q3463" s="6">
        <f>E3463/D3463</f>
        <v>1.39</v>
      </c>
      <c r="R3463" s="7">
        <f t="shared" si="272"/>
        <v>57.916666666666664</v>
      </c>
      <c r="S3463" t="str">
        <f t="shared" si="273"/>
        <v>theater</v>
      </c>
      <c r="T3463" t="str">
        <f t="shared" si="274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270"/>
        <v>42179.606805555559</v>
      </c>
      <c r="L3464" s="11">
        <f t="shared" si="271"/>
        <v>42195.458333333336</v>
      </c>
      <c r="M3464" t="b">
        <v>0</v>
      </c>
      <c r="N3464">
        <v>17</v>
      </c>
      <c r="O3464" t="b">
        <v>1</v>
      </c>
      <c r="P3464" t="s">
        <v>8271</v>
      </c>
      <c r="Q3464" s="6">
        <f>E3464/D3464</f>
        <v>2.02</v>
      </c>
      <c r="R3464" s="7">
        <f t="shared" si="272"/>
        <v>29.705882352941178</v>
      </c>
      <c r="S3464" t="str">
        <f t="shared" si="273"/>
        <v>theater</v>
      </c>
      <c r="T3464" t="str">
        <f t="shared" si="274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270"/>
        <v>42612.627141203709</v>
      </c>
      <c r="L3465" s="11">
        <f t="shared" si="271"/>
        <v>42653.874305555561</v>
      </c>
      <c r="M3465" t="b">
        <v>0</v>
      </c>
      <c r="N3465">
        <v>114</v>
      </c>
      <c r="O3465" t="b">
        <v>1</v>
      </c>
      <c r="P3465" t="s">
        <v>8271</v>
      </c>
      <c r="Q3465" s="6">
        <f>E3465/D3465</f>
        <v>1.0338000000000001</v>
      </c>
      <c r="R3465" s="7">
        <f t="shared" si="272"/>
        <v>90.684210526315795</v>
      </c>
      <c r="S3465" t="str">
        <f t="shared" si="273"/>
        <v>theater</v>
      </c>
      <c r="T3465" t="str">
        <f t="shared" si="274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270"/>
        <v>42574.838391203702</v>
      </c>
      <c r="L3466" s="11">
        <f t="shared" si="271"/>
        <v>42604.838391203702</v>
      </c>
      <c r="M3466" t="b">
        <v>0</v>
      </c>
      <c r="N3466">
        <v>93</v>
      </c>
      <c r="O3466" t="b">
        <v>1</v>
      </c>
      <c r="P3466" t="s">
        <v>8271</v>
      </c>
      <c r="Q3466" s="6">
        <f>E3466/D3466</f>
        <v>1.023236</v>
      </c>
      <c r="R3466" s="7">
        <f t="shared" si="272"/>
        <v>55.012688172043013</v>
      </c>
      <c r="S3466" t="str">
        <f t="shared" si="273"/>
        <v>theater</v>
      </c>
      <c r="T3466" t="str">
        <f t="shared" si="274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270"/>
        <v>42200.334166666667</v>
      </c>
      <c r="L3467" s="11">
        <f t="shared" si="271"/>
        <v>42225.375000000007</v>
      </c>
      <c r="M3467" t="b">
        <v>0</v>
      </c>
      <c r="N3467">
        <v>36</v>
      </c>
      <c r="O3467" t="b">
        <v>1</v>
      </c>
      <c r="P3467" t="s">
        <v>8271</v>
      </c>
      <c r="Q3467" s="6">
        <f>E3467/D3467</f>
        <v>1.03</v>
      </c>
      <c r="R3467" s="7">
        <f t="shared" si="272"/>
        <v>57.222222222222221</v>
      </c>
      <c r="S3467" t="str">
        <f t="shared" si="273"/>
        <v>theater</v>
      </c>
      <c r="T3467" t="str">
        <f t="shared" si="274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270"/>
        <v>42419.727430555555</v>
      </c>
      <c r="L3468" s="11">
        <f t="shared" si="271"/>
        <v>42479.685763888891</v>
      </c>
      <c r="M3468" t="b">
        <v>0</v>
      </c>
      <c r="N3468">
        <v>61</v>
      </c>
      <c r="O3468" t="b">
        <v>1</v>
      </c>
      <c r="P3468" t="s">
        <v>8271</v>
      </c>
      <c r="Q3468" s="6">
        <f>E3468/D3468</f>
        <v>1.2714285714285714</v>
      </c>
      <c r="R3468" s="7">
        <f t="shared" si="272"/>
        <v>72.950819672131146</v>
      </c>
      <c r="S3468" t="str">
        <f t="shared" si="273"/>
        <v>theater</v>
      </c>
      <c r="T3468" t="str">
        <f t="shared" si="274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270"/>
        <v>42053.38</v>
      </c>
      <c r="L3469" s="11">
        <f t="shared" si="271"/>
        <v>42083.33833333334</v>
      </c>
      <c r="M3469" t="b">
        <v>0</v>
      </c>
      <c r="N3469">
        <v>47</v>
      </c>
      <c r="O3469" t="b">
        <v>1</v>
      </c>
      <c r="P3469" t="s">
        <v>8271</v>
      </c>
      <c r="Q3469" s="6">
        <f>E3469/D3469</f>
        <v>1.01</v>
      </c>
      <c r="R3469" s="7">
        <f t="shared" si="272"/>
        <v>64.468085106382972</v>
      </c>
      <c r="S3469" t="str">
        <f t="shared" si="273"/>
        <v>theater</v>
      </c>
      <c r="T3469" t="str">
        <f t="shared" si="274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270"/>
        <v>42605.473715277774</v>
      </c>
      <c r="L3470" s="11">
        <f t="shared" si="271"/>
        <v>42633.833333333336</v>
      </c>
      <c r="M3470" t="b">
        <v>0</v>
      </c>
      <c r="N3470">
        <v>17</v>
      </c>
      <c r="O3470" t="b">
        <v>1</v>
      </c>
      <c r="P3470" t="s">
        <v>8271</v>
      </c>
      <c r="Q3470" s="6">
        <f>E3470/D3470</f>
        <v>1.2178</v>
      </c>
      <c r="R3470" s="7">
        <f t="shared" si="272"/>
        <v>716.35294117647061</v>
      </c>
      <c r="S3470" t="str">
        <f t="shared" si="273"/>
        <v>theater</v>
      </c>
      <c r="T3470" t="str">
        <f t="shared" si="274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270"/>
        <v>42458.350057870375</v>
      </c>
      <c r="L3471" s="11">
        <f t="shared" si="271"/>
        <v>42488.350057870375</v>
      </c>
      <c r="M3471" t="b">
        <v>0</v>
      </c>
      <c r="N3471">
        <v>63</v>
      </c>
      <c r="O3471" t="b">
        <v>1</v>
      </c>
      <c r="P3471" t="s">
        <v>8271</v>
      </c>
      <c r="Q3471" s="6">
        <f>E3471/D3471</f>
        <v>1.1339285714285714</v>
      </c>
      <c r="R3471" s="7">
        <f t="shared" si="272"/>
        <v>50.396825396825399</v>
      </c>
      <c r="S3471" t="str">
        <f t="shared" si="273"/>
        <v>theater</v>
      </c>
      <c r="T3471" t="str">
        <f t="shared" si="274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270"/>
        <v>42528.730347222219</v>
      </c>
      <c r="L3472" s="11">
        <f t="shared" si="271"/>
        <v>42566.609722222223</v>
      </c>
      <c r="M3472" t="b">
        <v>0</v>
      </c>
      <c r="N3472">
        <v>9</v>
      </c>
      <c r="O3472" t="b">
        <v>1</v>
      </c>
      <c r="P3472" t="s">
        <v>8271</v>
      </c>
      <c r="Q3472" s="6">
        <f>E3472/D3472</f>
        <v>1.5</v>
      </c>
      <c r="R3472" s="7">
        <f t="shared" si="272"/>
        <v>41.666666666666664</v>
      </c>
      <c r="S3472" t="str">
        <f t="shared" si="273"/>
        <v>theater</v>
      </c>
      <c r="T3472" t="str">
        <f t="shared" si="274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270"/>
        <v>41841.528819444444</v>
      </c>
      <c r="L3473" s="11">
        <f t="shared" si="271"/>
        <v>41882.541666666672</v>
      </c>
      <c r="M3473" t="b">
        <v>0</v>
      </c>
      <c r="N3473">
        <v>30</v>
      </c>
      <c r="O3473" t="b">
        <v>1</v>
      </c>
      <c r="P3473" t="s">
        <v>8271</v>
      </c>
      <c r="Q3473" s="6">
        <f>E3473/D3473</f>
        <v>2.1459999999999999</v>
      </c>
      <c r="R3473" s="7">
        <f t="shared" si="272"/>
        <v>35.766666666666666</v>
      </c>
      <c r="S3473" t="str">
        <f t="shared" si="273"/>
        <v>theater</v>
      </c>
      <c r="T3473" t="str">
        <f t="shared" si="274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270"/>
        <v>41927.878831018519</v>
      </c>
      <c r="L3474" s="11">
        <f t="shared" si="271"/>
        <v>41948.957638888889</v>
      </c>
      <c r="M3474" t="b">
        <v>0</v>
      </c>
      <c r="N3474">
        <v>23</v>
      </c>
      <c r="O3474" t="b">
        <v>1</v>
      </c>
      <c r="P3474" t="s">
        <v>8271</v>
      </c>
      <c r="Q3474" s="6">
        <f>E3474/D3474</f>
        <v>1.0205</v>
      </c>
      <c r="R3474" s="7">
        <f t="shared" si="272"/>
        <v>88.739130434782609</v>
      </c>
      <c r="S3474" t="str">
        <f t="shared" si="273"/>
        <v>theater</v>
      </c>
      <c r="T3474" t="str">
        <f t="shared" si="274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270"/>
        <v>42062.54277777778</v>
      </c>
      <c r="L3475" s="11">
        <f t="shared" si="271"/>
        <v>42083.560416666667</v>
      </c>
      <c r="M3475" t="b">
        <v>0</v>
      </c>
      <c r="N3475">
        <v>33</v>
      </c>
      <c r="O3475" t="b">
        <v>1</v>
      </c>
      <c r="P3475" t="s">
        <v>8271</v>
      </c>
      <c r="Q3475" s="6">
        <f>E3475/D3475</f>
        <v>1</v>
      </c>
      <c r="R3475" s="7">
        <f t="shared" si="272"/>
        <v>148.4848484848485</v>
      </c>
      <c r="S3475" t="str">
        <f t="shared" si="273"/>
        <v>theater</v>
      </c>
      <c r="T3475" t="str">
        <f t="shared" si="274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270"/>
        <v>42541.209849537037</v>
      </c>
      <c r="L3476" s="11">
        <f t="shared" si="271"/>
        <v>42571.209849537037</v>
      </c>
      <c r="M3476" t="b">
        <v>0</v>
      </c>
      <c r="N3476">
        <v>39</v>
      </c>
      <c r="O3476" t="b">
        <v>1</v>
      </c>
      <c r="P3476" t="s">
        <v>8271</v>
      </c>
      <c r="Q3476" s="6">
        <f>E3476/D3476</f>
        <v>1.01</v>
      </c>
      <c r="R3476" s="7">
        <f t="shared" si="272"/>
        <v>51.794871794871796</v>
      </c>
      <c r="S3476" t="str">
        <f t="shared" si="273"/>
        <v>theater</v>
      </c>
      <c r="T3476" t="str">
        <f t="shared" si="274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270"/>
        <v>41918.589166666665</v>
      </c>
      <c r="L3477" s="11">
        <f t="shared" si="271"/>
        <v>41945.708333333336</v>
      </c>
      <c r="M3477" t="b">
        <v>0</v>
      </c>
      <c r="N3477">
        <v>17</v>
      </c>
      <c r="O3477" t="b">
        <v>1</v>
      </c>
      <c r="P3477" t="s">
        <v>8271</v>
      </c>
      <c r="Q3477" s="6">
        <f>E3477/D3477</f>
        <v>1.1333333333333333</v>
      </c>
      <c r="R3477" s="7">
        <f t="shared" si="272"/>
        <v>20</v>
      </c>
      <c r="S3477" t="str">
        <f t="shared" si="273"/>
        <v>theater</v>
      </c>
      <c r="T3477" t="str">
        <f t="shared" si="274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270"/>
        <v>41920.988310185188</v>
      </c>
      <c r="L3478" s="11">
        <f t="shared" si="271"/>
        <v>41938.833333333336</v>
      </c>
      <c r="M3478" t="b">
        <v>0</v>
      </c>
      <c r="N3478">
        <v>6</v>
      </c>
      <c r="O3478" t="b">
        <v>1</v>
      </c>
      <c r="P3478" t="s">
        <v>8271</v>
      </c>
      <c r="Q3478" s="6">
        <f>E3478/D3478</f>
        <v>1.04</v>
      </c>
      <c r="R3478" s="7">
        <f t="shared" si="272"/>
        <v>52</v>
      </c>
      <c r="S3478" t="str">
        <f t="shared" si="273"/>
        <v>theater</v>
      </c>
      <c r="T3478" t="str">
        <f t="shared" si="274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270"/>
        <v>42128.44494212963</v>
      </c>
      <c r="L3479" s="11">
        <f t="shared" si="271"/>
        <v>42140.833333333336</v>
      </c>
      <c r="M3479" t="b">
        <v>0</v>
      </c>
      <c r="N3479">
        <v>39</v>
      </c>
      <c r="O3479" t="b">
        <v>1</v>
      </c>
      <c r="P3479" t="s">
        <v>8271</v>
      </c>
      <c r="Q3479" s="6">
        <f>E3479/D3479</f>
        <v>1.1533333333333333</v>
      </c>
      <c r="R3479" s="7">
        <f t="shared" si="272"/>
        <v>53.230769230769234</v>
      </c>
      <c r="S3479" t="str">
        <f t="shared" si="273"/>
        <v>theater</v>
      </c>
      <c r="T3479" t="str">
        <f t="shared" si="274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270"/>
        <v>42053.625254629638</v>
      </c>
      <c r="L3480" s="11">
        <f t="shared" si="271"/>
        <v>42079.583333333336</v>
      </c>
      <c r="M3480" t="b">
        <v>0</v>
      </c>
      <c r="N3480">
        <v>57</v>
      </c>
      <c r="O3480" t="b">
        <v>1</v>
      </c>
      <c r="P3480" t="s">
        <v>8271</v>
      </c>
      <c r="Q3480" s="6">
        <f>E3480/D3480</f>
        <v>1.1285000000000001</v>
      </c>
      <c r="R3480" s="7">
        <f t="shared" si="272"/>
        <v>39.596491228070178</v>
      </c>
      <c r="S3480" t="str">
        <f t="shared" si="273"/>
        <v>theater</v>
      </c>
      <c r="T3480" t="str">
        <f t="shared" si="274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270"/>
        <v>41781.563425925924</v>
      </c>
      <c r="L3481" s="11">
        <f t="shared" si="271"/>
        <v>41811.563425925924</v>
      </c>
      <c r="M3481" t="b">
        <v>0</v>
      </c>
      <c r="N3481">
        <v>56</v>
      </c>
      <c r="O3481" t="b">
        <v>1</v>
      </c>
      <c r="P3481" t="s">
        <v>8271</v>
      </c>
      <c r="Q3481" s="6">
        <f>E3481/D3481</f>
        <v>1.2786666666666666</v>
      </c>
      <c r="R3481" s="7">
        <f t="shared" si="272"/>
        <v>34.25</v>
      </c>
      <c r="S3481" t="str">
        <f t="shared" si="273"/>
        <v>theater</v>
      </c>
      <c r="T3481" t="str">
        <f t="shared" si="274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270"/>
        <v>42171.025775462964</v>
      </c>
      <c r="L3482" s="11">
        <f t="shared" si="271"/>
        <v>42195.583333333336</v>
      </c>
      <c r="M3482" t="b">
        <v>0</v>
      </c>
      <c r="N3482">
        <v>13</v>
      </c>
      <c r="O3482" t="b">
        <v>1</v>
      </c>
      <c r="P3482" t="s">
        <v>8271</v>
      </c>
      <c r="Q3482" s="6">
        <f>E3482/D3482</f>
        <v>1.4266666666666667</v>
      </c>
      <c r="R3482" s="7">
        <f t="shared" si="272"/>
        <v>164.61538461538461</v>
      </c>
      <c r="S3482" t="str">
        <f t="shared" si="273"/>
        <v>theater</v>
      </c>
      <c r="T3482" t="str">
        <f t="shared" si="274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270"/>
        <v>41988.955879629626</v>
      </c>
      <c r="L3483" s="11">
        <f t="shared" si="271"/>
        <v>42005.955879629626</v>
      </c>
      <c r="M3483" t="b">
        <v>0</v>
      </c>
      <c r="N3483">
        <v>95</v>
      </c>
      <c r="O3483" t="b">
        <v>1</v>
      </c>
      <c r="P3483" t="s">
        <v>8271</v>
      </c>
      <c r="Q3483" s="6">
        <f>E3483/D3483</f>
        <v>1.1879999999999999</v>
      </c>
      <c r="R3483" s="7">
        <f t="shared" si="272"/>
        <v>125.05263157894737</v>
      </c>
      <c r="S3483" t="str">
        <f t="shared" si="273"/>
        <v>theater</v>
      </c>
      <c r="T3483" t="str">
        <f t="shared" si="274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270"/>
        <v>41796.479930555557</v>
      </c>
      <c r="L3484" s="11">
        <f t="shared" si="271"/>
        <v>41826.479930555557</v>
      </c>
      <c r="M3484" t="b">
        <v>0</v>
      </c>
      <c r="N3484">
        <v>80</v>
      </c>
      <c r="O3484" t="b">
        <v>1</v>
      </c>
      <c r="P3484" t="s">
        <v>8271</v>
      </c>
      <c r="Q3484" s="6">
        <f>E3484/D3484</f>
        <v>1.3833333333333333</v>
      </c>
      <c r="R3484" s="7">
        <f t="shared" si="272"/>
        <v>51.875</v>
      </c>
      <c r="S3484" t="str">
        <f t="shared" si="273"/>
        <v>theater</v>
      </c>
      <c r="T3484" t="str">
        <f t="shared" si="274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270"/>
        <v>41793.37709490741</v>
      </c>
      <c r="L3485" s="11">
        <f t="shared" si="271"/>
        <v>41823.37709490741</v>
      </c>
      <c r="M3485" t="b">
        <v>0</v>
      </c>
      <c r="N3485">
        <v>133</v>
      </c>
      <c r="O3485" t="b">
        <v>1</v>
      </c>
      <c r="P3485" t="s">
        <v>8271</v>
      </c>
      <c r="Q3485" s="6">
        <f>E3485/D3485</f>
        <v>1.599402985074627</v>
      </c>
      <c r="R3485" s="7">
        <f t="shared" si="272"/>
        <v>40.285714285714285</v>
      </c>
      <c r="S3485" t="str">
        <f t="shared" si="273"/>
        <v>theater</v>
      </c>
      <c r="T3485" t="str">
        <f t="shared" si="274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270"/>
        <v>42506.468738425923</v>
      </c>
      <c r="L3486" s="11">
        <f t="shared" si="271"/>
        <v>42536.468738425923</v>
      </c>
      <c r="M3486" t="b">
        <v>0</v>
      </c>
      <c r="N3486">
        <v>44</v>
      </c>
      <c r="O3486" t="b">
        <v>1</v>
      </c>
      <c r="P3486" t="s">
        <v>8271</v>
      </c>
      <c r="Q3486" s="6">
        <f>E3486/D3486</f>
        <v>1.1424000000000001</v>
      </c>
      <c r="R3486" s="7">
        <f t="shared" si="272"/>
        <v>64.909090909090907</v>
      </c>
      <c r="S3486" t="str">
        <f t="shared" si="273"/>
        <v>theater</v>
      </c>
      <c r="T3486" t="str">
        <f t="shared" si="274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270"/>
        <v>42372.401388888895</v>
      </c>
      <c r="L3487" s="11">
        <f t="shared" si="271"/>
        <v>42402.401388888895</v>
      </c>
      <c r="M3487" t="b">
        <v>0</v>
      </c>
      <c r="N3487">
        <v>30</v>
      </c>
      <c r="O3487" t="b">
        <v>1</v>
      </c>
      <c r="P3487" t="s">
        <v>8271</v>
      </c>
      <c r="Q3487" s="6">
        <f>E3487/D3487</f>
        <v>1.0060606060606061</v>
      </c>
      <c r="R3487" s="7">
        <f t="shared" si="272"/>
        <v>55.333333333333336</v>
      </c>
      <c r="S3487" t="str">
        <f t="shared" si="273"/>
        <v>theater</v>
      </c>
      <c r="T3487" t="str">
        <f t="shared" si="274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270"/>
        <v>42126.583344907405</v>
      </c>
      <c r="L3488" s="11">
        <f t="shared" si="271"/>
        <v>42157.999305555561</v>
      </c>
      <c r="M3488" t="b">
        <v>0</v>
      </c>
      <c r="N3488">
        <v>56</v>
      </c>
      <c r="O3488" t="b">
        <v>1</v>
      </c>
      <c r="P3488" t="s">
        <v>8271</v>
      </c>
      <c r="Q3488" s="6">
        <f>E3488/D3488</f>
        <v>1.552</v>
      </c>
      <c r="R3488" s="7">
        <f t="shared" si="272"/>
        <v>83.142857142857139</v>
      </c>
      <c r="S3488" t="str">
        <f t="shared" si="273"/>
        <v>theater</v>
      </c>
      <c r="T3488" t="str">
        <f t="shared" si="274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270"/>
        <v>42149.64875</v>
      </c>
      <c r="L3489" s="11">
        <f t="shared" si="271"/>
        <v>42179.64875</v>
      </c>
      <c r="M3489" t="b">
        <v>0</v>
      </c>
      <c r="N3489">
        <v>66</v>
      </c>
      <c r="O3489" t="b">
        <v>1</v>
      </c>
      <c r="P3489" t="s">
        <v>8271</v>
      </c>
      <c r="Q3489" s="6">
        <f>E3489/D3489</f>
        <v>1.2775000000000001</v>
      </c>
      <c r="R3489" s="7">
        <f t="shared" si="272"/>
        <v>38.712121212121211</v>
      </c>
      <c r="S3489" t="str">
        <f t="shared" si="273"/>
        <v>theater</v>
      </c>
      <c r="T3489" t="str">
        <f t="shared" si="274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270"/>
        <v>42087.476388888892</v>
      </c>
      <c r="L3490" s="11">
        <f t="shared" si="271"/>
        <v>42111.375000000007</v>
      </c>
      <c r="M3490" t="b">
        <v>0</v>
      </c>
      <c r="N3490">
        <v>29</v>
      </c>
      <c r="O3490" t="b">
        <v>1</v>
      </c>
      <c r="P3490" t="s">
        <v>8271</v>
      </c>
      <c r="Q3490" s="6">
        <f>E3490/D3490</f>
        <v>1.212</v>
      </c>
      <c r="R3490" s="7">
        <f t="shared" si="272"/>
        <v>125.37931034482759</v>
      </c>
      <c r="S3490" t="str">
        <f t="shared" si="273"/>
        <v>theater</v>
      </c>
      <c r="T3490" t="str">
        <f t="shared" si="274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270"/>
        <v>41753.3441087963</v>
      </c>
      <c r="L3491" s="11">
        <f t="shared" si="271"/>
        <v>41783.583333333336</v>
      </c>
      <c r="M3491" t="b">
        <v>0</v>
      </c>
      <c r="N3491">
        <v>72</v>
      </c>
      <c r="O3491" t="b">
        <v>1</v>
      </c>
      <c r="P3491" t="s">
        <v>8271</v>
      </c>
      <c r="Q3491" s="6">
        <f>E3491/D3491</f>
        <v>1.127</v>
      </c>
      <c r="R3491" s="7">
        <f t="shared" si="272"/>
        <v>78.263888888888886</v>
      </c>
      <c r="S3491" t="str">
        <f t="shared" si="273"/>
        <v>theater</v>
      </c>
      <c r="T3491" t="str">
        <f t="shared" si="274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270"/>
        <v>42443.510694444449</v>
      </c>
      <c r="L3492" s="11">
        <f t="shared" si="271"/>
        <v>42473.510694444449</v>
      </c>
      <c r="M3492" t="b">
        <v>0</v>
      </c>
      <c r="N3492">
        <v>27</v>
      </c>
      <c r="O3492" t="b">
        <v>1</v>
      </c>
      <c r="P3492" t="s">
        <v>8271</v>
      </c>
      <c r="Q3492" s="6">
        <f>E3492/D3492</f>
        <v>1.2749999999999999</v>
      </c>
      <c r="R3492" s="7">
        <f t="shared" si="272"/>
        <v>47.222222222222221</v>
      </c>
      <c r="S3492" t="str">
        <f t="shared" si="273"/>
        <v>theater</v>
      </c>
      <c r="T3492" t="str">
        <f t="shared" si="274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270"/>
        <v>42120.958148148151</v>
      </c>
      <c r="L3493" s="11">
        <f t="shared" si="271"/>
        <v>42141.958148148151</v>
      </c>
      <c r="M3493" t="b">
        <v>0</v>
      </c>
      <c r="N3493">
        <v>10</v>
      </c>
      <c r="O3493" t="b">
        <v>1</v>
      </c>
      <c r="P3493" t="s">
        <v>8271</v>
      </c>
      <c r="Q3493" s="6">
        <f>E3493/D3493</f>
        <v>1.5820000000000001</v>
      </c>
      <c r="R3493" s="7">
        <f t="shared" si="272"/>
        <v>79.099999999999994</v>
      </c>
      <c r="S3493" t="str">
        <f t="shared" si="273"/>
        <v>theater</v>
      </c>
      <c r="T3493" t="str">
        <f t="shared" si="274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270"/>
        <v>42267.717557870368</v>
      </c>
      <c r="L3494" s="11">
        <f t="shared" si="271"/>
        <v>42302.717557870368</v>
      </c>
      <c r="M3494" t="b">
        <v>0</v>
      </c>
      <c r="N3494">
        <v>35</v>
      </c>
      <c r="O3494" t="b">
        <v>1</v>
      </c>
      <c r="P3494" t="s">
        <v>8271</v>
      </c>
      <c r="Q3494" s="6">
        <f>E3494/D3494</f>
        <v>1.0526894736842105</v>
      </c>
      <c r="R3494" s="7">
        <f t="shared" si="272"/>
        <v>114.29199999999999</v>
      </c>
      <c r="S3494" t="str">
        <f t="shared" si="273"/>
        <v>theater</v>
      </c>
      <c r="T3494" t="str">
        <f t="shared" si="274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270"/>
        <v>41848.574490740742</v>
      </c>
      <c r="L3495" s="11">
        <f t="shared" si="271"/>
        <v>41867.924305555556</v>
      </c>
      <c r="M3495" t="b">
        <v>0</v>
      </c>
      <c r="N3495">
        <v>29</v>
      </c>
      <c r="O3495" t="b">
        <v>1</v>
      </c>
      <c r="P3495" t="s">
        <v>8271</v>
      </c>
      <c r="Q3495" s="6">
        <f>E3495/D3495</f>
        <v>1</v>
      </c>
      <c r="R3495" s="7">
        <f t="shared" si="272"/>
        <v>51.724137931034484</v>
      </c>
      <c r="S3495" t="str">
        <f t="shared" si="273"/>
        <v>theater</v>
      </c>
      <c r="T3495" t="str">
        <f t="shared" si="274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270"/>
        <v>42688.923321759263</v>
      </c>
      <c r="L3496" s="11">
        <f t="shared" si="271"/>
        <v>42699.958333333336</v>
      </c>
      <c r="M3496" t="b">
        <v>0</v>
      </c>
      <c r="N3496">
        <v>13</v>
      </c>
      <c r="O3496" t="b">
        <v>1</v>
      </c>
      <c r="P3496" t="s">
        <v>8271</v>
      </c>
      <c r="Q3496" s="6">
        <f>E3496/D3496</f>
        <v>1</v>
      </c>
      <c r="R3496" s="7">
        <f t="shared" si="272"/>
        <v>30.76923076923077</v>
      </c>
      <c r="S3496" t="str">
        <f t="shared" si="273"/>
        <v>theater</v>
      </c>
      <c r="T3496" t="str">
        <f t="shared" si="274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270"/>
        <v>41915.471168981487</v>
      </c>
      <c r="L3497" s="11">
        <f t="shared" si="271"/>
        <v>41944.429166666669</v>
      </c>
      <c r="M3497" t="b">
        <v>0</v>
      </c>
      <c r="N3497">
        <v>72</v>
      </c>
      <c r="O3497" t="b">
        <v>1</v>
      </c>
      <c r="P3497" t="s">
        <v>8271</v>
      </c>
      <c r="Q3497" s="6">
        <f>E3497/D3497</f>
        <v>1.0686</v>
      </c>
      <c r="R3497" s="7">
        <f t="shared" si="272"/>
        <v>74.208333333333329</v>
      </c>
      <c r="S3497" t="str">
        <f t="shared" si="273"/>
        <v>theater</v>
      </c>
      <c r="T3497" t="str">
        <f t="shared" si="274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270"/>
        <v>42584.555162037039</v>
      </c>
      <c r="L3498" s="11">
        <f t="shared" si="271"/>
        <v>42624.555162037039</v>
      </c>
      <c r="M3498" t="b">
        <v>0</v>
      </c>
      <c r="N3498">
        <v>78</v>
      </c>
      <c r="O3498" t="b">
        <v>1</v>
      </c>
      <c r="P3498" t="s">
        <v>8271</v>
      </c>
      <c r="Q3498" s="6">
        <f>E3498/D3498</f>
        <v>1.244</v>
      </c>
      <c r="R3498" s="7">
        <f t="shared" si="272"/>
        <v>47.846153846153847</v>
      </c>
      <c r="S3498" t="str">
        <f t="shared" si="273"/>
        <v>theater</v>
      </c>
      <c r="T3498" t="str">
        <f t="shared" si="274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270"/>
        <v>42511.450277777774</v>
      </c>
      <c r="L3499" s="11">
        <f t="shared" si="271"/>
        <v>42523.625000000007</v>
      </c>
      <c r="M3499" t="b">
        <v>0</v>
      </c>
      <c r="N3499">
        <v>49</v>
      </c>
      <c r="O3499" t="b">
        <v>1</v>
      </c>
      <c r="P3499" t="s">
        <v>8271</v>
      </c>
      <c r="Q3499" s="6">
        <f>E3499/D3499</f>
        <v>1.0870406189555126</v>
      </c>
      <c r="R3499" s="7">
        <f t="shared" si="272"/>
        <v>34.408163265306122</v>
      </c>
      <c r="S3499" t="str">
        <f t="shared" si="273"/>
        <v>theater</v>
      </c>
      <c r="T3499" t="str">
        <f t="shared" si="274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270"/>
        <v>42458.866944444446</v>
      </c>
      <c r="L3500" s="11">
        <f t="shared" si="271"/>
        <v>42518.613888888889</v>
      </c>
      <c r="M3500" t="b">
        <v>0</v>
      </c>
      <c r="N3500">
        <v>42</v>
      </c>
      <c r="O3500" t="b">
        <v>1</v>
      </c>
      <c r="P3500" t="s">
        <v>8271</v>
      </c>
      <c r="Q3500" s="6">
        <f>E3500/D3500</f>
        <v>1.0242424242424242</v>
      </c>
      <c r="R3500" s="7">
        <f t="shared" si="272"/>
        <v>40.238095238095241</v>
      </c>
      <c r="S3500" t="str">
        <f t="shared" si="273"/>
        <v>theater</v>
      </c>
      <c r="T3500" t="str">
        <f t="shared" si="274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270"/>
        <v>42131.744502314818</v>
      </c>
      <c r="L3501" s="11">
        <f t="shared" si="271"/>
        <v>42185.999305555561</v>
      </c>
      <c r="M3501" t="b">
        <v>0</v>
      </c>
      <c r="N3501">
        <v>35</v>
      </c>
      <c r="O3501" t="b">
        <v>1</v>
      </c>
      <c r="P3501" t="s">
        <v>8271</v>
      </c>
      <c r="Q3501" s="6">
        <f>E3501/D3501</f>
        <v>1.0549999999999999</v>
      </c>
      <c r="R3501" s="7">
        <f t="shared" si="272"/>
        <v>60.285714285714285</v>
      </c>
      <c r="S3501" t="str">
        <f t="shared" si="273"/>
        <v>theater</v>
      </c>
      <c r="T3501" t="str">
        <f t="shared" si="274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270"/>
        <v>42419.627754629626</v>
      </c>
      <c r="L3502" s="11">
        <f t="shared" si="271"/>
        <v>42435.915972222225</v>
      </c>
      <c r="M3502" t="b">
        <v>0</v>
      </c>
      <c r="N3502">
        <v>42</v>
      </c>
      <c r="O3502" t="b">
        <v>1</v>
      </c>
      <c r="P3502" t="s">
        <v>8271</v>
      </c>
      <c r="Q3502" s="6">
        <f>E3502/D3502</f>
        <v>1.0629999999999999</v>
      </c>
      <c r="R3502" s="7">
        <f t="shared" si="272"/>
        <v>25.30952380952381</v>
      </c>
      <c r="S3502" t="str">
        <f t="shared" si="273"/>
        <v>theater</v>
      </c>
      <c r="T3502" t="str">
        <f t="shared" si="274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270"/>
        <v>42233.47216435185</v>
      </c>
      <c r="L3503" s="11">
        <f t="shared" si="271"/>
        <v>42258.47216435185</v>
      </c>
      <c r="M3503" t="b">
        <v>0</v>
      </c>
      <c r="N3503">
        <v>42</v>
      </c>
      <c r="O3503" t="b">
        <v>1</v>
      </c>
      <c r="P3503" t="s">
        <v>8271</v>
      </c>
      <c r="Q3503" s="6">
        <f>E3503/D3503</f>
        <v>1.0066666666666666</v>
      </c>
      <c r="R3503" s="7">
        <f t="shared" si="272"/>
        <v>35.952380952380949</v>
      </c>
      <c r="S3503" t="str">
        <f t="shared" si="273"/>
        <v>theater</v>
      </c>
      <c r="T3503" t="str">
        <f t="shared" si="274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270"/>
        <v>42430.547731481485</v>
      </c>
      <c r="L3504" s="11">
        <f t="shared" si="271"/>
        <v>42444.874305555561</v>
      </c>
      <c r="M3504" t="b">
        <v>0</v>
      </c>
      <c r="N3504">
        <v>31</v>
      </c>
      <c r="O3504" t="b">
        <v>1</v>
      </c>
      <c r="P3504" t="s">
        <v>8271</v>
      </c>
      <c r="Q3504" s="6">
        <f>E3504/D3504</f>
        <v>1.054</v>
      </c>
      <c r="R3504" s="7">
        <f t="shared" si="272"/>
        <v>136</v>
      </c>
      <c r="S3504" t="str">
        <f t="shared" si="273"/>
        <v>theater</v>
      </c>
      <c r="T3504" t="str">
        <f t="shared" si="274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270"/>
        <v>42545.186666666668</v>
      </c>
      <c r="L3505" s="11">
        <f t="shared" si="271"/>
        <v>42575.186666666668</v>
      </c>
      <c r="M3505" t="b">
        <v>0</v>
      </c>
      <c r="N3505">
        <v>38</v>
      </c>
      <c r="O3505" t="b">
        <v>1</v>
      </c>
      <c r="P3505" t="s">
        <v>8271</v>
      </c>
      <c r="Q3505" s="6">
        <f>E3505/D3505</f>
        <v>1.0755999999999999</v>
      </c>
      <c r="R3505" s="7">
        <f t="shared" si="272"/>
        <v>70.763157894736835</v>
      </c>
      <c r="S3505" t="str">
        <f t="shared" si="273"/>
        <v>theater</v>
      </c>
      <c r="T3505" t="str">
        <f t="shared" si="274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270"/>
        <v>42297.457071759265</v>
      </c>
      <c r="L3506" s="11">
        <f t="shared" si="271"/>
        <v>42327.498738425929</v>
      </c>
      <c r="M3506" t="b">
        <v>0</v>
      </c>
      <c r="N3506">
        <v>8</v>
      </c>
      <c r="O3506" t="b">
        <v>1</v>
      </c>
      <c r="P3506" t="s">
        <v>8271</v>
      </c>
      <c r="Q3506" s="6">
        <f>E3506/D3506</f>
        <v>1</v>
      </c>
      <c r="R3506" s="7">
        <f t="shared" si="272"/>
        <v>125</v>
      </c>
      <c r="S3506" t="str">
        <f t="shared" si="273"/>
        <v>theater</v>
      </c>
      <c r="T3506" t="str">
        <f t="shared" si="274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270"/>
        <v>41760.644039351857</v>
      </c>
      <c r="L3507" s="11">
        <f t="shared" si="271"/>
        <v>41771.875</v>
      </c>
      <c r="M3507" t="b">
        <v>0</v>
      </c>
      <c r="N3507">
        <v>39</v>
      </c>
      <c r="O3507" t="b">
        <v>1</v>
      </c>
      <c r="P3507" t="s">
        <v>8271</v>
      </c>
      <c r="Q3507" s="6">
        <f>E3507/D3507</f>
        <v>1.0376000000000001</v>
      </c>
      <c r="R3507" s="7">
        <f t="shared" si="272"/>
        <v>66.512820512820511</v>
      </c>
      <c r="S3507" t="str">
        <f t="shared" si="273"/>
        <v>theater</v>
      </c>
      <c r="T3507" t="str">
        <f t="shared" si="274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270"/>
        <v>41829.442592592597</v>
      </c>
      <c r="L3508" s="11">
        <f t="shared" si="271"/>
        <v>41874.442592592597</v>
      </c>
      <c r="M3508" t="b">
        <v>0</v>
      </c>
      <c r="N3508">
        <v>29</v>
      </c>
      <c r="O3508" t="b">
        <v>1</v>
      </c>
      <c r="P3508" t="s">
        <v>8271</v>
      </c>
      <c r="Q3508" s="6">
        <f>E3508/D3508</f>
        <v>1.0149999999999999</v>
      </c>
      <c r="R3508" s="7">
        <f t="shared" si="272"/>
        <v>105</v>
      </c>
      <c r="S3508" t="str">
        <f t="shared" si="273"/>
        <v>theater</v>
      </c>
      <c r="T3508" t="str">
        <f t="shared" si="274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270"/>
        <v>42491.631215277775</v>
      </c>
      <c r="L3509" s="11">
        <f t="shared" si="271"/>
        <v>42521.631215277775</v>
      </c>
      <c r="M3509" t="b">
        <v>0</v>
      </c>
      <c r="N3509">
        <v>72</v>
      </c>
      <c r="O3509" t="b">
        <v>1</v>
      </c>
      <c r="P3509" t="s">
        <v>8271</v>
      </c>
      <c r="Q3509" s="6">
        <f>E3509/D3509</f>
        <v>1.044</v>
      </c>
      <c r="R3509" s="7">
        <f t="shared" si="272"/>
        <v>145</v>
      </c>
      <c r="S3509" t="str">
        <f t="shared" si="273"/>
        <v>theater</v>
      </c>
      <c r="T3509" t="str">
        <f t="shared" si="274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270"/>
        <v>42477.438113425924</v>
      </c>
      <c r="L3510" s="11">
        <f t="shared" si="271"/>
        <v>42500.583333333336</v>
      </c>
      <c r="M3510" t="b">
        <v>0</v>
      </c>
      <c r="N3510">
        <v>15</v>
      </c>
      <c r="O3510" t="b">
        <v>1</v>
      </c>
      <c r="P3510" t="s">
        <v>8271</v>
      </c>
      <c r="Q3510" s="6">
        <f>E3510/D3510</f>
        <v>1.8</v>
      </c>
      <c r="R3510" s="7">
        <f t="shared" si="272"/>
        <v>12</v>
      </c>
      <c r="S3510" t="str">
        <f t="shared" si="273"/>
        <v>theater</v>
      </c>
      <c r="T3510" t="str">
        <f t="shared" si="274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270"/>
        <v>41950.567893518521</v>
      </c>
      <c r="L3511" s="11">
        <f t="shared" si="271"/>
        <v>41963.913194444445</v>
      </c>
      <c r="M3511" t="b">
        <v>0</v>
      </c>
      <c r="N3511">
        <v>33</v>
      </c>
      <c r="O3511" t="b">
        <v>1</v>
      </c>
      <c r="P3511" t="s">
        <v>8271</v>
      </c>
      <c r="Q3511" s="6">
        <f>E3511/D3511</f>
        <v>1.0633333333333332</v>
      </c>
      <c r="R3511" s="7">
        <f t="shared" si="272"/>
        <v>96.666666666666671</v>
      </c>
      <c r="S3511" t="str">
        <f t="shared" si="273"/>
        <v>theater</v>
      </c>
      <c r="T3511" t="str">
        <f t="shared" si="274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270"/>
        <v>41802.329236111116</v>
      </c>
      <c r="L3512" s="11">
        <f t="shared" si="271"/>
        <v>41822.329236111116</v>
      </c>
      <c r="M3512" t="b">
        <v>0</v>
      </c>
      <c r="N3512">
        <v>15</v>
      </c>
      <c r="O3512" t="b">
        <v>1</v>
      </c>
      <c r="P3512" t="s">
        <v>8271</v>
      </c>
      <c r="Q3512" s="6">
        <f>E3512/D3512</f>
        <v>1.0055555555555555</v>
      </c>
      <c r="R3512" s="7">
        <f t="shared" si="272"/>
        <v>60.333333333333336</v>
      </c>
      <c r="S3512" t="str">
        <f t="shared" si="273"/>
        <v>theater</v>
      </c>
      <c r="T3512" t="str">
        <f t="shared" si="274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270"/>
        <v>41927.582118055558</v>
      </c>
      <c r="L3513" s="11">
        <f t="shared" si="271"/>
        <v>41950.479166666672</v>
      </c>
      <c r="M3513" t="b">
        <v>0</v>
      </c>
      <c r="N3513">
        <v>19</v>
      </c>
      <c r="O3513" t="b">
        <v>1</v>
      </c>
      <c r="P3513" t="s">
        <v>8271</v>
      </c>
      <c r="Q3513" s="6">
        <f>E3513/D3513</f>
        <v>1.012</v>
      </c>
      <c r="R3513" s="7">
        <f t="shared" si="272"/>
        <v>79.89473684210526</v>
      </c>
      <c r="S3513" t="str">
        <f t="shared" si="273"/>
        <v>theater</v>
      </c>
      <c r="T3513" t="str">
        <f t="shared" si="274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270"/>
        <v>42057.24527777778</v>
      </c>
      <c r="L3514" s="11">
        <f t="shared" si="271"/>
        <v>42117.203611111116</v>
      </c>
      <c r="M3514" t="b">
        <v>0</v>
      </c>
      <c r="N3514">
        <v>17</v>
      </c>
      <c r="O3514" t="b">
        <v>1</v>
      </c>
      <c r="P3514" t="s">
        <v>8271</v>
      </c>
      <c r="Q3514" s="6">
        <f>E3514/D3514</f>
        <v>1</v>
      </c>
      <c r="R3514" s="7">
        <f t="shared" si="272"/>
        <v>58.823529411764703</v>
      </c>
      <c r="S3514" t="str">
        <f t="shared" si="273"/>
        <v>theater</v>
      </c>
      <c r="T3514" t="str">
        <f t="shared" si="274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270"/>
        <v>41780.804537037038</v>
      </c>
      <c r="L3515" s="11">
        <f t="shared" si="271"/>
        <v>41793.915972222225</v>
      </c>
      <c r="M3515" t="b">
        <v>0</v>
      </c>
      <c r="N3515">
        <v>44</v>
      </c>
      <c r="O3515" t="b">
        <v>1</v>
      </c>
      <c r="P3515" t="s">
        <v>8271</v>
      </c>
      <c r="Q3515" s="6">
        <f>E3515/D3515</f>
        <v>1.1839285714285714</v>
      </c>
      <c r="R3515" s="7">
        <f t="shared" si="272"/>
        <v>75.340909090909093</v>
      </c>
      <c r="S3515" t="str">
        <f t="shared" si="273"/>
        <v>theater</v>
      </c>
      <c r="T3515" t="str">
        <f t="shared" si="274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270"/>
        <v>42020.555</v>
      </c>
      <c r="L3516" s="11">
        <f t="shared" si="271"/>
        <v>42036.915972222225</v>
      </c>
      <c r="M3516" t="b">
        <v>0</v>
      </c>
      <c r="N3516">
        <v>10</v>
      </c>
      <c r="O3516" t="b">
        <v>1</v>
      </c>
      <c r="P3516" t="s">
        <v>8271</v>
      </c>
      <c r="Q3516" s="6">
        <f>E3516/D3516</f>
        <v>1.1000000000000001</v>
      </c>
      <c r="R3516" s="7">
        <f t="shared" si="272"/>
        <v>55</v>
      </c>
      <c r="S3516" t="str">
        <f t="shared" si="273"/>
        <v>theater</v>
      </c>
      <c r="T3516" t="str">
        <f t="shared" si="274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270"/>
        <v>42125.481145833335</v>
      </c>
      <c r="L3517" s="11">
        <f t="shared" si="271"/>
        <v>42155.481145833335</v>
      </c>
      <c r="M3517" t="b">
        <v>0</v>
      </c>
      <c r="N3517">
        <v>46</v>
      </c>
      <c r="O3517" t="b">
        <v>1</v>
      </c>
      <c r="P3517" t="s">
        <v>8271</v>
      </c>
      <c r="Q3517" s="6">
        <f>E3517/D3517</f>
        <v>1.0266666666666666</v>
      </c>
      <c r="R3517" s="7">
        <f t="shared" si="272"/>
        <v>66.956521739130437</v>
      </c>
      <c r="S3517" t="str">
        <f t="shared" si="273"/>
        <v>theater</v>
      </c>
      <c r="T3517" t="str">
        <f t="shared" si="274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270"/>
        <v>41855.718402777777</v>
      </c>
      <c r="L3518" s="11">
        <f t="shared" si="271"/>
        <v>41889.833333333336</v>
      </c>
      <c r="M3518" t="b">
        <v>0</v>
      </c>
      <c r="N3518">
        <v>11</v>
      </c>
      <c r="O3518" t="b">
        <v>1</v>
      </c>
      <c r="P3518" t="s">
        <v>8271</v>
      </c>
      <c r="Q3518" s="6">
        <f>E3518/D3518</f>
        <v>1</v>
      </c>
      <c r="R3518" s="7">
        <f t="shared" si="272"/>
        <v>227.27272727272728</v>
      </c>
      <c r="S3518" t="str">
        <f t="shared" si="273"/>
        <v>theater</v>
      </c>
      <c r="T3518" t="str">
        <f t="shared" si="274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270"/>
        <v>41794.525856481487</v>
      </c>
      <c r="L3519" s="11">
        <f t="shared" si="271"/>
        <v>41824.166666666672</v>
      </c>
      <c r="M3519" t="b">
        <v>0</v>
      </c>
      <c r="N3519">
        <v>13</v>
      </c>
      <c r="O3519" t="b">
        <v>1</v>
      </c>
      <c r="P3519" t="s">
        <v>8271</v>
      </c>
      <c r="Q3519" s="6">
        <f>E3519/D3519</f>
        <v>1</v>
      </c>
      <c r="R3519" s="7">
        <f t="shared" si="272"/>
        <v>307.69230769230768</v>
      </c>
      <c r="S3519" t="str">
        <f t="shared" si="273"/>
        <v>theater</v>
      </c>
      <c r="T3519" t="str">
        <f t="shared" si="274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270"/>
        <v>41893.491886574076</v>
      </c>
      <c r="L3520" s="11">
        <f t="shared" si="271"/>
        <v>41914.306250000001</v>
      </c>
      <c r="M3520" t="b">
        <v>0</v>
      </c>
      <c r="N3520">
        <v>33</v>
      </c>
      <c r="O3520" t="b">
        <v>1</v>
      </c>
      <c r="P3520" t="s">
        <v>8271</v>
      </c>
      <c r="Q3520" s="6">
        <f>E3520/D3520</f>
        <v>1.10046</v>
      </c>
      <c r="R3520" s="7">
        <f t="shared" si="272"/>
        <v>50.020909090909093</v>
      </c>
      <c r="S3520" t="str">
        <f t="shared" si="273"/>
        <v>theater</v>
      </c>
      <c r="T3520" t="str">
        <f t="shared" si="274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270"/>
        <v>42037.307291666664</v>
      </c>
      <c r="L3521" s="11">
        <f t="shared" si="271"/>
        <v>42067.307291666664</v>
      </c>
      <c r="M3521" t="b">
        <v>0</v>
      </c>
      <c r="N3521">
        <v>28</v>
      </c>
      <c r="O3521" t="b">
        <v>1</v>
      </c>
      <c r="P3521" t="s">
        <v>8271</v>
      </c>
      <c r="Q3521" s="6">
        <f>E3521/D3521</f>
        <v>1.0135000000000001</v>
      </c>
      <c r="R3521" s="7">
        <f t="shared" si="272"/>
        <v>72.392857142857139</v>
      </c>
      <c r="S3521" t="str">
        <f t="shared" si="273"/>
        <v>theater</v>
      </c>
      <c r="T3521" t="str">
        <f t="shared" si="274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si="270"/>
        <v>42227.532546296301</v>
      </c>
      <c r="L3522" s="11">
        <f t="shared" si="271"/>
        <v>42253.282638888886</v>
      </c>
      <c r="M3522" t="b">
        <v>0</v>
      </c>
      <c r="N3522">
        <v>21</v>
      </c>
      <c r="O3522" t="b">
        <v>1</v>
      </c>
      <c r="P3522" t="s">
        <v>8271</v>
      </c>
      <c r="Q3522" s="6">
        <f>E3522/D3522</f>
        <v>1.0075000000000001</v>
      </c>
      <c r="R3522" s="7">
        <f t="shared" si="272"/>
        <v>95.952380952380949</v>
      </c>
      <c r="S3522" t="str">
        <f t="shared" si="273"/>
        <v>theater</v>
      </c>
      <c r="T3522" t="str">
        <f t="shared" si="274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ref="K3523:K3586" si="275">(((J3523/60)/60)/24)+DATE(1970,1,1)+(-7/24)</f>
        <v>41881.06967592593</v>
      </c>
      <c r="L3523" s="11">
        <f t="shared" ref="L3523:L3586" si="276">(((I3523/60)/60)/24)+DATE(1970,1,1)+(-7/24)</f>
        <v>41911.06967592593</v>
      </c>
      <c r="M3523" t="b">
        <v>0</v>
      </c>
      <c r="N3523">
        <v>13</v>
      </c>
      <c r="O3523" t="b">
        <v>1</v>
      </c>
      <c r="P3523" t="s">
        <v>8271</v>
      </c>
      <c r="Q3523" s="6">
        <f>E3523/D3523</f>
        <v>1.6942857142857144</v>
      </c>
      <c r="R3523" s="7">
        <f t="shared" ref="R3523:R3586" si="277">E3523/N3523</f>
        <v>45.615384615384613</v>
      </c>
      <c r="S3523" t="str">
        <f t="shared" ref="S3523:S3586" si="278">LEFT(P3523,SEARCH("/",P3523,1)-1)</f>
        <v>theater</v>
      </c>
      <c r="T3523" t="str">
        <f t="shared" ref="T3523:T3586" si="279">RIGHT(P3523,LEN(P3523)-SEARCH("/",P3523))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275"/>
        <v>42234.498217592591</v>
      </c>
      <c r="L3524" s="11">
        <f t="shared" si="276"/>
        <v>42262.129166666673</v>
      </c>
      <c r="M3524" t="b">
        <v>0</v>
      </c>
      <c r="N3524">
        <v>34</v>
      </c>
      <c r="O3524" t="b">
        <v>1</v>
      </c>
      <c r="P3524" t="s">
        <v>8271</v>
      </c>
      <c r="Q3524" s="6">
        <f>E3524/D3524</f>
        <v>1</v>
      </c>
      <c r="R3524" s="7">
        <f t="shared" si="277"/>
        <v>41.029411764705884</v>
      </c>
      <c r="S3524" t="str">
        <f t="shared" si="278"/>
        <v>theater</v>
      </c>
      <c r="T3524" t="str">
        <f t="shared" si="279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275"/>
        <v>42581.105879629635</v>
      </c>
      <c r="L3525" s="11">
        <f t="shared" si="276"/>
        <v>42638.666666666664</v>
      </c>
      <c r="M3525" t="b">
        <v>0</v>
      </c>
      <c r="N3525">
        <v>80</v>
      </c>
      <c r="O3525" t="b">
        <v>1</v>
      </c>
      <c r="P3525" t="s">
        <v>8271</v>
      </c>
      <c r="Q3525" s="6">
        <f>E3525/D3525</f>
        <v>1.1365000000000001</v>
      </c>
      <c r="R3525" s="7">
        <f t="shared" si="277"/>
        <v>56.825000000000003</v>
      </c>
      <c r="S3525" t="str">
        <f t="shared" si="278"/>
        <v>theater</v>
      </c>
      <c r="T3525" t="str">
        <f t="shared" si="279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275"/>
        <v>41880.471909722226</v>
      </c>
      <c r="L3526" s="11">
        <f t="shared" si="276"/>
        <v>41894.875</v>
      </c>
      <c r="M3526" t="b">
        <v>0</v>
      </c>
      <c r="N3526">
        <v>74</v>
      </c>
      <c r="O3526" t="b">
        <v>1</v>
      </c>
      <c r="P3526" t="s">
        <v>8271</v>
      </c>
      <c r="Q3526" s="6">
        <f>E3526/D3526</f>
        <v>1.0156000000000001</v>
      </c>
      <c r="R3526" s="7">
        <f t="shared" si="277"/>
        <v>137.24324324324326</v>
      </c>
      <c r="S3526" t="str">
        <f t="shared" si="278"/>
        <v>theater</v>
      </c>
      <c r="T3526" t="str">
        <f t="shared" si="279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275"/>
        <v>42214.404004629636</v>
      </c>
      <c r="L3527" s="11">
        <f t="shared" si="276"/>
        <v>42225.375000000007</v>
      </c>
      <c r="M3527" t="b">
        <v>0</v>
      </c>
      <c r="N3527">
        <v>7</v>
      </c>
      <c r="O3527" t="b">
        <v>1</v>
      </c>
      <c r="P3527" t="s">
        <v>8271</v>
      </c>
      <c r="Q3527" s="6">
        <f>E3527/D3527</f>
        <v>1.06</v>
      </c>
      <c r="R3527" s="7">
        <f t="shared" si="277"/>
        <v>75.714285714285708</v>
      </c>
      <c r="S3527" t="str">
        <f t="shared" si="278"/>
        <v>theater</v>
      </c>
      <c r="T3527" t="str">
        <f t="shared" si="279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275"/>
        <v>42460.043645833335</v>
      </c>
      <c r="L3528" s="11">
        <f t="shared" si="276"/>
        <v>42487.957638888889</v>
      </c>
      <c r="M3528" t="b">
        <v>0</v>
      </c>
      <c r="N3528">
        <v>34</v>
      </c>
      <c r="O3528" t="b">
        <v>1</v>
      </c>
      <c r="P3528" t="s">
        <v>8271</v>
      </c>
      <c r="Q3528" s="6">
        <f>E3528/D3528</f>
        <v>1.02</v>
      </c>
      <c r="R3528" s="7">
        <f t="shared" si="277"/>
        <v>99</v>
      </c>
      <c r="S3528" t="str">
        <f t="shared" si="278"/>
        <v>theater</v>
      </c>
      <c r="T3528" t="str">
        <f t="shared" si="279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275"/>
        <v>42166.731539351858</v>
      </c>
      <c r="L3529" s="11">
        <f t="shared" si="276"/>
        <v>42195.874305555561</v>
      </c>
      <c r="M3529" t="b">
        <v>0</v>
      </c>
      <c r="N3529">
        <v>86</v>
      </c>
      <c r="O3529" t="b">
        <v>1</v>
      </c>
      <c r="P3529" t="s">
        <v>8271</v>
      </c>
      <c r="Q3529" s="6">
        <f>E3529/D3529</f>
        <v>1.1691666666666667</v>
      </c>
      <c r="R3529" s="7">
        <f t="shared" si="277"/>
        <v>81.569767441860463</v>
      </c>
      <c r="S3529" t="str">
        <f t="shared" si="278"/>
        <v>theater</v>
      </c>
      <c r="T3529" t="str">
        <f t="shared" si="279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275"/>
        <v>42733.209699074076</v>
      </c>
      <c r="L3530" s="11">
        <f t="shared" si="276"/>
        <v>42753.209699074076</v>
      </c>
      <c r="M3530" t="b">
        <v>0</v>
      </c>
      <c r="N3530">
        <v>37</v>
      </c>
      <c r="O3530" t="b">
        <v>1</v>
      </c>
      <c r="P3530" t="s">
        <v>8271</v>
      </c>
      <c r="Q3530" s="6">
        <f>E3530/D3530</f>
        <v>1.0115151515151515</v>
      </c>
      <c r="R3530" s="7">
        <f t="shared" si="277"/>
        <v>45.108108108108105</v>
      </c>
      <c r="S3530" t="str">
        <f t="shared" si="278"/>
        <v>theater</v>
      </c>
      <c r="T3530" t="str">
        <f t="shared" si="279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275"/>
        <v>42177.470115740747</v>
      </c>
      <c r="L3531" s="11">
        <f t="shared" si="276"/>
        <v>42197.750000000007</v>
      </c>
      <c r="M3531" t="b">
        <v>0</v>
      </c>
      <c r="N3531">
        <v>18</v>
      </c>
      <c r="O3531" t="b">
        <v>1</v>
      </c>
      <c r="P3531" t="s">
        <v>8271</v>
      </c>
      <c r="Q3531" s="6">
        <f>E3531/D3531</f>
        <v>1.32</v>
      </c>
      <c r="R3531" s="7">
        <f t="shared" si="277"/>
        <v>36.666666666666664</v>
      </c>
      <c r="S3531" t="str">
        <f t="shared" si="278"/>
        <v>theater</v>
      </c>
      <c r="T3531" t="str">
        <f t="shared" si="279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275"/>
        <v>42442.331678240742</v>
      </c>
      <c r="L3532" s="11">
        <f t="shared" si="276"/>
        <v>42470.541666666664</v>
      </c>
      <c r="M3532" t="b">
        <v>0</v>
      </c>
      <c r="N3532">
        <v>22</v>
      </c>
      <c r="O3532" t="b">
        <v>1</v>
      </c>
      <c r="P3532" t="s">
        <v>8271</v>
      </c>
      <c r="Q3532" s="6">
        <f>E3532/D3532</f>
        <v>1</v>
      </c>
      <c r="R3532" s="7">
        <f t="shared" si="277"/>
        <v>125</v>
      </c>
      <c r="S3532" t="str">
        <f t="shared" si="278"/>
        <v>theater</v>
      </c>
      <c r="T3532" t="str">
        <f t="shared" si="279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275"/>
        <v>42521.362662037041</v>
      </c>
      <c r="L3533" s="11">
        <f t="shared" si="276"/>
        <v>42551.362662037041</v>
      </c>
      <c r="M3533" t="b">
        <v>0</v>
      </c>
      <c r="N3533">
        <v>26</v>
      </c>
      <c r="O3533" t="b">
        <v>1</v>
      </c>
      <c r="P3533" t="s">
        <v>8271</v>
      </c>
      <c r="Q3533" s="6">
        <f>E3533/D3533</f>
        <v>1.28</v>
      </c>
      <c r="R3533" s="7">
        <f t="shared" si="277"/>
        <v>49.230769230769234</v>
      </c>
      <c r="S3533" t="str">
        <f t="shared" si="278"/>
        <v>theater</v>
      </c>
      <c r="T3533" t="str">
        <f t="shared" si="279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275"/>
        <v>41884.308182870373</v>
      </c>
      <c r="L3534" s="11">
        <f t="shared" si="276"/>
        <v>41899.874305555561</v>
      </c>
      <c r="M3534" t="b">
        <v>0</v>
      </c>
      <c r="N3534">
        <v>27</v>
      </c>
      <c r="O3534" t="b">
        <v>1</v>
      </c>
      <c r="P3534" t="s">
        <v>8271</v>
      </c>
      <c r="Q3534" s="6">
        <f>E3534/D3534</f>
        <v>1.1895833333333334</v>
      </c>
      <c r="R3534" s="7">
        <f t="shared" si="277"/>
        <v>42.296296296296298</v>
      </c>
      <c r="S3534" t="str">
        <f t="shared" si="278"/>
        <v>theater</v>
      </c>
      <c r="T3534" t="str">
        <f t="shared" si="279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275"/>
        <v>42289.46952546297</v>
      </c>
      <c r="L3535" s="11">
        <f t="shared" si="276"/>
        <v>42319.511192129627</v>
      </c>
      <c r="M3535" t="b">
        <v>0</v>
      </c>
      <c r="N3535">
        <v>8</v>
      </c>
      <c r="O3535" t="b">
        <v>1</v>
      </c>
      <c r="P3535" t="s">
        <v>8271</v>
      </c>
      <c r="Q3535" s="6">
        <f>E3535/D3535</f>
        <v>1.262</v>
      </c>
      <c r="R3535" s="7">
        <f t="shared" si="277"/>
        <v>78.875</v>
      </c>
      <c r="S3535" t="str">
        <f t="shared" si="278"/>
        <v>theater</v>
      </c>
      <c r="T3535" t="str">
        <f t="shared" si="279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275"/>
        <v>42243.333599537036</v>
      </c>
      <c r="L3536" s="11">
        <f t="shared" si="276"/>
        <v>42278.333599537036</v>
      </c>
      <c r="M3536" t="b">
        <v>0</v>
      </c>
      <c r="N3536">
        <v>204</v>
      </c>
      <c r="O3536" t="b">
        <v>1</v>
      </c>
      <c r="P3536" t="s">
        <v>8271</v>
      </c>
      <c r="Q3536" s="6">
        <f>E3536/D3536</f>
        <v>1.5620000000000001</v>
      </c>
      <c r="R3536" s="7">
        <f t="shared" si="277"/>
        <v>38.284313725490193</v>
      </c>
      <c r="S3536" t="str">
        <f t="shared" si="278"/>
        <v>theater</v>
      </c>
      <c r="T3536" t="str">
        <f t="shared" si="279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275"/>
        <v>42248.348495370366</v>
      </c>
      <c r="L3537" s="11">
        <f t="shared" si="276"/>
        <v>42279.458333333336</v>
      </c>
      <c r="M3537" t="b">
        <v>0</v>
      </c>
      <c r="N3537">
        <v>46</v>
      </c>
      <c r="O3537" t="b">
        <v>1</v>
      </c>
      <c r="P3537" t="s">
        <v>8271</v>
      </c>
      <c r="Q3537" s="6">
        <f>E3537/D3537</f>
        <v>1.0315000000000001</v>
      </c>
      <c r="R3537" s="7">
        <f t="shared" si="277"/>
        <v>44.847826086956523</v>
      </c>
      <c r="S3537" t="str">
        <f t="shared" si="278"/>
        <v>theater</v>
      </c>
      <c r="T3537" t="str">
        <f t="shared" si="279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275"/>
        <v>42328.435474537044</v>
      </c>
      <c r="L3538" s="11">
        <f t="shared" si="276"/>
        <v>42358.207638888889</v>
      </c>
      <c r="M3538" t="b">
        <v>0</v>
      </c>
      <c r="N3538">
        <v>17</v>
      </c>
      <c r="O3538" t="b">
        <v>1</v>
      </c>
      <c r="P3538" t="s">
        <v>8271</v>
      </c>
      <c r="Q3538" s="6">
        <f>E3538/D3538</f>
        <v>1.5333333333333334</v>
      </c>
      <c r="R3538" s="7">
        <f t="shared" si="277"/>
        <v>13.529411764705882</v>
      </c>
      <c r="S3538" t="str">
        <f t="shared" si="278"/>
        <v>theater</v>
      </c>
      <c r="T3538" t="str">
        <f t="shared" si="279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275"/>
        <v>41923.062685185185</v>
      </c>
      <c r="L3539" s="11">
        <f t="shared" si="276"/>
        <v>41960.040972222225</v>
      </c>
      <c r="M3539" t="b">
        <v>0</v>
      </c>
      <c r="N3539">
        <v>28</v>
      </c>
      <c r="O3539" t="b">
        <v>1</v>
      </c>
      <c r="P3539" t="s">
        <v>8271</v>
      </c>
      <c r="Q3539" s="6">
        <f>E3539/D3539</f>
        <v>1.8044444444444445</v>
      </c>
      <c r="R3539" s="7">
        <f t="shared" si="277"/>
        <v>43.5</v>
      </c>
      <c r="S3539" t="str">
        <f t="shared" si="278"/>
        <v>theater</v>
      </c>
      <c r="T3539" t="str">
        <f t="shared" si="279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275"/>
        <v>42571.128935185188</v>
      </c>
      <c r="L3540" s="11">
        <f t="shared" si="276"/>
        <v>42599.128935185188</v>
      </c>
      <c r="M3540" t="b">
        <v>0</v>
      </c>
      <c r="N3540">
        <v>83</v>
      </c>
      <c r="O3540" t="b">
        <v>1</v>
      </c>
      <c r="P3540" t="s">
        <v>8271</v>
      </c>
      <c r="Q3540" s="6">
        <f>E3540/D3540</f>
        <v>1.2845</v>
      </c>
      <c r="R3540" s="7">
        <f t="shared" si="277"/>
        <v>30.951807228915662</v>
      </c>
      <c r="S3540" t="str">
        <f t="shared" si="278"/>
        <v>theater</v>
      </c>
      <c r="T3540" t="str">
        <f t="shared" si="279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275"/>
        <v>42600.464375000003</v>
      </c>
      <c r="L3541" s="11">
        <f t="shared" si="276"/>
        <v>42621.464375000003</v>
      </c>
      <c r="M3541" t="b">
        <v>0</v>
      </c>
      <c r="N3541">
        <v>13</v>
      </c>
      <c r="O3541" t="b">
        <v>1</v>
      </c>
      <c r="P3541" t="s">
        <v>8271</v>
      </c>
      <c r="Q3541" s="6">
        <f>E3541/D3541</f>
        <v>1.1966666666666668</v>
      </c>
      <c r="R3541" s="7">
        <f t="shared" si="277"/>
        <v>55.230769230769234</v>
      </c>
      <c r="S3541" t="str">
        <f t="shared" si="278"/>
        <v>theater</v>
      </c>
      <c r="T3541" t="str">
        <f t="shared" si="279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275"/>
        <v>42516.711701388893</v>
      </c>
      <c r="L3542" s="11">
        <f t="shared" si="276"/>
        <v>42546.711701388893</v>
      </c>
      <c r="M3542" t="b">
        <v>0</v>
      </c>
      <c r="N3542">
        <v>8</v>
      </c>
      <c r="O3542" t="b">
        <v>1</v>
      </c>
      <c r="P3542" t="s">
        <v>8271</v>
      </c>
      <c r="Q3542" s="6">
        <f>E3542/D3542</f>
        <v>1.23</v>
      </c>
      <c r="R3542" s="7">
        <f t="shared" si="277"/>
        <v>46.125</v>
      </c>
      <c r="S3542" t="str">
        <f t="shared" si="278"/>
        <v>theater</v>
      </c>
      <c r="T3542" t="str">
        <f t="shared" si="279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275"/>
        <v>42222.438368055555</v>
      </c>
      <c r="L3543" s="11">
        <f t="shared" si="276"/>
        <v>42247.438368055555</v>
      </c>
      <c r="M3543" t="b">
        <v>0</v>
      </c>
      <c r="N3543">
        <v>32</v>
      </c>
      <c r="O3543" t="b">
        <v>1</v>
      </c>
      <c r="P3543" t="s">
        <v>8271</v>
      </c>
      <c r="Q3543" s="6">
        <f>E3543/D3543</f>
        <v>1.05</v>
      </c>
      <c r="R3543" s="7">
        <f t="shared" si="277"/>
        <v>39.375</v>
      </c>
      <c r="S3543" t="str">
        <f t="shared" si="278"/>
        <v>theater</v>
      </c>
      <c r="T3543" t="str">
        <f t="shared" si="279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275"/>
        <v>41829.308125000003</v>
      </c>
      <c r="L3544" s="11">
        <f t="shared" si="276"/>
        <v>41889.308125000003</v>
      </c>
      <c r="M3544" t="b">
        <v>0</v>
      </c>
      <c r="N3544">
        <v>85</v>
      </c>
      <c r="O3544" t="b">
        <v>1</v>
      </c>
      <c r="P3544" t="s">
        <v>8271</v>
      </c>
      <c r="Q3544" s="6">
        <f>E3544/D3544</f>
        <v>1.0223636363636364</v>
      </c>
      <c r="R3544" s="7">
        <f t="shared" si="277"/>
        <v>66.152941176470591</v>
      </c>
      <c r="S3544" t="str">
        <f t="shared" si="278"/>
        <v>theater</v>
      </c>
      <c r="T3544" t="str">
        <f t="shared" si="279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275"/>
        <v>42150.463645833333</v>
      </c>
      <c r="L3545" s="11">
        <f t="shared" si="276"/>
        <v>42180.463645833333</v>
      </c>
      <c r="M3545" t="b">
        <v>0</v>
      </c>
      <c r="N3545">
        <v>29</v>
      </c>
      <c r="O3545" t="b">
        <v>1</v>
      </c>
      <c r="P3545" t="s">
        <v>8271</v>
      </c>
      <c r="Q3545" s="6">
        <f>E3545/D3545</f>
        <v>1.0466666666666666</v>
      </c>
      <c r="R3545" s="7">
        <f t="shared" si="277"/>
        <v>54.137931034482762</v>
      </c>
      <c r="S3545" t="str">
        <f t="shared" si="278"/>
        <v>theater</v>
      </c>
      <c r="T3545" t="str">
        <f t="shared" si="279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275"/>
        <v>42040.540011574078</v>
      </c>
      <c r="L3546" s="11">
        <f t="shared" si="276"/>
        <v>42070.540011574078</v>
      </c>
      <c r="M3546" t="b">
        <v>0</v>
      </c>
      <c r="N3546">
        <v>24</v>
      </c>
      <c r="O3546" t="b">
        <v>1</v>
      </c>
      <c r="P3546" t="s">
        <v>8271</v>
      </c>
      <c r="Q3546" s="6">
        <f>E3546/D3546</f>
        <v>1</v>
      </c>
      <c r="R3546" s="7">
        <f t="shared" si="277"/>
        <v>104.16666666666667</v>
      </c>
      <c r="S3546" t="str">
        <f t="shared" si="278"/>
        <v>theater</v>
      </c>
      <c r="T3546" t="str">
        <f t="shared" si="279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275"/>
        <v>42075.515729166669</v>
      </c>
      <c r="L3547" s="11">
        <f t="shared" si="276"/>
        <v>42105.515729166669</v>
      </c>
      <c r="M3547" t="b">
        <v>0</v>
      </c>
      <c r="N3547">
        <v>8</v>
      </c>
      <c r="O3547" t="b">
        <v>1</v>
      </c>
      <c r="P3547" t="s">
        <v>8271</v>
      </c>
      <c r="Q3547" s="6">
        <f>E3547/D3547</f>
        <v>1.004</v>
      </c>
      <c r="R3547" s="7">
        <f t="shared" si="277"/>
        <v>31.375</v>
      </c>
      <c r="S3547" t="str">
        <f t="shared" si="278"/>
        <v>theater</v>
      </c>
      <c r="T3547" t="str">
        <f t="shared" si="279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275"/>
        <v>42073.369027777779</v>
      </c>
      <c r="L3548" s="11">
        <f t="shared" si="276"/>
        <v>42094.874305555561</v>
      </c>
      <c r="M3548" t="b">
        <v>0</v>
      </c>
      <c r="N3548">
        <v>19</v>
      </c>
      <c r="O3548" t="b">
        <v>1</v>
      </c>
      <c r="P3548" t="s">
        <v>8271</v>
      </c>
      <c r="Q3548" s="6">
        <f>E3548/D3548</f>
        <v>1.0227272727272727</v>
      </c>
      <c r="R3548" s="7">
        <f t="shared" si="277"/>
        <v>59.210526315789473</v>
      </c>
      <c r="S3548" t="str">
        <f t="shared" si="278"/>
        <v>theater</v>
      </c>
      <c r="T3548" t="str">
        <f t="shared" si="279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275"/>
        <v>42479.787048611113</v>
      </c>
      <c r="L3549" s="11">
        <f t="shared" si="276"/>
        <v>42503.874305555561</v>
      </c>
      <c r="M3549" t="b">
        <v>0</v>
      </c>
      <c r="N3549">
        <v>336</v>
      </c>
      <c r="O3549" t="b">
        <v>1</v>
      </c>
      <c r="P3549" t="s">
        <v>8271</v>
      </c>
      <c r="Q3549" s="6">
        <f>E3549/D3549</f>
        <v>1.1440928571428572</v>
      </c>
      <c r="R3549" s="7">
        <f t="shared" si="277"/>
        <v>119.17633928571429</v>
      </c>
      <c r="S3549" t="str">
        <f t="shared" si="278"/>
        <v>theater</v>
      </c>
      <c r="T3549" t="str">
        <f t="shared" si="279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275"/>
        <v>42411.650625000002</v>
      </c>
      <c r="L3550" s="11">
        <f t="shared" si="276"/>
        <v>42433.750000000007</v>
      </c>
      <c r="M3550" t="b">
        <v>0</v>
      </c>
      <c r="N3550">
        <v>13</v>
      </c>
      <c r="O3550" t="b">
        <v>1</v>
      </c>
      <c r="P3550" t="s">
        <v>8271</v>
      </c>
      <c r="Q3550" s="6">
        <f>E3550/D3550</f>
        <v>1.019047619047619</v>
      </c>
      <c r="R3550" s="7">
        <f t="shared" si="277"/>
        <v>164.61538461538461</v>
      </c>
      <c r="S3550" t="str">
        <f t="shared" si="278"/>
        <v>theater</v>
      </c>
      <c r="T3550" t="str">
        <f t="shared" si="279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275"/>
        <v>42223.102696759262</v>
      </c>
      <c r="L3551" s="11">
        <f t="shared" si="276"/>
        <v>42251.102696759262</v>
      </c>
      <c r="M3551" t="b">
        <v>0</v>
      </c>
      <c r="N3551">
        <v>42</v>
      </c>
      <c r="O3551" t="b">
        <v>1</v>
      </c>
      <c r="P3551" t="s">
        <v>8271</v>
      </c>
      <c r="Q3551" s="6">
        <f>E3551/D3551</f>
        <v>1.02</v>
      </c>
      <c r="R3551" s="7">
        <f t="shared" si="277"/>
        <v>24.285714285714285</v>
      </c>
      <c r="S3551" t="str">
        <f t="shared" si="278"/>
        <v>theater</v>
      </c>
      <c r="T3551" t="str">
        <f t="shared" si="279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275"/>
        <v>42462.601828703708</v>
      </c>
      <c r="L3552" s="11">
        <f t="shared" si="276"/>
        <v>42492.601828703708</v>
      </c>
      <c r="M3552" t="b">
        <v>0</v>
      </c>
      <c r="N3552">
        <v>64</v>
      </c>
      <c r="O3552" t="b">
        <v>1</v>
      </c>
      <c r="P3552" t="s">
        <v>8271</v>
      </c>
      <c r="Q3552" s="6">
        <f>E3552/D3552</f>
        <v>1.048</v>
      </c>
      <c r="R3552" s="7">
        <f t="shared" si="277"/>
        <v>40.9375</v>
      </c>
      <c r="S3552" t="str">
        <f t="shared" si="278"/>
        <v>theater</v>
      </c>
      <c r="T3552" t="str">
        <f t="shared" si="279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275"/>
        <v>41753.224189814813</v>
      </c>
      <c r="L3553" s="11">
        <f t="shared" si="276"/>
        <v>41781.629861111112</v>
      </c>
      <c r="M3553" t="b">
        <v>0</v>
      </c>
      <c r="N3553">
        <v>25</v>
      </c>
      <c r="O3553" t="b">
        <v>1</v>
      </c>
      <c r="P3553" t="s">
        <v>8271</v>
      </c>
      <c r="Q3553" s="6">
        <f>E3553/D3553</f>
        <v>1.0183333333333333</v>
      </c>
      <c r="R3553" s="7">
        <f t="shared" si="277"/>
        <v>61.1</v>
      </c>
      <c r="S3553" t="str">
        <f t="shared" si="278"/>
        <v>theater</v>
      </c>
      <c r="T3553" t="str">
        <f t="shared" si="279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275"/>
        <v>41788.295416666668</v>
      </c>
      <c r="L3554" s="11">
        <f t="shared" si="276"/>
        <v>41818.295416666668</v>
      </c>
      <c r="M3554" t="b">
        <v>0</v>
      </c>
      <c r="N3554">
        <v>20</v>
      </c>
      <c r="O3554" t="b">
        <v>1</v>
      </c>
      <c r="P3554" t="s">
        <v>8271</v>
      </c>
      <c r="Q3554" s="6">
        <f>E3554/D3554</f>
        <v>1</v>
      </c>
      <c r="R3554" s="7">
        <f t="shared" si="277"/>
        <v>38.65</v>
      </c>
      <c r="S3554" t="str">
        <f t="shared" si="278"/>
        <v>theater</v>
      </c>
      <c r="T3554" t="str">
        <f t="shared" si="279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275"/>
        <v>42195.737037037041</v>
      </c>
      <c r="L3555" s="11">
        <f t="shared" si="276"/>
        <v>42227.708333333336</v>
      </c>
      <c r="M3555" t="b">
        <v>0</v>
      </c>
      <c r="N3555">
        <v>104</v>
      </c>
      <c r="O3555" t="b">
        <v>1</v>
      </c>
      <c r="P3555" t="s">
        <v>8271</v>
      </c>
      <c r="Q3555" s="6">
        <f>E3555/D3555</f>
        <v>1.0627272727272727</v>
      </c>
      <c r="R3555" s="7">
        <f t="shared" si="277"/>
        <v>56.20192307692308</v>
      </c>
      <c r="S3555" t="str">
        <f t="shared" si="278"/>
        <v>theater</v>
      </c>
      <c r="T3555" t="str">
        <f t="shared" si="279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275"/>
        <v>42015.758784722224</v>
      </c>
      <c r="L3556" s="11">
        <f t="shared" si="276"/>
        <v>42046.416666666664</v>
      </c>
      <c r="M3556" t="b">
        <v>0</v>
      </c>
      <c r="N3556">
        <v>53</v>
      </c>
      <c r="O3556" t="b">
        <v>1</v>
      </c>
      <c r="P3556" t="s">
        <v>8271</v>
      </c>
      <c r="Q3556" s="6">
        <f>E3556/D3556</f>
        <v>1.1342219999999998</v>
      </c>
      <c r="R3556" s="7">
        <f t="shared" si="277"/>
        <v>107.00207547169811</v>
      </c>
      <c r="S3556" t="str">
        <f t="shared" si="278"/>
        <v>theater</v>
      </c>
      <c r="T3556" t="str">
        <f t="shared" si="279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275"/>
        <v>42661.150393518525</v>
      </c>
      <c r="L3557" s="11">
        <f t="shared" si="276"/>
        <v>42691.192060185182</v>
      </c>
      <c r="M3557" t="b">
        <v>0</v>
      </c>
      <c r="N3557">
        <v>14</v>
      </c>
      <c r="O3557" t="b">
        <v>1</v>
      </c>
      <c r="P3557" t="s">
        <v>8271</v>
      </c>
      <c r="Q3557" s="6">
        <f>E3557/D3557</f>
        <v>1</v>
      </c>
      <c r="R3557" s="7">
        <f t="shared" si="277"/>
        <v>171.42857142857142</v>
      </c>
      <c r="S3557" t="str">
        <f t="shared" si="278"/>
        <v>theater</v>
      </c>
      <c r="T3557" t="str">
        <f t="shared" si="279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275"/>
        <v>41808.357916666668</v>
      </c>
      <c r="L3558" s="11">
        <f t="shared" si="276"/>
        <v>41868.357916666668</v>
      </c>
      <c r="M3558" t="b">
        <v>0</v>
      </c>
      <c r="N3558">
        <v>20</v>
      </c>
      <c r="O3558" t="b">
        <v>1</v>
      </c>
      <c r="P3558" t="s">
        <v>8271</v>
      </c>
      <c r="Q3558" s="6">
        <f>E3558/D3558</f>
        <v>1.0045454545454546</v>
      </c>
      <c r="R3558" s="7">
        <f t="shared" si="277"/>
        <v>110.5</v>
      </c>
      <c r="S3558" t="str">
        <f t="shared" si="278"/>
        <v>theater</v>
      </c>
      <c r="T3558" t="str">
        <f t="shared" si="279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275"/>
        <v>41729.985081018523</v>
      </c>
      <c r="L3559" s="11">
        <f t="shared" si="276"/>
        <v>41763.985081018523</v>
      </c>
      <c r="M3559" t="b">
        <v>0</v>
      </c>
      <c r="N3559">
        <v>558</v>
      </c>
      <c r="O3559" t="b">
        <v>1</v>
      </c>
      <c r="P3559" t="s">
        <v>8271</v>
      </c>
      <c r="Q3559" s="6">
        <f>E3559/D3559</f>
        <v>1.0003599999999999</v>
      </c>
      <c r="R3559" s="7">
        <f t="shared" si="277"/>
        <v>179.27598566308242</v>
      </c>
      <c r="S3559" t="str">
        <f t="shared" si="278"/>
        <v>theater</v>
      </c>
      <c r="T3559" t="str">
        <f t="shared" si="279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275"/>
        <v>42139.525173611117</v>
      </c>
      <c r="L3560" s="11">
        <f t="shared" si="276"/>
        <v>42181.583333333336</v>
      </c>
      <c r="M3560" t="b">
        <v>0</v>
      </c>
      <c r="N3560">
        <v>22</v>
      </c>
      <c r="O3560" t="b">
        <v>1</v>
      </c>
      <c r="P3560" t="s">
        <v>8271</v>
      </c>
      <c r="Q3560" s="6">
        <f>E3560/D3560</f>
        <v>1.44</v>
      </c>
      <c r="R3560" s="7">
        <f t="shared" si="277"/>
        <v>22.90909090909091</v>
      </c>
      <c r="S3560" t="str">
        <f t="shared" si="278"/>
        <v>theater</v>
      </c>
      <c r="T3560" t="str">
        <f t="shared" si="279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275"/>
        <v>42193.804490740738</v>
      </c>
      <c r="L3561" s="11">
        <f t="shared" si="276"/>
        <v>42216.081944444442</v>
      </c>
      <c r="M3561" t="b">
        <v>0</v>
      </c>
      <c r="N3561">
        <v>24</v>
      </c>
      <c r="O3561" t="b">
        <v>1</v>
      </c>
      <c r="P3561" t="s">
        <v>8271</v>
      </c>
      <c r="Q3561" s="6">
        <f>E3561/D3561</f>
        <v>1.0349999999999999</v>
      </c>
      <c r="R3561" s="7">
        <f t="shared" si="277"/>
        <v>43.125</v>
      </c>
      <c r="S3561" t="str">
        <f t="shared" si="278"/>
        <v>theater</v>
      </c>
      <c r="T3561" t="str">
        <f t="shared" si="279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275"/>
        <v>42115.597986111119</v>
      </c>
      <c r="L3562" s="11">
        <f t="shared" si="276"/>
        <v>42150.822916666664</v>
      </c>
      <c r="M3562" t="b">
        <v>0</v>
      </c>
      <c r="N3562">
        <v>74</v>
      </c>
      <c r="O3562" t="b">
        <v>1</v>
      </c>
      <c r="P3562" t="s">
        <v>8271</v>
      </c>
      <c r="Q3562" s="6">
        <f>E3562/D3562</f>
        <v>1.0843750000000001</v>
      </c>
      <c r="R3562" s="7">
        <f t="shared" si="277"/>
        <v>46.891891891891895</v>
      </c>
      <c r="S3562" t="str">
        <f t="shared" si="278"/>
        <v>theater</v>
      </c>
      <c r="T3562" t="str">
        <f t="shared" si="279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275"/>
        <v>42203.388634259267</v>
      </c>
      <c r="L3563" s="11">
        <f t="shared" si="276"/>
        <v>42221.48333333333</v>
      </c>
      <c r="M3563" t="b">
        <v>0</v>
      </c>
      <c r="N3563">
        <v>54</v>
      </c>
      <c r="O3563" t="b">
        <v>1</v>
      </c>
      <c r="P3563" t="s">
        <v>8271</v>
      </c>
      <c r="Q3563" s="6">
        <f>E3563/D3563</f>
        <v>1.024</v>
      </c>
      <c r="R3563" s="7">
        <f t="shared" si="277"/>
        <v>47.407407407407405</v>
      </c>
      <c r="S3563" t="str">
        <f t="shared" si="278"/>
        <v>theater</v>
      </c>
      <c r="T3563" t="str">
        <f t="shared" si="279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275"/>
        <v>42433.470219907409</v>
      </c>
      <c r="L3564" s="11">
        <f t="shared" si="276"/>
        <v>42442.625000000007</v>
      </c>
      <c r="M3564" t="b">
        <v>0</v>
      </c>
      <c r="N3564">
        <v>31</v>
      </c>
      <c r="O3564" t="b">
        <v>1</v>
      </c>
      <c r="P3564" t="s">
        <v>8271</v>
      </c>
      <c r="Q3564" s="6">
        <f>E3564/D3564</f>
        <v>1.4888888888888889</v>
      </c>
      <c r="R3564" s="7">
        <f t="shared" si="277"/>
        <v>15.129032258064516</v>
      </c>
      <c r="S3564" t="str">
        <f t="shared" si="278"/>
        <v>theater</v>
      </c>
      <c r="T3564" t="str">
        <f t="shared" si="279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275"/>
        <v>42555.380277777782</v>
      </c>
      <c r="L3565" s="11">
        <f t="shared" si="276"/>
        <v>42583.500000000007</v>
      </c>
      <c r="M3565" t="b">
        <v>0</v>
      </c>
      <c r="N3565">
        <v>25</v>
      </c>
      <c r="O3565" t="b">
        <v>1</v>
      </c>
      <c r="P3565" t="s">
        <v>8271</v>
      </c>
      <c r="Q3565" s="6">
        <f>E3565/D3565</f>
        <v>1.0549000000000002</v>
      </c>
      <c r="R3565" s="7">
        <f t="shared" si="277"/>
        <v>21.098000000000003</v>
      </c>
      <c r="S3565" t="str">
        <f t="shared" si="278"/>
        <v>theater</v>
      </c>
      <c r="T3565" t="str">
        <f t="shared" si="279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275"/>
        <v>42236.331585648157</v>
      </c>
      <c r="L3566" s="11">
        <f t="shared" si="276"/>
        <v>42282.375000000007</v>
      </c>
      <c r="M3566" t="b">
        <v>0</v>
      </c>
      <c r="N3566">
        <v>17</v>
      </c>
      <c r="O3566" t="b">
        <v>1</v>
      </c>
      <c r="P3566" t="s">
        <v>8271</v>
      </c>
      <c r="Q3566" s="6">
        <f>E3566/D3566</f>
        <v>1.0049999999999999</v>
      </c>
      <c r="R3566" s="7">
        <f t="shared" si="277"/>
        <v>59.117647058823529</v>
      </c>
      <c r="S3566" t="str">
        <f t="shared" si="278"/>
        <v>theater</v>
      </c>
      <c r="T3566" t="str">
        <f t="shared" si="279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275"/>
        <v>41974.451481481483</v>
      </c>
      <c r="L3567" s="11">
        <f t="shared" si="276"/>
        <v>42004.451481481483</v>
      </c>
      <c r="M3567" t="b">
        <v>0</v>
      </c>
      <c r="N3567">
        <v>12</v>
      </c>
      <c r="O3567" t="b">
        <v>1</v>
      </c>
      <c r="P3567" t="s">
        <v>8271</v>
      </c>
      <c r="Q3567" s="6">
        <f>E3567/D3567</f>
        <v>1.3055555555555556</v>
      </c>
      <c r="R3567" s="7">
        <f t="shared" si="277"/>
        <v>97.916666666666671</v>
      </c>
      <c r="S3567" t="str">
        <f t="shared" si="278"/>
        <v>theater</v>
      </c>
      <c r="T3567" t="str">
        <f t="shared" si="279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275"/>
        <v>41997.216238425928</v>
      </c>
      <c r="L3568" s="11">
        <f t="shared" si="276"/>
        <v>42027.216238425928</v>
      </c>
      <c r="M3568" t="b">
        <v>0</v>
      </c>
      <c r="N3568">
        <v>38</v>
      </c>
      <c r="O3568" t="b">
        <v>1</v>
      </c>
      <c r="P3568" t="s">
        <v>8271</v>
      </c>
      <c r="Q3568" s="6">
        <f>E3568/D3568</f>
        <v>1.0475000000000001</v>
      </c>
      <c r="R3568" s="7">
        <f t="shared" si="277"/>
        <v>55.131578947368418</v>
      </c>
      <c r="S3568" t="str">
        <f t="shared" si="278"/>
        <v>theater</v>
      </c>
      <c r="T3568" t="str">
        <f t="shared" si="279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275"/>
        <v>42135.51902777778</v>
      </c>
      <c r="L3569" s="11">
        <f t="shared" si="276"/>
        <v>42165.51902777778</v>
      </c>
      <c r="M3569" t="b">
        <v>0</v>
      </c>
      <c r="N3569">
        <v>41</v>
      </c>
      <c r="O3569" t="b">
        <v>1</v>
      </c>
      <c r="P3569" t="s">
        <v>8271</v>
      </c>
      <c r="Q3569" s="6">
        <f>E3569/D3569</f>
        <v>1.0880000000000001</v>
      </c>
      <c r="R3569" s="7">
        <f t="shared" si="277"/>
        <v>26.536585365853657</v>
      </c>
      <c r="S3569" t="str">
        <f t="shared" si="278"/>
        <v>theater</v>
      </c>
      <c r="T3569" t="str">
        <f t="shared" si="279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275"/>
        <v>41869.449004629634</v>
      </c>
      <c r="L3570" s="11">
        <f t="shared" si="276"/>
        <v>41899.449004629634</v>
      </c>
      <c r="M3570" t="b">
        <v>0</v>
      </c>
      <c r="N3570">
        <v>19</v>
      </c>
      <c r="O3570" t="b">
        <v>1</v>
      </c>
      <c r="P3570" t="s">
        <v>8271</v>
      </c>
      <c r="Q3570" s="6">
        <f>E3570/D3570</f>
        <v>1.1100000000000001</v>
      </c>
      <c r="R3570" s="7">
        <f t="shared" si="277"/>
        <v>58.421052631578945</v>
      </c>
      <c r="S3570" t="str">
        <f t="shared" si="278"/>
        <v>theater</v>
      </c>
      <c r="T3570" t="str">
        <f t="shared" si="279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275"/>
        <v>41982.396944444445</v>
      </c>
      <c r="L3571" s="11">
        <f t="shared" si="276"/>
        <v>42012.396944444445</v>
      </c>
      <c r="M3571" t="b">
        <v>0</v>
      </c>
      <c r="N3571">
        <v>41</v>
      </c>
      <c r="O3571" t="b">
        <v>1</v>
      </c>
      <c r="P3571" t="s">
        <v>8271</v>
      </c>
      <c r="Q3571" s="6">
        <f>E3571/D3571</f>
        <v>1.0047999999999999</v>
      </c>
      <c r="R3571" s="7">
        <f t="shared" si="277"/>
        <v>122.53658536585365</v>
      </c>
      <c r="S3571" t="str">
        <f t="shared" si="278"/>
        <v>theater</v>
      </c>
      <c r="T3571" t="str">
        <f t="shared" si="279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275"/>
        <v>41976.040312500008</v>
      </c>
      <c r="L3572" s="11">
        <f t="shared" si="276"/>
        <v>42004.000000000007</v>
      </c>
      <c r="M3572" t="b">
        <v>0</v>
      </c>
      <c r="N3572">
        <v>26</v>
      </c>
      <c r="O3572" t="b">
        <v>1</v>
      </c>
      <c r="P3572" t="s">
        <v>8271</v>
      </c>
      <c r="Q3572" s="6">
        <f>E3572/D3572</f>
        <v>1.1435</v>
      </c>
      <c r="R3572" s="7">
        <f t="shared" si="277"/>
        <v>87.961538461538467</v>
      </c>
      <c r="S3572" t="str">
        <f t="shared" si="278"/>
        <v>theater</v>
      </c>
      <c r="T3572" t="str">
        <f t="shared" si="279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275"/>
        <v>41912.567280092597</v>
      </c>
      <c r="L3573" s="11">
        <f t="shared" si="276"/>
        <v>41942.567280092597</v>
      </c>
      <c r="M3573" t="b">
        <v>0</v>
      </c>
      <c r="N3573">
        <v>25</v>
      </c>
      <c r="O3573" t="b">
        <v>1</v>
      </c>
      <c r="P3573" t="s">
        <v>8271</v>
      </c>
      <c r="Q3573" s="6">
        <f>E3573/D3573</f>
        <v>1.2206666666666666</v>
      </c>
      <c r="R3573" s="7">
        <f t="shared" si="277"/>
        <v>73.239999999999995</v>
      </c>
      <c r="S3573" t="str">
        <f t="shared" si="278"/>
        <v>theater</v>
      </c>
      <c r="T3573" t="str">
        <f t="shared" si="279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275"/>
        <v>42146.278726851851</v>
      </c>
      <c r="L3574" s="11">
        <f t="shared" si="276"/>
        <v>42176.278726851851</v>
      </c>
      <c r="M3574" t="b">
        <v>0</v>
      </c>
      <c r="N3574">
        <v>9</v>
      </c>
      <c r="O3574" t="b">
        <v>1</v>
      </c>
      <c r="P3574" t="s">
        <v>8271</v>
      </c>
      <c r="Q3574" s="6">
        <f>E3574/D3574</f>
        <v>1</v>
      </c>
      <c r="R3574" s="7">
        <f t="shared" si="277"/>
        <v>55.555555555555557</v>
      </c>
      <c r="S3574" t="str">
        <f t="shared" si="278"/>
        <v>theater</v>
      </c>
      <c r="T3574" t="str">
        <f t="shared" si="279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275"/>
        <v>41921.083865740744</v>
      </c>
      <c r="L3575" s="11">
        <f t="shared" si="276"/>
        <v>41951.125532407408</v>
      </c>
      <c r="M3575" t="b">
        <v>0</v>
      </c>
      <c r="N3575">
        <v>78</v>
      </c>
      <c r="O3575" t="b">
        <v>1</v>
      </c>
      <c r="P3575" t="s">
        <v>8271</v>
      </c>
      <c r="Q3575" s="6">
        <f>E3575/D3575</f>
        <v>1.028</v>
      </c>
      <c r="R3575" s="7">
        <f t="shared" si="277"/>
        <v>39.53846153846154</v>
      </c>
      <c r="S3575" t="str">
        <f t="shared" si="278"/>
        <v>theater</v>
      </c>
      <c r="T3575" t="str">
        <f t="shared" si="279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275"/>
        <v>41926.651018518518</v>
      </c>
      <c r="L3576" s="11">
        <f t="shared" si="276"/>
        <v>41956.692685185182</v>
      </c>
      <c r="M3576" t="b">
        <v>0</v>
      </c>
      <c r="N3576">
        <v>45</v>
      </c>
      <c r="O3576" t="b">
        <v>1</v>
      </c>
      <c r="P3576" t="s">
        <v>8271</v>
      </c>
      <c r="Q3576" s="6">
        <f>E3576/D3576</f>
        <v>1.0612068965517241</v>
      </c>
      <c r="R3576" s="7">
        <f t="shared" si="277"/>
        <v>136.77777777777777</v>
      </c>
      <c r="S3576" t="str">
        <f t="shared" si="278"/>
        <v>theater</v>
      </c>
      <c r="T3576" t="str">
        <f t="shared" si="279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275"/>
        <v>42561.492210648146</v>
      </c>
      <c r="L3577" s="11">
        <f t="shared" si="276"/>
        <v>42592.874305555561</v>
      </c>
      <c r="M3577" t="b">
        <v>0</v>
      </c>
      <c r="N3577">
        <v>102</v>
      </c>
      <c r="O3577" t="b">
        <v>1</v>
      </c>
      <c r="P3577" t="s">
        <v>8271</v>
      </c>
      <c r="Q3577" s="6">
        <f>E3577/D3577</f>
        <v>1.0133000000000001</v>
      </c>
      <c r="R3577" s="7">
        <f t="shared" si="277"/>
        <v>99.343137254901961</v>
      </c>
      <c r="S3577" t="str">
        <f t="shared" si="278"/>
        <v>theater</v>
      </c>
      <c r="T3577" t="str">
        <f t="shared" si="279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275"/>
        <v>42649.257569444446</v>
      </c>
      <c r="L3578" s="11">
        <f t="shared" si="276"/>
        <v>42709.299236111117</v>
      </c>
      <c r="M3578" t="b">
        <v>0</v>
      </c>
      <c r="N3578">
        <v>5</v>
      </c>
      <c r="O3578" t="b">
        <v>1</v>
      </c>
      <c r="P3578" t="s">
        <v>8271</v>
      </c>
      <c r="Q3578" s="6">
        <f>E3578/D3578</f>
        <v>1</v>
      </c>
      <c r="R3578" s="7">
        <f t="shared" si="277"/>
        <v>20</v>
      </c>
      <c r="S3578" t="str">
        <f t="shared" si="278"/>
        <v>theater</v>
      </c>
      <c r="T3578" t="str">
        <f t="shared" si="279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275"/>
        <v>42093.495173611118</v>
      </c>
      <c r="L3579" s="11">
        <f t="shared" si="276"/>
        <v>42119.977777777785</v>
      </c>
      <c r="M3579" t="b">
        <v>0</v>
      </c>
      <c r="N3579">
        <v>27</v>
      </c>
      <c r="O3579" t="b">
        <v>1</v>
      </c>
      <c r="P3579" t="s">
        <v>8271</v>
      </c>
      <c r="Q3579" s="6">
        <f>E3579/D3579</f>
        <v>1.3</v>
      </c>
      <c r="R3579" s="7">
        <f t="shared" si="277"/>
        <v>28.888888888888889</v>
      </c>
      <c r="S3579" t="str">
        <f t="shared" si="278"/>
        <v>theater</v>
      </c>
      <c r="T3579" t="str">
        <f t="shared" si="279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275"/>
        <v>42460.441863425927</v>
      </c>
      <c r="L3580" s="11">
        <f t="shared" si="276"/>
        <v>42490.441863425927</v>
      </c>
      <c r="M3580" t="b">
        <v>0</v>
      </c>
      <c r="N3580">
        <v>37</v>
      </c>
      <c r="O3580" t="b">
        <v>1</v>
      </c>
      <c r="P3580" t="s">
        <v>8271</v>
      </c>
      <c r="Q3580" s="6">
        <f>E3580/D3580</f>
        <v>1.0001333333333333</v>
      </c>
      <c r="R3580" s="7">
        <f t="shared" si="277"/>
        <v>40.545945945945945</v>
      </c>
      <c r="S3580" t="str">
        <f t="shared" si="278"/>
        <v>theater</v>
      </c>
      <c r="T3580" t="str">
        <f t="shared" si="279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275"/>
        <v>42430.470555555563</v>
      </c>
      <c r="L3581" s="11">
        <f t="shared" si="276"/>
        <v>42460.428888888891</v>
      </c>
      <c r="M3581" t="b">
        <v>0</v>
      </c>
      <c r="N3581">
        <v>14</v>
      </c>
      <c r="O3581" t="b">
        <v>1</v>
      </c>
      <c r="P3581" t="s">
        <v>8271</v>
      </c>
      <c r="Q3581" s="6">
        <f>E3581/D3581</f>
        <v>1</v>
      </c>
      <c r="R3581" s="7">
        <f t="shared" si="277"/>
        <v>35.714285714285715</v>
      </c>
      <c r="S3581" t="str">
        <f t="shared" si="278"/>
        <v>theater</v>
      </c>
      <c r="T3581" t="str">
        <f t="shared" si="279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275"/>
        <v>42025.884513888894</v>
      </c>
      <c r="L3582" s="11">
        <f t="shared" si="276"/>
        <v>42063.915972222225</v>
      </c>
      <c r="M3582" t="b">
        <v>0</v>
      </c>
      <c r="N3582">
        <v>27</v>
      </c>
      <c r="O3582" t="b">
        <v>1</v>
      </c>
      <c r="P3582" t="s">
        <v>8271</v>
      </c>
      <c r="Q3582" s="6">
        <f>E3582/D3582</f>
        <v>1.1388888888888888</v>
      </c>
      <c r="R3582" s="7">
        <f t="shared" si="277"/>
        <v>37.962962962962962</v>
      </c>
      <c r="S3582" t="str">
        <f t="shared" si="278"/>
        <v>theater</v>
      </c>
      <c r="T3582" t="str">
        <f t="shared" si="279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275"/>
        <v>41836.179513888892</v>
      </c>
      <c r="L3583" s="11">
        <f t="shared" si="276"/>
        <v>41850.179513888892</v>
      </c>
      <c r="M3583" t="b">
        <v>0</v>
      </c>
      <c r="N3583">
        <v>45</v>
      </c>
      <c r="O3583" t="b">
        <v>1</v>
      </c>
      <c r="P3583" t="s">
        <v>8271</v>
      </c>
      <c r="Q3583" s="6">
        <f>E3583/D3583</f>
        <v>1</v>
      </c>
      <c r="R3583" s="7">
        <f t="shared" si="277"/>
        <v>33.333333333333336</v>
      </c>
      <c r="S3583" t="str">
        <f t="shared" si="278"/>
        <v>theater</v>
      </c>
      <c r="T3583" t="str">
        <f t="shared" si="279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275"/>
        <v>42450.804189814815</v>
      </c>
      <c r="L3584" s="11">
        <f t="shared" si="276"/>
        <v>42464.804189814815</v>
      </c>
      <c r="M3584" t="b">
        <v>0</v>
      </c>
      <c r="N3584">
        <v>49</v>
      </c>
      <c r="O3584" t="b">
        <v>1</v>
      </c>
      <c r="P3584" t="s">
        <v>8271</v>
      </c>
      <c r="Q3584" s="6">
        <f>E3584/D3584</f>
        <v>2.87</v>
      </c>
      <c r="R3584" s="7">
        <f t="shared" si="277"/>
        <v>58.571428571428569</v>
      </c>
      <c r="S3584" t="str">
        <f t="shared" si="278"/>
        <v>theater</v>
      </c>
      <c r="T3584" t="str">
        <f t="shared" si="279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275"/>
        <v>42418.134317129632</v>
      </c>
      <c r="L3585" s="11">
        <f t="shared" si="276"/>
        <v>42478.092650462968</v>
      </c>
      <c r="M3585" t="b">
        <v>0</v>
      </c>
      <c r="N3585">
        <v>24</v>
      </c>
      <c r="O3585" t="b">
        <v>1</v>
      </c>
      <c r="P3585" t="s">
        <v>8271</v>
      </c>
      <c r="Q3585" s="6">
        <f>E3585/D3585</f>
        <v>1.085</v>
      </c>
      <c r="R3585" s="7">
        <f t="shared" si="277"/>
        <v>135.625</v>
      </c>
      <c r="S3585" t="str">
        <f t="shared" si="278"/>
        <v>theater</v>
      </c>
      <c r="T3585" t="str">
        <f t="shared" si="279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si="275"/>
        <v>42168.024814814817</v>
      </c>
      <c r="L3586" s="11">
        <f t="shared" si="276"/>
        <v>42198.024814814817</v>
      </c>
      <c r="M3586" t="b">
        <v>0</v>
      </c>
      <c r="N3586">
        <v>112</v>
      </c>
      <c r="O3586" t="b">
        <v>1</v>
      </c>
      <c r="P3586" t="s">
        <v>8271</v>
      </c>
      <c r="Q3586" s="6">
        <f>E3586/D3586</f>
        <v>1.155</v>
      </c>
      <c r="R3586" s="7">
        <f t="shared" si="277"/>
        <v>30.9375</v>
      </c>
      <c r="S3586" t="str">
        <f t="shared" si="278"/>
        <v>theater</v>
      </c>
      <c r="T3586" t="str">
        <f t="shared" si="279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ref="K3587:K3650" si="280">(((J3587/60)/60)/24)+DATE(1970,1,1)+(-7/24)</f>
        <v>41964.42465277778</v>
      </c>
      <c r="L3587" s="11">
        <f t="shared" ref="L3587:L3650" si="281">(((I3587/60)/60)/24)+DATE(1970,1,1)+(-7/24)</f>
        <v>41994.42465277778</v>
      </c>
      <c r="M3587" t="b">
        <v>0</v>
      </c>
      <c r="N3587">
        <v>23</v>
      </c>
      <c r="O3587" t="b">
        <v>1</v>
      </c>
      <c r="P3587" t="s">
        <v>8271</v>
      </c>
      <c r="Q3587" s="6">
        <f>E3587/D3587</f>
        <v>1.1911764705882353</v>
      </c>
      <c r="R3587" s="7">
        <f t="shared" ref="R3587:R3650" si="282">E3587/N3587</f>
        <v>176.08695652173913</v>
      </c>
      <c r="S3587" t="str">
        <f t="shared" ref="S3587:S3650" si="283">LEFT(P3587,SEARCH("/",P3587,1)-1)</f>
        <v>theater</v>
      </c>
      <c r="T3587" t="str">
        <f t="shared" ref="T3587:T3650" si="284">RIGHT(P3587,LEN(P3587)-SEARCH("/",P3587))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280"/>
        <v>42576.405902777777</v>
      </c>
      <c r="L3588" s="11">
        <f t="shared" si="281"/>
        <v>42636.405902777777</v>
      </c>
      <c r="M3588" t="b">
        <v>0</v>
      </c>
      <c r="N3588">
        <v>54</v>
      </c>
      <c r="O3588" t="b">
        <v>1</v>
      </c>
      <c r="P3588" t="s">
        <v>8271</v>
      </c>
      <c r="Q3588" s="6">
        <f>E3588/D3588</f>
        <v>1.0942666666666667</v>
      </c>
      <c r="R3588" s="7">
        <f t="shared" si="282"/>
        <v>151.9814814814815</v>
      </c>
      <c r="S3588" t="str">
        <f t="shared" si="283"/>
        <v>theater</v>
      </c>
      <c r="T3588" t="str">
        <f t="shared" si="284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280"/>
        <v>42503.24831018519</v>
      </c>
      <c r="L3589" s="11">
        <f t="shared" si="281"/>
        <v>42548.500000000007</v>
      </c>
      <c r="M3589" t="b">
        <v>0</v>
      </c>
      <c r="N3589">
        <v>28</v>
      </c>
      <c r="O3589" t="b">
        <v>1</v>
      </c>
      <c r="P3589" t="s">
        <v>8271</v>
      </c>
      <c r="Q3589" s="6">
        <f>E3589/D3589</f>
        <v>1.266</v>
      </c>
      <c r="R3589" s="7">
        <f t="shared" si="282"/>
        <v>22.607142857142858</v>
      </c>
      <c r="S3589" t="str">
        <f t="shared" si="283"/>
        <v>theater</v>
      </c>
      <c r="T3589" t="str">
        <f t="shared" si="284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280"/>
        <v>42101.537152777782</v>
      </c>
      <c r="L3590" s="11">
        <f t="shared" si="281"/>
        <v>42123.666666666664</v>
      </c>
      <c r="M3590" t="b">
        <v>0</v>
      </c>
      <c r="N3590">
        <v>11</v>
      </c>
      <c r="O3590" t="b">
        <v>1</v>
      </c>
      <c r="P3590" t="s">
        <v>8271</v>
      </c>
      <c r="Q3590" s="6">
        <f>E3590/D3590</f>
        <v>1.0049999999999999</v>
      </c>
      <c r="R3590" s="7">
        <f t="shared" si="282"/>
        <v>18.272727272727273</v>
      </c>
      <c r="S3590" t="str">
        <f t="shared" si="283"/>
        <v>theater</v>
      </c>
      <c r="T3590" t="str">
        <f t="shared" si="284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280"/>
        <v>42125.355868055558</v>
      </c>
      <c r="L3591" s="11">
        <f t="shared" si="281"/>
        <v>42150.355868055558</v>
      </c>
      <c r="M3591" t="b">
        <v>0</v>
      </c>
      <c r="N3591">
        <v>62</v>
      </c>
      <c r="O3591" t="b">
        <v>1</v>
      </c>
      <c r="P3591" t="s">
        <v>8271</v>
      </c>
      <c r="Q3591" s="6">
        <f>E3591/D3591</f>
        <v>1.2749999999999999</v>
      </c>
      <c r="R3591" s="7">
        <f t="shared" si="282"/>
        <v>82.258064516129039</v>
      </c>
      <c r="S3591" t="str">
        <f t="shared" si="283"/>
        <v>theater</v>
      </c>
      <c r="T3591" t="str">
        <f t="shared" si="284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280"/>
        <v>41902.042060185187</v>
      </c>
      <c r="L3592" s="11">
        <f t="shared" si="281"/>
        <v>41932.042060185187</v>
      </c>
      <c r="M3592" t="b">
        <v>0</v>
      </c>
      <c r="N3592">
        <v>73</v>
      </c>
      <c r="O3592" t="b">
        <v>1</v>
      </c>
      <c r="P3592" t="s">
        <v>8271</v>
      </c>
      <c r="Q3592" s="6">
        <f>E3592/D3592</f>
        <v>1.0005999999999999</v>
      </c>
      <c r="R3592" s="7">
        <f t="shared" si="282"/>
        <v>68.534246575342465</v>
      </c>
      <c r="S3592" t="str">
        <f t="shared" si="283"/>
        <v>theater</v>
      </c>
      <c r="T3592" t="str">
        <f t="shared" si="284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280"/>
        <v>42003.656759259262</v>
      </c>
      <c r="L3593" s="11">
        <f t="shared" si="281"/>
        <v>42027.915972222225</v>
      </c>
      <c r="M3593" t="b">
        <v>0</v>
      </c>
      <c r="N3593">
        <v>18</v>
      </c>
      <c r="O3593" t="b">
        <v>1</v>
      </c>
      <c r="P3593" t="s">
        <v>8271</v>
      </c>
      <c r="Q3593" s="6">
        <f>E3593/D3593</f>
        <v>1.75</v>
      </c>
      <c r="R3593" s="7">
        <f t="shared" si="282"/>
        <v>68.055555555555557</v>
      </c>
      <c r="S3593" t="str">
        <f t="shared" si="283"/>
        <v>theater</v>
      </c>
      <c r="T3593" t="str">
        <f t="shared" si="284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280"/>
        <v>41988.538275462961</v>
      </c>
      <c r="L3594" s="11">
        <f t="shared" si="281"/>
        <v>42045.915972222225</v>
      </c>
      <c r="M3594" t="b">
        <v>0</v>
      </c>
      <c r="N3594">
        <v>35</v>
      </c>
      <c r="O3594" t="b">
        <v>1</v>
      </c>
      <c r="P3594" t="s">
        <v>8271</v>
      </c>
      <c r="Q3594" s="6">
        <f>E3594/D3594</f>
        <v>1.2725</v>
      </c>
      <c r="R3594" s="7">
        <f t="shared" si="282"/>
        <v>72.714285714285708</v>
      </c>
      <c r="S3594" t="str">
        <f t="shared" si="283"/>
        <v>theater</v>
      </c>
      <c r="T3594" t="str">
        <f t="shared" si="284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280"/>
        <v>41974.606932870374</v>
      </c>
      <c r="L3595" s="11">
        <f t="shared" si="281"/>
        <v>42009.55972222222</v>
      </c>
      <c r="M3595" t="b">
        <v>0</v>
      </c>
      <c r="N3595">
        <v>43</v>
      </c>
      <c r="O3595" t="b">
        <v>1</v>
      </c>
      <c r="P3595" t="s">
        <v>8271</v>
      </c>
      <c r="Q3595" s="6">
        <f>E3595/D3595</f>
        <v>1.1063333333333334</v>
      </c>
      <c r="R3595" s="7">
        <f t="shared" si="282"/>
        <v>77.186046511627907</v>
      </c>
      <c r="S3595" t="str">
        <f t="shared" si="283"/>
        <v>theater</v>
      </c>
      <c r="T3595" t="str">
        <f t="shared" si="284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280"/>
        <v>42591.775254629632</v>
      </c>
      <c r="L3596" s="11">
        <f t="shared" si="281"/>
        <v>42616.775254629632</v>
      </c>
      <c r="M3596" t="b">
        <v>0</v>
      </c>
      <c r="N3596">
        <v>36</v>
      </c>
      <c r="O3596" t="b">
        <v>1</v>
      </c>
      <c r="P3596" t="s">
        <v>8271</v>
      </c>
      <c r="Q3596" s="6">
        <f>E3596/D3596</f>
        <v>1.2593749999999999</v>
      </c>
      <c r="R3596" s="7">
        <f t="shared" si="282"/>
        <v>55.972222222222221</v>
      </c>
      <c r="S3596" t="str">
        <f t="shared" si="283"/>
        <v>theater</v>
      </c>
      <c r="T3596" t="str">
        <f t="shared" si="284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280"/>
        <v>42049.71670138889</v>
      </c>
      <c r="L3597" s="11">
        <f t="shared" si="281"/>
        <v>42075.999305555561</v>
      </c>
      <c r="M3597" t="b">
        <v>0</v>
      </c>
      <c r="N3597">
        <v>62</v>
      </c>
      <c r="O3597" t="b">
        <v>1</v>
      </c>
      <c r="P3597" t="s">
        <v>8271</v>
      </c>
      <c r="Q3597" s="6">
        <f>E3597/D3597</f>
        <v>1.1850000000000001</v>
      </c>
      <c r="R3597" s="7">
        <f t="shared" si="282"/>
        <v>49.693548387096776</v>
      </c>
      <c r="S3597" t="str">
        <f t="shared" si="283"/>
        <v>theater</v>
      </c>
      <c r="T3597" t="str">
        <f t="shared" si="284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280"/>
        <v>41856.423402777778</v>
      </c>
      <c r="L3598" s="11">
        <f t="shared" si="281"/>
        <v>41877.423402777778</v>
      </c>
      <c r="M3598" t="b">
        <v>0</v>
      </c>
      <c r="N3598">
        <v>15</v>
      </c>
      <c r="O3598" t="b">
        <v>1</v>
      </c>
      <c r="P3598" t="s">
        <v>8271</v>
      </c>
      <c r="Q3598" s="6">
        <f>E3598/D3598</f>
        <v>1.0772727272727274</v>
      </c>
      <c r="R3598" s="7">
        <f t="shared" si="282"/>
        <v>79</v>
      </c>
      <c r="S3598" t="str">
        <f t="shared" si="283"/>
        <v>theater</v>
      </c>
      <c r="T3598" t="str">
        <f t="shared" si="284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280"/>
        <v>42417.293865740743</v>
      </c>
      <c r="L3599" s="11">
        <f t="shared" si="281"/>
        <v>42431.957638888889</v>
      </c>
      <c r="M3599" t="b">
        <v>0</v>
      </c>
      <c r="N3599">
        <v>33</v>
      </c>
      <c r="O3599" t="b">
        <v>1</v>
      </c>
      <c r="P3599" t="s">
        <v>8271</v>
      </c>
      <c r="Q3599" s="6">
        <f>E3599/D3599</f>
        <v>1.026</v>
      </c>
      <c r="R3599" s="7">
        <f t="shared" si="282"/>
        <v>77.727272727272734</v>
      </c>
      <c r="S3599" t="str">
        <f t="shared" si="283"/>
        <v>theater</v>
      </c>
      <c r="T3599" t="str">
        <f t="shared" si="284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280"/>
        <v>41866.507199074076</v>
      </c>
      <c r="L3600" s="11">
        <f t="shared" si="281"/>
        <v>41884.915972222225</v>
      </c>
      <c r="M3600" t="b">
        <v>0</v>
      </c>
      <c r="N3600">
        <v>27</v>
      </c>
      <c r="O3600" t="b">
        <v>1</v>
      </c>
      <c r="P3600" t="s">
        <v>8271</v>
      </c>
      <c r="Q3600" s="6">
        <f>E3600/D3600</f>
        <v>1.101</v>
      </c>
      <c r="R3600" s="7">
        <f t="shared" si="282"/>
        <v>40.777777777777779</v>
      </c>
      <c r="S3600" t="str">
        <f t="shared" si="283"/>
        <v>theater</v>
      </c>
      <c r="T3600" t="str">
        <f t="shared" si="284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280"/>
        <v>42220.503206018526</v>
      </c>
      <c r="L3601" s="11">
        <f t="shared" si="281"/>
        <v>42245.708333333336</v>
      </c>
      <c r="M3601" t="b">
        <v>0</v>
      </c>
      <c r="N3601">
        <v>17</v>
      </c>
      <c r="O3601" t="b">
        <v>1</v>
      </c>
      <c r="P3601" t="s">
        <v>8271</v>
      </c>
      <c r="Q3601" s="6">
        <f>E3601/D3601</f>
        <v>2.02</v>
      </c>
      <c r="R3601" s="7">
        <f t="shared" si="282"/>
        <v>59.411764705882355</v>
      </c>
      <c r="S3601" t="str">
        <f t="shared" si="283"/>
        <v>theater</v>
      </c>
      <c r="T3601" t="str">
        <f t="shared" si="284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280"/>
        <v>42628.55745370371</v>
      </c>
      <c r="L3602" s="11">
        <f t="shared" si="281"/>
        <v>42656.55745370371</v>
      </c>
      <c r="M3602" t="b">
        <v>0</v>
      </c>
      <c r="N3602">
        <v>4</v>
      </c>
      <c r="O3602" t="b">
        <v>1</v>
      </c>
      <c r="P3602" t="s">
        <v>8271</v>
      </c>
      <c r="Q3602" s="6">
        <f>E3602/D3602</f>
        <v>1.3</v>
      </c>
      <c r="R3602" s="7">
        <f t="shared" si="282"/>
        <v>3.25</v>
      </c>
      <c r="S3602" t="str">
        <f t="shared" si="283"/>
        <v>theater</v>
      </c>
      <c r="T3602" t="str">
        <f t="shared" si="284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280"/>
        <v>41990.706967592596</v>
      </c>
      <c r="L3603" s="11">
        <f t="shared" si="281"/>
        <v>42020.706967592596</v>
      </c>
      <c r="M3603" t="b">
        <v>0</v>
      </c>
      <c r="N3603">
        <v>53</v>
      </c>
      <c r="O3603" t="b">
        <v>1</v>
      </c>
      <c r="P3603" t="s">
        <v>8271</v>
      </c>
      <c r="Q3603" s="6">
        <f>E3603/D3603</f>
        <v>1.0435000000000001</v>
      </c>
      <c r="R3603" s="7">
        <f t="shared" si="282"/>
        <v>39.377358490566039</v>
      </c>
      <c r="S3603" t="str">
        <f t="shared" si="283"/>
        <v>theater</v>
      </c>
      <c r="T3603" t="str">
        <f t="shared" si="284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280"/>
        <v>42447.602766203701</v>
      </c>
      <c r="L3604" s="11">
        <f t="shared" si="281"/>
        <v>42507.602766203701</v>
      </c>
      <c r="M3604" t="b">
        <v>0</v>
      </c>
      <c r="N3604">
        <v>49</v>
      </c>
      <c r="O3604" t="b">
        <v>1</v>
      </c>
      <c r="P3604" t="s">
        <v>8271</v>
      </c>
      <c r="Q3604" s="6">
        <f>E3604/D3604</f>
        <v>1.0004999999999999</v>
      </c>
      <c r="R3604" s="7">
        <f t="shared" si="282"/>
        <v>81.673469387755105</v>
      </c>
      <c r="S3604" t="str">
        <f t="shared" si="283"/>
        <v>theater</v>
      </c>
      <c r="T3604" t="str">
        <f t="shared" si="284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280"/>
        <v>42283.572685185187</v>
      </c>
      <c r="L3605" s="11">
        <f t="shared" si="281"/>
        <v>42313.614351851858</v>
      </c>
      <c r="M3605" t="b">
        <v>0</v>
      </c>
      <c r="N3605">
        <v>57</v>
      </c>
      <c r="O3605" t="b">
        <v>1</v>
      </c>
      <c r="P3605" t="s">
        <v>8271</v>
      </c>
      <c r="Q3605" s="6">
        <f>E3605/D3605</f>
        <v>1.7066666666666668</v>
      </c>
      <c r="R3605" s="7">
        <f t="shared" si="282"/>
        <v>44.912280701754383</v>
      </c>
      <c r="S3605" t="str">
        <f t="shared" si="283"/>
        <v>theater</v>
      </c>
      <c r="T3605" t="str">
        <f t="shared" si="284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280"/>
        <v>42482.724027777782</v>
      </c>
      <c r="L3606" s="11">
        <f t="shared" si="281"/>
        <v>42488.999305555561</v>
      </c>
      <c r="M3606" t="b">
        <v>0</v>
      </c>
      <c r="N3606">
        <v>69</v>
      </c>
      <c r="O3606" t="b">
        <v>1</v>
      </c>
      <c r="P3606" t="s">
        <v>8271</v>
      </c>
      <c r="Q3606" s="6">
        <f>E3606/D3606</f>
        <v>1.1283333333333334</v>
      </c>
      <c r="R3606" s="7">
        <f t="shared" si="282"/>
        <v>49.05797101449275</v>
      </c>
      <c r="S3606" t="str">
        <f t="shared" si="283"/>
        <v>theater</v>
      </c>
      <c r="T3606" t="str">
        <f t="shared" si="284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280"/>
        <v>42383.501458333332</v>
      </c>
      <c r="L3607" s="11">
        <f t="shared" si="281"/>
        <v>42413.501458333332</v>
      </c>
      <c r="M3607" t="b">
        <v>0</v>
      </c>
      <c r="N3607">
        <v>15</v>
      </c>
      <c r="O3607" t="b">
        <v>1</v>
      </c>
      <c r="P3607" t="s">
        <v>8271</v>
      </c>
      <c r="Q3607" s="6">
        <f>E3607/D3607</f>
        <v>1.84</v>
      </c>
      <c r="R3607" s="7">
        <f t="shared" si="282"/>
        <v>30.666666666666668</v>
      </c>
      <c r="S3607" t="str">
        <f t="shared" si="283"/>
        <v>theater</v>
      </c>
      <c r="T3607" t="str">
        <f t="shared" si="284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280"/>
        <v>42566.313159722224</v>
      </c>
      <c r="L3608" s="11">
        <f t="shared" si="281"/>
        <v>42596.313159722224</v>
      </c>
      <c r="M3608" t="b">
        <v>0</v>
      </c>
      <c r="N3608">
        <v>64</v>
      </c>
      <c r="O3608" t="b">
        <v>1</v>
      </c>
      <c r="P3608" t="s">
        <v>8271</v>
      </c>
      <c r="Q3608" s="6">
        <f>E3608/D3608</f>
        <v>1.3026666666666666</v>
      </c>
      <c r="R3608" s="7">
        <f t="shared" si="282"/>
        <v>61.0625</v>
      </c>
      <c r="S3608" t="str">
        <f t="shared" si="283"/>
        <v>theater</v>
      </c>
      <c r="T3608" t="str">
        <f t="shared" si="284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280"/>
        <v>42338.672245370377</v>
      </c>
      <c r="L3609" s="11">
        <f t="shared" si="281"/>
        <v>42352.708333333336</v>
      </c>
      <c r="M3609" t="b">
        <v>0</v>
      </c>
      <c r="N3609">
        <v>20</v>
      </c>
      <c r="O3609" t="b">
        <v>1</v>
      </c>
      <c r="P3609" t="s">
        <v>8271</v>
      </c>
      <c r="Q3609" s="6">
        <f>E3609/D3609</f>
        <v>1.0545454545454545</v>
      </c>
      <c r="R3609" s="7">
        <f t="shared" si="282"/>
        <v>29</v>
      </c>
      <c r="S3609" t="str">
        <f t="shared" si="283"/>
        <v>theater</v>
      </c>
      <c r="T3609" t="str">
        <f t="shared" si="284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280"/>
        <v>42506.417708333342</v>
      </c>
      <c r="L3610" s="11">
        <f t="shared" si="281"/>
        <v>42538.291666666664</v>
      </c>
      <c r="M3610" t="b">
        <v>0</v>
      </c>
      <c r="N3610">
        <v>27</v>
      </c>
      <c r="O3610" t="b">
        <v>1</v>
      </c>
      <c r="P3610" t="s">
        <v>8271</v>
      </c>
      <c r="Q3610" s="6">
        <f>E3610/D3610</f>
        <v>1</v>
      </c>
      <c r="R3610" s="7">
        <f t="shared" si="282"/>
        <v>29.62962962962963</v>
      </c>
      <c r="S3610" t="str">
        <f t="shared" si="283"/>
        <v>theater</v>
      </c>
      <c r="T3610" t="str">
        <f t="shared" si="284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280"/>
        <v>42429.700057870366</v>
      </c>
      <c r="L3611" s="11">
        <f t="shared" si="281"/>
        <v>42459.658391203709</v>
      </c>
      <c r="M3611" t="b">
        <v>0</v>
      </c>
      <c r="N3611">
        <v>21</v>
      </c>
      <c r="O3611" t="b">
        <v>1</v>
      </c>
      <c r="P3611" t="s">
        <v>8271</v>
      </c>
      <c r="Q3611" s="6">
        <f>E3611/D3611</f>
        <v>1.5331632653061225</v>
      </c>
      <c r="R3611" s="7">
        <f t="shared" si="282"/>
        <v>143.0952380952381</v>
      </c>
      <c r="S3611" t="str">
        <f t="shared" si="283"/>
        <v>theater</v>
      </c>
      <c r="T3611" t="str">
        <f t="shared" si="284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280"/>
        <v>42203.140462962961</v>
      </c>
      <c r="L3612" s="11">
        <f t="shared" si="281"/>
        <v>42233.140462962961</v>
      </c>
      <c r="M3612" t="b">
        <v>0</v>
      </c>
      <c r="N3612">
        <v>31</v>
      </c>
      <c r="O3612" t="b">
        <v>1</v>
      </c>
      <c r="P3612" t="s">
        <v>8271</v>
      </c>
      <c r="Q3612" s="6">
        <f>E3612/D3612</f>
        <v>1.623</v>
      </c>
      <c r="R3612" s="7">
        <f t="shared" si="282"/>
        <v>52.354838709677416</v>
      </c>
      <c r="S3612" t="str">
        <f t="shared" si="283"/>
        <v>theater</v>
      </c>
      <c r="T3612" t="str">
        <f t="shared" si="284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280"/>
        <v>42072.078715277785</v>
      </c>
      <c r="L3613" s="11">
        <f t="shared" si="281"/>
        <v>42102.078715277785</v>
      </c>
      <c r="M3613" t="b">
        <v>0</v>
      </c>
      <c r="N3613">
        <v>51</v>
      </c>
      <c r="O3613" t="b">
        <v>1</v>
      </c>
      <c r="P3613" t="s">
        <v>8271</v>
      </c>
      <c r="Q3613" s="6">
        <f>E3613/D3613</f>
        <v>1.36</v>
      </c>
      <c r="R3613" s="7">
        <f t="shared" si="282"/>
        <v>66.666666666666671</v>
      </c>
      <c r="S3613" t="str">
        <f t="shared" si="283"/>
        <v>theater</v>
      </c>
      <c r="T3613" t="str">
        <f t="shared" si="284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280"/>
        <v>41789.435312500005</v>
      </c>
      <c r="L3614" s="11">
        <f t="shared" si="281"/>
        <v>41799.435312500005</v>
      </c>
      <c r="M3614" t="b">
        <v>0</v>
      </c>
      <c r="N3614">
        <v>57</v>
      </c>
      <c r="O3614" t="b">
        <v>1</v>
      </c>
      <c r="P3614" t="s">
        <v>8271</v>
      </c>
      <c r="Q3614" s="6">
        <f>E3614/D3614</f>
        <v>1.444</v>
      </c>
      <c r="R3614" s="7">
        <f t="shared" si="282"/>
        <v>126.66666666666667</v>
      </c>
      <c r="S3614" t="str">
        <f t="shared" si="283"/>
        <v>theater</v>
      </c>
      <c r="T3614" t="str">
        <f t="shared" si="284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280"/>
        <v>41788.298310185186</v>
      </c>
      <c r="L3615" s="11">
        <f t="shared" si="281"/>
        <v>41818.298310185186</v>
      </c>
      <c r="M3615" t="b">
        <v>0</v>
      </c>
      <c r="N3615">
        <v>20</v>
      </c>
      <c r="O3615" t="b">
        <v>1</v>
      </c>
      <c r="P3615" t="s">
        <v>8271</v>
      </c>
      <c r="Q3615" s="6">
        <f>E3615/D3615</f>
        <v>1</v>
      </c>
      <c r="R3615" s="7">
        <f t="shared" si="282"/>
        <v>62.5</v>
      </c>
      <c r="S3615" t="str">
        <f t="shared" si="283"/>
        <v>theater</v>
      </c>
      <c r="T3615" t="str">
        <f t="shared" si="284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280"/>
        <v>42143.750185185192</v>
      </c>
      <c r="L3616" s="11">
        <f t="shared" si="281"/>
        <v>42173.750185185192</v>
      </c>
      <c r="M3616" t="b">
        <v>0</v>
      </c>
      <c r="N3616">
        <v>71</v>
      </c>
      <c r="O3616" t="b">
        <v>1</v>
      </c>
      <c r="P3616" t="s">
        <v>8271</v>
      </c>
      <c r="Q3616" s="6">
        <f>E3616/D3616</f>
        <v>1.008</v>
      </c>
      <c r="R3616" s="7">
        <f t="shared" si="282"/>
        <v>35.492957746478872</v>
      </c>
      <c r="S3616" t="str">
        <f t="shared" si="283"/>
        <v>theater</v>
      </c>
      <c r="T3616" t="str">
        <f t="shared" si="284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280"/>
        <v>42318.302037037043</v>
      </c>
      <c r="L3617" s="11">
        <f t="shared" si="281"/>
        <v>42348.302037037043</v>
      </c>
      <c r="M3617" t="b">
        <v>0</v>
      </c>
      <c r="N3617">
        <v>72</v>
      </c>
      <c r="O3617" t="b">
        <v>1</v>
      </c>
      <c r="P3617" t="s">
        <v>8271</v>
      </c>
      <c r="Q3617" s="6">
        <f>E3617/D3617</f>
        <v>1.0680000000000001</v>
      </c>
      <c r="R3617" s="7">
        <f t="shared" si="282"/>
        <v>37.083333333333336</v>
      </c>
      <c r="S3617" t="str">
        <f t="shared" si="283"/>
        <v>theater</v>
      </c>
      <c r="T3617" t="str">
        <f t="shared" si="284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280"/>
        <v>42052.658148148148</v>
      </c>
      <c r="L3618" s="11">
        <f t="shared" si="281"/>
        <v>42082.616481481484</v>
      </c>
      <c r="M3618" t="b">
        <v>0</v>
      </c>
      <c r="N3618">
        <v>45</v>
      </c>
      <c r="O3618" t="b">
        <v>1</v>
      </c>
      <c r="P3618" t="s">
        <v>8271</v>
      </c>
      <c r="Q3618" s="6">
        <f>E3618/D3618</f>
        <v>1.248</v>
      </c>
      <c r="R3618" s="7">
        <f t="shared" si="282"/>
        <v>69.333333333333329</v>
      </c>
      <c r="S3618" t="str">
        <f t="shared" si="283"/>
        <v>theater</v>
      </c>
      <c r="T3618" t="str">
        <f t="shared" si="284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280"/>
        <v>42779.31862268519</v>
      </c>
      <c r="L3619" s="11">
        <f t="shared" si="281"/>
        <v>42793.708333333336</v>
      </c>
      <c r="M3619" t="b">
        <v>0</v>
      </c>
      <c r="N3619">
        <v>51</v>
      </c>
      <c r="O3619" t="b">
        <v>1</v>
      </c>
      <c r="P3619" t="s">
        <v>8271</v>
      </c>
      <c r="Q3619" s="6">
        <f>E3619/D3619</f>
        <v>1.1891891891891893</v>
      </c>
      <c r="R3619" s="7">
        <f t="shared" si="282"/>
        <v>17.254901960784313</v>
      </c>
      <c r="S3619" t="str">
        <f t="shared" si="283"/>
        <v>theater</v>
      </c>
      <c r="T3619" t="str">
        <f t="shared" si="284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280"/>
        <v>42128.336226851854</v>
      </c>
      <c r="L3620" s="11">
        <f t="shared" si="281"/>
        <v>42158.336226851854</v>
      </c>
      <c r="M3620" t="b">
        <v>0</v>
      </c>
      <c r="N3620">
        <v>56</v>
      </c>
      <c r="O3620" t="b">
        <v>1</v>
      </c>
      <c r="P3620" t="s">
        <v>8271</v>
      </c>
      <c r="Q3620" s="6">
        <f>E3620/D3620</f>
        <v>1.01</v>
      </c>
      <c r="R3620" s="7">
        <f t="shared" si="282"/>
        <v>36.071428571428569</v>
      </c>
      <c r="S3620" t="str">
        <f t="shared" si="283"/>
        <v>theater</v>
      </c>
      <c r="T3620" t="str">
        <f t="shared" si="284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280"/>
        <v>42660.840578703712</v>
      </c>
      <c r="L3621" s="11">
        <f t="shared" si="281"/>
        <v>42693.625000000007</v>
      </c>
      <c r="M3621" t="b">
        <v>0</v>
      </c>
      <c r="N3621">
        <v>17</v>
      </c>
      <c r="O3621" t="b">
        <v>1</v>
      </c>
      <c r="P3621" t="s">
        <v>8271</v>
      </c>
      <c r="Q3621" s="6">
        <f>E3621/D3621</f>
        <v>1.1299999999999999</v>
      </c>
      <c r="R3621" s="7">
        <f t="shared" si="282"/>
        <v>66.470588235294116</v>
      </c>
      <c r="S3621" t="str">
        <f t="shared" si="283"/>
        <v>theater</v>
      </c>
      <c r="T3621" t="str">
        <f t="shared" si="284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280"/>
        <v>42037.646539351852</v>
      </c>
      <c r="L3622" s="11">
        <f t="shared" si="281"/>
        <v>42067.875000000007</v>
      </c>
      <c r="M3622" t="b">
        <v>0</v>
      </c>
      <c r="N3622">
        <v>197</v>
      </c>
      <c r="O3622" t="b">
        <v>1</v>
      </c>
      <c r="P3622" t="s">
        <v>8271</v>
      </c>
      <c r="Q3622" s="6">
        <f>E3622/D3622</f>
        <v>1.0519047619047619</v>
      </c>
      <c r="R3622" s="7">
        <f t="shared" si="282"/>
        <v>56.065989847715734</v>
      </c>
      <c r="S3622" t="str">
        <f t="shared" si="283"/>
        <v>theater</v>
      </c>
      <c r="T3622" t="str">
        <f t="shared" si="284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280"/>
        <v>42619.64402777778</v>
      </c>
      <c r="L3623" s="11">
        <f t="shared" si="281"/>
        <v>42643.583333333336</v>
      </c>
      <c r="M3623" t="b">
        <v>0</v>
      </c>
      <c r="N3623">
        <v>70</v>
      </c>
      <c r="O3623" t="b">
        <v>1</v>
      </c>
      <c r="P3623" t="s">
        <v>8271</v>
      </c>
      <c r="Q3623" s="6">
        <f>E3623/D3623</f>
        <v>1.0973333333333333</v>
      </c>
      <c r="R3623" s="7">
        <f t="shared" si="282"/>
        <v>47.028571428571432</v>
      </c>
      <c r="S3623" t="str">
        <f t="shared" si="283"/>
        <v>theater</v>
      </c>
      <c r="T3623" t="str">
        <f t="shared" si="284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280"/>
        <v>41876.930219907408</v>
      </c>
      <c r="L3624" s="11">
        <f t="shared" si="281"/>
        <v>41909.849305555559</v>
      </c>
      <c r="M3624" t="b">
        <v>0</v>
      </c>
      <c r="N3624">
        <v>21</v>
      </c>
      <c r="O3624" t="b">
        <v>1</v>
      </c>
      <c r="P3624" t="s">
        <v>8271</v>
      </c>
      <c r="Q3624" s="6">
        <f>E3624/D3624</f>
        <v>1.00099</v>
      </c>
      <c r="R3624" s="7">
        <f t="shared" si="282"/>
        <v>47.666190476190479</v>
      </c>
      <c r="S3624" t="str">
        <f t="shared" si="283"/>
        <v>theater</v>
      </c>
      <c r="T3624" t="str">
        <f t="shared" si="284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280"/>
        <v>41828.445254629631</v>
      </c>
      <c r="L3625" s="11">
        <f t="shared" si="281"/>
        <v>41846</v>
      </c>
      <c r="M3625" t="b">
        <v>0</v>
      </c>
      <c r="N3625">
        <v>34</v>
      </c>
      <c r="O3625" t="b">
        <v>1</v>
      </c>
      <c r="P3625" t="s">
        <v>8271</v>
      </c>
      <c r="Q3625" s="6">
        <f>E3625/D3625</f>
        <v>1.2</v>
      </c>
      <c r="R3625" s="7">
        <f t="shared" si="282"/>
        <v>88.235294117647058</v>
      </c>
      <c r="S3625" t="str">
        <f t="shared" si="283"/>
        <v>theater</v>
      </c>
      <c r="T3625" t="str">
        <f t="shared" si="284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280"/>
        <v>42545.482523148145</v>
      </c>
      <c r="L3626" s="11">
        <f t="shared" si="281"/>
        <v>42605.482523148145</v>
      </c>
      <c r="M3626" t="b">
        <v>0</v>
      </c>
      <c r="N3626">
        <v>39</v>
      </c>
      <c r="O3626" t="b">
        <v>1</v>
      </c>
      <c r="P3626" t="s">
        <v>8271</v>
      </c>
      <c r="Q3626" s="6">
        <f>E3626/D3626</f>
        <v>1.0493333333333332</v>
      </c>
      <c r="R3626" s="7">
        <f t="shared" si="282"/>
        <v>80.717948717948715</v>
      </c>
      <c r="S3626" t="str">
        <f t="shared" si="283"/>
        <v>theater</v>
      </c>
      <c r="T3626" t="str">
        <f t="shared" si="284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280"/>
        <v>42157.360844907409</v>
      </c>
      <c r="L3627" s="11">
        <f t="shared" si="281"/>
        <v>42187.360844907409</v>
      </c>
      <c r="M3627" t="b">
        <v>0</v>
      </c>
      <c r="N3627">
        <v>78</v>
      </c>
      <c r="O3627" t="b">
        <v>1</v>
      </c>
      <c r="P3627" t="s">
        <v>8271</v>
      </c>
      <c r="Q3627" s="6">
        <f>E3627/D3627</f>
        <v>1.0266666666666666</v>
      </c>
      <c r="R3627" s="7">
        <f t="shared" si="282"/>
        <v>39.487179487179489</v>
      </c>
      <c r="S3627" t="str">
        <f t="shared" si="283"/>
        <v>theater</v>
      </c>
      <c r="T3627" t="str">
        <f t="shared" si="284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280"/>
        <v>41846.375659722224</v>
      </c>
      <c r="L3628" s="11">
        <f t="shared" si="281"/>
        <v>41867.375659722224</v>
      </c>
      <c r="M3628" t="b">
        <v>0</v>
      </c>
      <c r="N3628">
        <v>48</v>
      </c>
      <c r="O3628" t="b">
        <v>1</v>
      </c>
      <c r="P3628" t="s">
        <v>8271</v>
      </c>
      <c r="Q3628" s="6">
        <f>E3628/D3628</f>
        <v>1.0182500000000001</v>
      </c>
      <c r="R3628" s="7">
        <f t="shared" si="282"/>
        <v>84.854166666666671</v>
      </c>
      <c r="S3628" t="str">
        <f t="shared" si="283"/>
        <v>theater</v>
      </c>
      <c r="T3628" t="str">
        <f t="shared" si="284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280"/>
        <v>42460.45008101852</v>
      </c>
      <c r="L3629" s="11">
        <f t="shared" si="281"/>
        <v>42510.874305555561</v>
      </c>
      <c r="M3629" t="b">
        <v>0</v>
      </c>
      <c r="N3629">
        <v>29</v>
      </c>
      <c r="O3629" t="b">
        <v>1</v>
      </c>
      <c r="P3629" t="s">
        <v>8271</v>
      </c>
      <c r="Q3629" s="6">
        <f>E3629/D3629</f>
        <v>1</v>
      </c>
      <c r="R3629" s="7">
        <f t="shared" si="282"/>
        <v>68.965517241379317</v>
      </c>
      <c r="S3629" t="str">
        <f t="shared" si="283"/>
        <v>theater</v>
      </c>
      <c r="T3629" t="str">
        <f t="shared" si="284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280"/>
        <v>42291.541620370372</v>
      </c>
      <c r="L3630" s="11">
        <f t="shared" si="281"/>
        <v>42351.583287037043</v>
      </c>
      <c r="M3630" t="b">
        <v>0</v>
      </c>
      <c r="N3630">
        <v>0</v>
      </c>
      <c r="O3630" t="b">
        <v>0</v>
      </c>
      <c r="P3630" t="s">
        <v>8305</v>
      </c>
      <c r="Q3630" s="6">
        <f>E3630/D3630</f>
        <v>0</v>
      </c>
      <c r="R3630" s="7" t="e">
        <f t="shared" si="282"/>
        <v>#DIV/0!</v>
      </c>
      <c r="S3630" t="str">
        <f t="shared" si="283"/>
        <v>theater</v>
      </c>
      <c r="T3630" t="str">
        <f t="shared" si="284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280"/>
        <v>42436.802824074075</v>
      </c>
      <c r="L3631" s="11">
        <f t="shared" si="281"/>
        <v>42495.416666666664</v>
      </c>
      <c r="M3631" t="b">
        <v>0</v>
      </c>
      <c r="N3631">
        <v>2</v>
      </c>
      <c r="O3631" t="b">
        <v>0</v>
      </c>
      <c r="P3631" t="s">
        <v>8305</v>
      </c>
      <c r="Q3631" s="6">
        <f>E3631/D3631</f>
        <v>1.9999999999999999E-6</v>
      </c>
      <c r="R3631" s="7">
        <f t="shared" si="282"/>
        <v>1</v>
      </c>
      <c r="S3631" t="str">
        <f t="shared" si="283"/>
        <v>theater</v>
      </c>
      <c r="T3631" t="str">
        <f t="shared" si="284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280"/>
        <v>41942.555439814816</v>
      </c>
      <c r="L3632" s="11">
        <f t="shared" si="281"/>
        <v>41972.597106481488</v>
      </c>
      <c r="M3632" t="b">
        <v>0</v>
      </c>
      <c r="N3632">
        <v>1</v>
      </c>
      <c r="O3632" t="b">
        <v>0</v>
      </c>
      <c r="P3632" t="s">
        <v>8305</v>
      </c>
      <c r="Q3632" s="6">
        <f>E3632/D3632</f>
        <v>3.3333333333333332E-4</v>
      </c>
      <c r="R3632" s="7">
        <f t="shared" si="282"/>
        <v>1</v>
      </c>
      <c r="S3632" t="str">
        <f t="shared" si="283"/>
        <v>theater</v>
      </c>
      <c r="T3632" t="str">
        <f t="shared" si="284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280"/>
        <v>41880.461770833332</v>
      </c>
      <c r="L3633" s="11">
        <f t="shared" si="281"/>
        <v>41904.874305555561</v>
      </c>
      <c r="M3633" t="b">
        <v>0</v>
      </c>
      <c r="N3633">
        <v>59</v>
      </c>
      <c r="O3633" t="b">
        <v>0</v>
      </c>
      <c r="P3633" t="s">
        <v>8305</v>
      </c>
      <c r="Q3633" s="6">
        <f>E3633/D3633</f>
        <v>0.51023391812865493</v>
      </c>
      <c r="R3633" s="7">
        <f t="shared" si="282"/>
        <v>147.88135593220338</v>
      </c>
      <c r="S3633" t="str">
        <f t="shared" si="283"/>
        <v>theater</v>
      </c>
      <c r="T3633" t="str">
        <f t="shared" si="284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280"/>
        <v>41946.645243055558</v>
      </c>
      <c r="L3634" s="11">
        <f t="shared" si="281"/>
        <v>41966.645243055558</v>
      </c>
      <c r="M3634" t="b">
        <v>0</v>
      </c>
      <c r="N3634">
        <v>1</v>
      </c>
      <c r="O3634" t="b">
        <v>0</v>
      </c>
      <c r="P3634" t="s">
        <v>8305</v>
      </c>
      <c r="Q3634" s="6">
        <f>E3634/D3634</f>
        <v>0.2</v>
      </c>
      <c r="R3634" s="7">
        <f t="shared" si="282"/>
        <v>100</v>
      </c>
      <c r="S3634" t="str">
        <f t="shared" si="283"/>
        <v>theater</v>
      </c>
      <c r="T3634" t="str">
        <f t="shared" si="284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280"/>
        <v>42649.331793981481</v>
      </c>
      <c r="L3635" s="11">
        <f t="shared" si="281"/>
        <v>42692.750000000007</v>
      </c>
      <c r="M3635" t="b">
        <v>0</v>
      </c>
      <c r="N3635">
        <v>31</v>
      </c>
      <c r="O3635" t="b">
        <v>0</v>
      </c>
      <c r="P3635" t="s">
        <v>8305</v>
      </c>
      <c r="Q3635" s="6">
        <f>E3635/D3635</f>
        <v>0.35239999999999999</v>
      </c>
      <c r="R3635" s="7">
        <f t="shared" si="282"/>
        <v>56.838709677419352</v>
      </c>
      <c r="S3635" t="str">
        <f t="shared" si="283"/>
        <v>theater</v>
      </c>
      <c r="T3635" t="str">
        <f t="shared" si="284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280"/>
        <v>42700.874699074076</v>
      </c>
      <c r="L3636" s="11">
        <f t="shared" si="281"/>
        <v>42748.874305555561</v>
      </c>
      <c r="M3636" t="b">
        <v>0</v>
      </c>
      <c r="N3636">
        <v>18</v>
      </c>
      <c r="O3636" t="b">
        <v>0</v>
      </c>
      <c r="P3636" t="s">
        <v>8305</v>
      </c>
      <c r="Q3636" s="6">
        <f>E3636/D3636</f>
        <v>4.2466666666666666E-2</v>
      </c>
      <c r="R3636" s="7">
        <f t="shared" si="282"/>
        <v>176.94444444444446</v>
      </c>
      <c r="S3636" t="str">
        <f t="shared" si="283"/>
        <v>theater</v>
      </c>
      <c r="T3636" t="str">
        <f t="shared" si="284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280"/>
        <v>42450.591157407405</v>
      </c>
      <c r="L3637" s="11">
        <f t="shared" si="281"/>
        <v>42480.591157407405</v>
      </c>
      <c r="M3637" t="b">
        <v>0</v>
      </c>
      <c r="N3637">
        <v>10</v>
      </c>
      <c r="O3637" t="b">
        <v>0</v>
      </c>
      <c r="P3637" t="s">
        <v>8305</v>
      </c>
      <c r="Q3637" s="6">
        <f>E3637/D3637</f>
        <v>0.36457142857142855</v>
      </c>
      <c r="R3637" s="7">
        <f t="shared" si="282"/>
        <v>127.6</v>
      </c>
      <c r="S3637" t="str">
        <f t="shared" si="283"/>
        <v>theater</v>
      </c>
      <c r="T3637" t="str">
        <f t="shared" si="284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280"/>
        <v>42226.403113425935</v>
      </c>
      <c r="L3638" s="11">
        <f t="shared" si="281"/>
        <v>42261.403113425935</v>
      </c>
      <c r="M3638" t="b">
        <v>0</v>
      </c>
      <c r="N3638">
        <v>0</v>
      </c>
      <c r="O3638" t="b">
        <v>0</v>
      </c>
      <c r="P3638" t="s">
        <v>8305</v>
      </c>
      <c r="Q3638" s="6">
        <f>E3638/D3638</f>
        <v>0</v>
      </c>
      <c r="R3638" s="7" t="e">
        <f t="shared" si="282"/>
        <v>#DIV/0!</v>
      </c>
      <c r="S3638" t="str">
        <f t="shared" si="283"/>
        <v>theater</v>
      </c>
      <c r="T3638" t="str">
        <f t="shared" si="284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280"/>
        <v>41975.40896990741</v>
      </c>
      <c r="L3639" s="11">
        <f t="shared" si="281"/>
        <v>42005.40896990741</v>
      </c>
      <c r="M3639" t="b">
        <v>0</v>
      </c>
      <c r="N3639">
        <v>14</v>
      </c>
      <c r="O3639" t="b">
        <v>0</v>
      </c>
      <c r="P3639" t="s">
        <v>8305</v>
      </c>
      <c r="Q3639" s="6">
        <f>E3639/D3639</f>
        <v>0.30866666666666664</v>
      </c>
      <c r="R3639" s="7">
        <f t="shared" si="282"/>
        <v>66.142857142857139</v>
      </c>
      <c r="S3639" t="str">
        <f t="shared" si="283"/>
        <v>theater</v>
      </c>
      <c r="T3639" t="str">
        <f t="shared" si="284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280"/>
        <v>42053.381157407413</v>
      </c>
      <c r="L3640" s="11">
        <f t="shared" si="281"/>
        <v>42113.339490740742</v>
      </c>
      <c r="M3640" t="b">
        <v>0</v>
      </c>
      <c r="N3640">
        <v>2</v>
      </c>
      <c r="O3640" t="b">
        <v>0</v>
      </c>
      <c r="P3640" t="s">
        <v>8305</v>
      </c>
      <c r="Q3640" s="6">
        <f>E3640/D3640</f>
        <v>6.545454545454546E-2</v>
      </c>
      <c r="R3640" s="7">
        <f t="shared" si="282"/>
        <v>108</v>
      </c>
      <c r="S3640" t="str">
        <f t="shared" si="283"/>
        <v>theater</v>
      </c>
      <c r="T3640" t="str">
        <f t="shared" si="284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280"/>
        <v>42590.38548611111</v>
      </c>
      <c r="L3641" s="11">
        <f t="shared" si="281"/>
        <v>42650.34097222222</v>
      </c>
      <c r="M3641" t="b">
        <v>0</v>
      </c>
      <c r="N3641">
        <v>1</v>
      </c>
      <c r="O3641" t="b">
        <v>0</v>
      </c>
      <c r="P3641" t="s">
        <v>8305</v>
      </c>
      <c r="Q3641" s="6">
        <f>E3641/D3641</f>
        <v>4.0000000000000003E-5</v>
      </c>
      <c r="R3641" s="7">
        <f t="shared" si="282"/>
        <v>1</v>
      </c>
      <c r="S3641" t="str">
        <f t="shared" si="283"/>
        <v>theater</v>
      </c>
      <c r="T3641" t="str">
        <f t="shared" si="284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280"/>
        <v>42104.489930555559</v>
      </c>
      <c r="L3642" s="11">
        <f t="shared" si="281"/>
        <v>42134.489930555559</v>
      </c>
      <c r="M3642" t="b">
        <v>0</v>
      </c>
      <c r="N3642">
        <v>3</v>
      </c>
      <c r="O3642" t="b">
        <v>0</v>
      </c>
      <c r="P3642" t="s">
        <v>8305</v>
      </c>
      <c r="Q3642" s="6">
        <f>E3642/D3642</f>
        <v>5.5E-2</v>
      </c>
      <c r="R3642" s="7">
        <f t="shared" si="282"/>
        <v>18.333333333333332</v>
      </c>
      <c r="S3642" t="str">
        <f t="shared" si="283"/>
        <v>theater</v>
      </c>
      <c r="T3642" t="str">
        <f t="shared" si="284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280"/>
        <v>41899.335405092599</v>
      </c>
      <c r="L3643" s="11">
        <f t="shared" si="281"/>
        <v>41916.916666666672</v>
      </c>
      <c r="M3643" t="b">
        <v>0</v>
      </c>
      <c r="N3643">
        <v>0</v>
      </c>
      <c r="O3643" t="b">
        <v>0</v>
      </c>
      <c r="P3643" t="s">
        <v>8305</v>
      </c>
      <c r="Q3643" s="6">
        <f>E3643/D3643</f>
        <v>0</v>
      </c>
      <c r="R3643" s="7" t="e">
        <f t="shared" si="282"/>
        <v>#DIV/0!</v>
      </c>
      <c r="S3643" t="str">
        <f t="shared" si="283"/>
        <v>theater</v>
      </c>
      <c r="T3643" t="str">
        <f t="shared" si="284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280"/>
        <v>42297.524618055562</v>
      </c>
      <c r="L3644" s="11">
        <f t="shared" si="281"/>
        <v>42338.416666666664</v>
      </c>
      <c r="M3644" t="b">
        <v>0</v>
      </c>
      <c r="N3644">
        <v>2</v>
      </c>
      <c r="O3644" t="b">
        <v>0</v>
      </c>
      <c r="P3644" t="s">
        <v>8305</v>
      </c>
      <c r="Q3644" s="6">
        <f>E3644/D3644</f>
        <v>2.1428571428571429E-2</v>
      </c>
      <c r="R3644" s="7">
        <f t="shared" si="282"/>
        <v>7.5</v>
      </c>
      <c r="S3644" t="str">
        <f t="shared" si="283"/>
        <v>theater</v>
      </c>
      <c r="T3644" t="str">
        <f t="shared" si="284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280"/>
        <v>42284.852303240747</v>
      </c>
      <c r="L3645" s="11">
        <f t="shared" si="281"/>
        <v>42324.893969907411</v>
      </c>
      <c r="M3645" t="b">
        <v>0</v>
      </c>
      <c r="N3645">
        <v>0</v>
      </c>
      <c r="O3645" t="b">
        <v>0</v>
      </c>
      <c r="P3645" t="s">
        <v>8305</v>
      </c>
      <c r="Q3645" s="6">
        <f>E3645/D3645</f>
        <v>0</v>
      </c>
      <c r="R3645" s="7" t="e">
        <f t="shared" si="282"/>
        <v>#DIV/0!</v>
      </c>
      <c r="S3645" t="str">
        <f t="shared" si="283"/>
        <v>theater</v>
      </c>
      <c r="T3645" t="str">
        <f t="shared" si="284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280"/>
        <v>42408.95008101852</v>
      </c>
      <c r="L3646" s="11">
        <f t="shared" si="281"/>
        <v>42436.915972222225</v>
      </c>
      <c r="M3646" t="b">
        <v>0</v>
      </c>
      <c r="N3646">
        <v>12</v>
      </c>
      <c r="O3646" t="b">
        <v>0</v>
      </c>
      <c r="P3646" t="s">
        <v>8305</v>
      </c>
      <c r="Q3646" s="6">
        <f>E3646/D3646</f>
        <v>0.16420000000000001</v>
      </c>
      <c r="R3646" s="7">
        <f t="shared" si="282"/>
        <v>68.416666666666671</v>
      </c>
      <c r="S3646" t="str">
        <f t="shared" si="283"/>
        <v>theater</v>
      </c>
      <c r="T3646" t="str">
        <f t="shared" si="284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280"/>
        <v>42665.678680555553</v>
      </c>
      <c r="L3647" s="11">
        <f t="shared" si="281"/>
        <v>42695.720347222225</v>
      </c>
      <c r="M3647" t="b">
        <v>0</v>
      </c>
      <c r="N3647">
        <v>1</v>
      </c>
      <c r="O3647" t="b">
        <v>0</v>
      </c>
      <c r="P3647" t="s">
        <v>8305</v>
      </c>
      <c r="Q3647" s="6">
        <f>E3647/D3647</f>
        <v>1E-3</v>
      </c>
      <c r="R3647" s="7">
        <f t="shared" si="282"/>
        <v>1</v>
      </c>
      <c r="S3647" t="str">
        <f t="shared" si="283"/>
        <v>theater</v>
      </c>
      <c r="T3647" t="str">
        <f t="shared" si="284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280"/>
        <v>42140.129652777781</v>
      </c>
      <c r="L3648" s="11">
        <f t="shared" si="281"/>
        <v>42171.687500000007</v>
      </c>
      <c r="M3648" t="b">
        <v>0</v>
      </c>
      <c r="N3648">
        <v>8</v>
      </c>
      <c r="O3648" t="b">
        <v>0</v>
      </c>
      <c r="P3648" t="s">
        <v>8305</v>
      </c>
      <c r="Q3648" s="6">
        <f>E3648/D3648</f>
        <v>4.8099999999999997E-2</v>
      </c>
      <c r="R3648" s="7">
        <f t="shared" si="282"/>
        <v>60.125</v>
      </c>
      <c r="S3648" t="str">
        <f t="shared" si="283"/>
        <v>theater</v>
      </c>
      <c r="T3648" t="str">
        <f t="shared" si="284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280"/>
        <v>42598.457488425927</v>
      </c>
      <c r="L3649" s="11">
        <f t="shared" si="281"/>
        <v>42643.457488425927</v>
      </c>
      <c r="M3649" t="b">
        <v>0</v>
      </c>
      <c r="N3649">
        <v>2</v>
      </c>
      <c r="O3649" t="b">
        <v>0</v>
      </c>
      <c r="P3649" t="s">
        <v>8305</v>
      </c>
      <c r="Q3649" s="6">
        <f>E3649/D3649</f>
        <v>0.06</v>
      </c>
      <c r="R3649" s="7">
        <f t="shared" si="282"/>
        <v>15</v>
      </c>
      <c r="S3649" t="str">
        <f t="shared" si="283"/>
        <v>theater</v>
      </c>
      <c r="T3649" t="str">
        <f t="shared" si="284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si="280"/>
        <v>41887.000520833339</v>
      </c>
      <c r="L3650" s="11">
        <f t="shared" si="281"/>
        <v>41917.000520833339</v>
      </c>
      <c r="M3650" t="b">
        <v>0</v>
      </c>
      <c r="N3650">
        <v>73</v>
      </c>
      <c r="O3650" t="b">
        <v>1</v>
      </c>
      <c r="P3650" t="s">
        <v>8271</v>
      </c>
      <c r="Q3650" s="6">
        <f>E3650/D3650</f>
        <v>1.003825</v>
      </c>
      <c r="R3650" s="7">
        <f t="shared" si="282"/>
        <v>550.04109589041093</v>
      </c>
      <c r="S3650" t="str">
        <f t="shared" si="283"/>
        <v>theater</v>
      </c>
      <c r="T3650" t="str">
        <f t="shared" si="284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ref="K3651:K3714" si="285">(((J3651/60)/60)/24)+DATE(1970,1,1)+(-7/24)</f>
        <v>41780.421226851853</v>
      </c>
      <c r="L3651" s="11">
        <f t="shared" ref="L3651:L3714" si="286">(((I3651/60)/60)/24)+DATE(1970,1,1)+(-7/24)</f>
        <v>41806.421226851853</v>
      </c>
      <c r="M3651" t="b">
        <v>0</v>
      </c>
      <c r="N3651">
        <v>8</v>
      </c>
      <c r="O3651" t="b">
        <v>1</v>
      </c>
      <c r="P3651" t="s">
        <v>8271</v>
      </c>
      <c r="Q3651" s="6">
        <f>E3651/D3651</f>
        <v>1.04</v>
      </c>
      <c r="R3651" s="7">
        <f t="shared" ref="R3651:R3714" si="287">E3651/N3651</f>
        <v>97.5</v>
      </c>
      <c r="S3651" t="str">
        <f t="shared" ref="S3651:S3714" si="288">LEFT(P3651,SEARCH("/",P3651,1)-1)</f>
        <v>theater</v>
      </c>
      <c r="T3651" t="str">
        <f t="shared" ref="T3651:T3714" si="289">RIGHT(P3651,LEN(P3651)-SEARCH("/",P3651))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285"/>
        <v>42381.187314814822</v>
      </c>
      <c r="L3652" s="11">
        <f t="shared" si="286"/>
        <v>42402.187314814822</v>
      </c>
      <c r="M3652" t="b">
        <v>0</v>
      </c>
      <c r="N3652">
        <v>17</v>
      </c>
      <c r="O3652" t="b">
        <v>1</v>
      </c>
      <c r="P3652" t="s">
        <v>8271</v>
      </c>
      <c r="Q3652" s="6">
        <f>E3652/D3652</f>
        <v>1</v>
      </c>
      <c r="R3652" s="7">
        <f t="shared" si="287"/>
        <v>29.411764705882351</v>
      </c>
      <c r="S3652" t="str">
        <f t="shared" si="288"/>
        <v>theater</v>
      </c>
      <c r="T3652" t="str">
        <f t="shared" si="289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285"/>
        <v>41828.35465277778</v>
      </c>
      <c r="L3653" s="11">
        <f t="shared" si="286"/>
        <v>41861.374305555561</v>
      </c>
      <c r="M3653" t="b">
        <v>0</v>
      </c>
      <c r="N3653">
        <v>9</v>
      </c>
      <c r="O3653" t="b">
        <v>1</v>
      </c>
      <c r="P3653" t="s">
        <v>8271</v>
      </c>
      <c r="Q3653" s="6">
        <f>E3653/D3653</f>
        <v>1.04</v>
      </c>
      <c r="R3653" s="7">
        <f t="shared" si="287"/>
        <v>57.777777777777779</v>
      </c>
      <c r="S3653" t="str">
        <f t="shared" si="288"/>
        <v>theater</v>
      </c>
      <c r="T3653" t="str">
        <f t="shared" si="289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285"/>
        <v>42596.353032407409</v>
      </c>
      <c r="L3654" s="11">
        <f t="shared" si="286"/>
        <v>42606.874305555561</v>
      </c>
      <c r="M3654" t="b">
        <v>0</v>
      </c>
      <c r="N3654">
        <v>17</v>
      </c>
      <c r="O3654" t="b">
        <v>1</v>
      </c>
      <c r="P3654" t="s">
        <v>8271</v>
      </c>
      <c r="Q3654" s="6">
        <f>E3654/D3654</f>
        <v>2.5066666666666668</v>
      </c>
      <c r="R3654" s="7">
        <f t="shared" si="287"/>
        <v>44.235294117647058</v>
      </c>
      <c r="S3654" t="str">
        <f t="shared" si="288"/>
        <v>theater</v>
      </c>
      <c r="T3654" t="str">
        <f t="shared" si="289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285"/>
        <v>42191.071840277778</v>
      </c>
      <c r="L3655" s="11">
        <f t="shared" si="286"/>
        <v>42221.071840277778</v>
      </c>
      <c r="M3655" t="b">
        <v>0</v>
      </c>
      <c r="N3655">
        <v>33</v>
      </c>
      <c r="O3655" t="b">
        <v>1</v>
      </c>
      <c r="P3655" t="s">
        <v>8271</v>
      </c>
      <c r="Q3655" s="6">
        <f>E3655/D3655</f>
        <v>1.0049999999999999</v>
      </c>
      <c r="R3655" s="7">
        <f t="shared" si="287"/>
        <v>60.909090909090907</v>
      </c>
      <c r="S3655" t="str">
        <f t="shared" si="288"/>
        <v>theater</v>
      </c>
      <c r="T3655" t="str">
        <f t="shared" si="289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285"/>
        <v>42440.124837962961</v>
      </c>
      <c r="L3656" s="11">
        <f t="shared" si="286"/>
        <v>42463.416666666664</v>
      </c>
      <c r="M3656" t="b">
        <v>0</v>
      </c>
      <c r="N3656">
        <v>38</v>
      </c>
      <c r="O3656" t="b">
        <v>1</v>
      </c>
      <c r="P3656" t="s">
        <v>8271</v>
      </c>
      <c r="Q3656" s="6">
        <f>E3656/D3656</f>
        <v>1.744</v>
      </c>
      <c r="R3656" s="7">
        <f t="shared" si="287"/>
        <v>68.84210526315789</v>
      </c>
      <c r="S3656" t="str">
        <f t="shared" si="288"/>
        <v>theater</v>
      </c>
      <c r="T3656" t="str">
        <f t="shared" si="289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285"/>
        <v>42173.511550925927</v>
      </c>
      <c r="L3657" s="11">
        <f t="shared" si="286"/>
        <v>42202.999305555561</v>
      </c>
      <c r="M3657" t="b">
        <v>0</v>
      </c>
      <c r="N3657">
        <v>79</v>
      </c>
      <c r="O3657" t="b">
        <v>1</v>
      </c>
      <c r="P3657" t="s">
        <v>8271</v>
      </c>
      <c r="Q3657" s="6">
        <f>E3657/D3657</f>
        <v>1.1626000000000001</v>
      </c>
      <c r="R3657" s="7">
        <f t="shared" si="287"/>
        <v>73.582278481012665</v>
      </c>
      <c r="S3657" t="str">
        <f t="shared" si="288"/>
        <v>theater</v>
      </c>
      <c r="T3657" t="str">
        <f t="shared" si="289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285"/>
        <v>42737.618472222232</v>
      </c>
      <c r="L3658" s="11">
        <f t="shared" si="286"/>
        <v>42767.665972222225</v>
      </c>
      <c r="M3658" t="b">
        <v>0</v>
      </c>
      <c r="N3658">
        <v>46</v>
      </c>
      <c r="O3658" t="b">
        <v>1</v>
      </c>
      <c r="P3658" t="s">
        <v>8271</v>
      </c>
      <c r="Q3658" s="6">
        <f>E3658/D3658</f>
        <v>1.0582</v>
      </c>
      <c r="R3658" s="7">
        <f t="shared" si="287"/>
        <v>115.02173913043478</v>
      </c>
      <c r="S3658" t="str">
        <f t="shared" si="288"/>
        <v>theater</v>
      </c>
      <c r="T3658" t="str">
        <f t="shared" si="289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285"/>
        <v>42499.338182870379</v>
      </c>
      <c r="L3659" s="11">
        <f t="shared" si="286"/>
        <v>42522.612500000003</v>
      </c>
      <c r="M3659" t="b">
        <v>0</v>
      </c>
      <c r="N3659">
        <v>20</v>
      </c>
      <c r="O3659" t="b">
        <v>1</v>
      </c>
      <c r="P3659" t="s">
        <v>8271</v>
      </c>
      <c r="Q3659" s="6">
        <f>E3659/D3659</f>
        <v>1.1074999999999999</v>
      </c>
      <c r="R3659" s="7">
        <f t="shared" si="287"/>
        <v>110.75</v>
      </c>
      <c r="S3659" t="str">
        <f t="shared" si="288"/>
        <v>theater</v>
      </c>
      <c r="T3659" t="str">
        <f t="shared" si="289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285"/>
        <v>41775.56689814815</v>
      </c>
      <c r="L3660" s="11">
        <f t="shared" si="286"/>
        <v>41821.874305555561</v>
      </c>
      <c r="M3660" t="b">
        <v>0</v>
      </c>
      <c r="N3660">
        <v>20</v>
      </c>
      <c r="O3660" t="b">
        <v>1</v>
      </c>
      <c r="P3660" t="s">
        <v>8271</v>
      </c>
      <c r="Q3660" s="6">
        <f>E3660/D3660</f>
        <v>1.0066666666666666</v>
      </c>
      <c r="R3660" s="7">
        <f t="shared" si="287"/>
        <v>75.5</v>
      </c>
      <c r="S3660" t="str">
        <f t="shared" si="288"/>
        <v>theater</v>
      </c>
      <c r="T3660" t="str">
        <f t="shared" si="289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285"/>
        <v>42054.985532407409</v>
      </c>
      <c r="L3661" s="11">
        <f t="shared" si="286"/>
        <v>42082.318749999999</v>
      </c>
      <c r="M3661" t="b">
        <v>0</v>
      </c>
      <c r="N3661">
        <v>13</v>
      </c>
      <c r="O3661" t="b">
        <v>1</v>
      </c>
      <c r="P3661" t="s">
        <v>8271</v>
      </c>
      <c r="Q3661" s="6">
        <f>E3661/D3661</f>
        <v>1.0203333333333333</v>
      </c>
      <c r="R3661" s="7">
        <f t="shared" si="287"/>
        <v>235.46153846153845</v>
      </c>
      <c r="S3661" t="str">
        <f t="shared" si="288"/>
        <v>theater</v>
      </c>
      <c r="T3661" t="str">
        <f t="shared" si="289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285"/>
        <v>41971.589409722226</v>
      </c>
      <c r="L3662" s="11">
        <f t="shared" si="286"/>
        <v>41996.589409722226</v>
      </c>
      <c r="M3662" t="b">
        <v>0</v>
      </c>
      <c r="N3662">
        <v>22</v>
      </c>
      <c r="O3662" t="b">
        <v>1</v>
      </c>
      <c r="P3662" t="s">
        <v>8271</v>
      </c>
      <c r="Q3662" s="6">
        <f>E3662/D3662</f>
        <v>1</v>
      </c>
      <c r="R3662" s="7">
        <f t="shared" si="287"/>
        <v>11.363636363636363</v>
      </c>
      <c r="S3662" t="str">
        <f t="shared" si="288"/>
        <v>theater</v>
      </c>
      <c r="T3662" t="str">
        <f t="shared" si="289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285"/>
        <v>42447.605000000003</v>
      </c>
      <c r="L3663" s="11">
        <f t="shared" si="286"/>
        <v>42469.875000000007</v>
      </c>
      <c r="M3663" t="b">
        <v>0</v>
      </c>
      <c r="N3663">
        <v>36</v>
      </c>
      <c r="O3663" t="b">
        <v>1</v>
      </c>
      <c r="P3663" t="s">
        <v>8271</v>
      </c>
      <c r="Q3663" s="6">
        <f>E3663/D3663</f>
        <v>1.1100000000000001</v>
      </c>
      <c r="R3663" s="7">
        <f t="shared" si="287"/>
        <v>92.5</v>
      </c>
      <c r="S3663" t="str">
        <f t="shared" si="288"/>
        <v>theater</v>
      </c>
      <c r="T3663" t="str">
        <f t="shared" si="289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285"/>
        <v>42063.928402777783</v>
      </c>
      <c r="L3664" s="11">
        <f t="shared" si="286"/>
        <v>42093.886736111112</v>
      </c>
      <c r="M3664" t="b">
        <v>0</v>
      </c>
      <c r="N3664">
        <v>40</v>
      </c>
      <c r="O3664" t="b">
        <v>1</v>
      </c>
      <c r="P3664" t="s">
        <v>8271</v>
      </c>
      <c r="Q3664" s="6">
        <f>E3664/D3664</f>
        <v>1.0142500000000001</v>
      </c>
      <c r="R3664" s="7">
        <f t="shared" si="287"/>
        <v>202.85</v>
      </c>
      <c r="S3664" t="str">
        <f t="shared" si="288"/>
        <v>theater</v>
      </c>
      <c r="T3664" t="str">
        <f t="shared" si="289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285"/>
        <v>42665.160069444442</v>
      </c>
      <c r="L3665" s="11">
        <f t="shared" si="286"/>
        <v>42725.201736111114</v>
      </c>
      <c r="M3665" t="b">
        <v>0</v>
      </c>
      <c r="N3665">
        <v>9</v>
      </c>
      <c r="O3665" t="b">
        <v>1</v>
      </c>
      <c r="P3665" t="s">
        <v>8271</v>
      </c>
      <c r="Q3665" s="6">
        <f>E3665/D3665</f>
        <v>1.04</v>
      </c>
      <c r="R3665" s="7">
        <f t="shared" si="287"/>
        <v>26</v>
      </c>
      <c r="S3665" t="str">
        <f t="shared" si="288"/>
        <v>theater</v>
      </c>
      <c r="T3665" t="str">
        <f t="shared" si="289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285"/>
        <v>42522.957048611112</v>
      </c>
      <c r="L3666" s="11">
        <f t="shared" si="286"/>
        <v>42536.957048611112</v>
      </c>
      <c r="M3666" t="b">
        <v>0</v>
      </c>
      <c r="N3666">
        <v>19</v>
      </c>
      <c r="O3666" t="b">
        <v>1</v>
      </c>
      <c r="P3666" t="s">
        <v>8271</v>
      </c>
      <c r="Q3666" s="6">
        <f>E3666/D3666</f>
        <v>1.09375</v>
      </c>
      <c r="R3666" s="7">
        <f t="shared" si="287"/>
        <v>46.05263157894737</v>
      </c>
      <c r="S3666" t="str">
        <f t="shared" si="288"/>
        <v>theater</v>
      </c>
      <c r="T3666" t="str">
        <f t="shared" si="289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285"/>
        <v>42294.516458333332</v>
      </c>
      <c r="L3667" s="11">
        <f t="shared" si="286"/>
        <v>42305.537499999999</v>
      </c>
      <c r="M3667" t="b">
        <v>0</v>
      </c>
      <c r="N3667">
        <v>14</v>
      </c>
      <c r="O3667" t="b">
        <v>1</v>
      </c>
      <c r="P3667" t="s">
        <v>8271</v>
      </c>
      <c r="Q3667" s="6">
        <f>E3667/D3667</f>
        <v>1.1516129032258065</v>
      </c>
      <c r="R3667" s="7">
        <f t="shared" si="287"/>
        <v>51</v>
      </c>
      <c r="S3667" t="str">
        <f t="shared" si="288"/>
        <v>theater</v>
      </c>
      <c r="T3667" t="str">
        <f t="shared" si="289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285"/>
        <v>41822.613217592596</v>
      </c>
      <c r="L3668" s="11">
        <f t="shared" si="286"/>
        <v>41844</v>
      </c>
      <c r="M3668" t="b">
        <v>0</v>
      </c>
      <c r="N3668">
        <v>38</v>
      </c>
      <c r="O3668" t="b">
        <v>1</v>
      </c>
      <c r="P3668" t="s">
        <v>8271</v>
      </c>
      <c r="Q3668" s="6">
        <f>E3668/D3668</f>
        <v>1</v>
      </c>
      <c r="R3668" s="7">
        <f t="shared" si="287"/>
        <v>31.578947368421051</v>
      </c>
      <c r="S3668" t="str">
        <f t="shared" si="288"/>
        <v>theater</v>
      </c>
      <c r="T3668" t="str">
        <f t="shared" si="289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285"/>
        <v>42173.678460648152</v>
      </c>
      <c r="L3669" s="11">
        <f t="shared" si="286"/>
        <v>42203.678460648152</v>
      </c>
      <c r="M3669" t="b">
        <v>0</v>
      </c>
      <c r="N3669">
        <v>58</v>
      </c>
      <c r="O3669" t="b">
        <v>1</v>
      </c>
      <c r="P3669" t="s">
        <v>8271</v>
      </c>
      <c r="Q3669" s="6">
        <f>E3669/D3669</f>
        <v>1.0317033333333334</v>
      </c>
      <c r="R3669" s="7">
        <f t="shared" si="287"/>
        <v>53.363965517241382</v>
      </c>
      <c r="S3669" t="str">
        <f t="shared" si="288"/>
        <v>theater</v>
      </c>
      <c r="T3669" t="str">
        <f t="shared" si="289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285"/>
        <v>42185.264490740745</v>
      </c>
      <c r="L3670" s="11">
        <f t="shared" si="286"/>
        <v>42208.481250000004</v>
      </c>
      <c r="M3670" t="b">
        <v>0</v>
      </c>
      <c r="N3670">
        <v>28</v>
      </c>
      <c r="O3670" t="b">
        <v>1</v>
      </c>
      <c r="P3670" t="s">
        <v>8271</v>
      </c>
      <c r="Q3670" s="6">
        <f>E3670/D3670</f>
        <v>1.0349999999999999</v>
      </c>
      <c r="R3670" s="7">
        <f t="shared" si="287"/>
        <v>36.964285714285715</v>
      </c>
      <c r="S3670" t="str">
        <f t="shared" si="288"/>
        <v>theater</v>
      </c>
      <c r="T3670" t="str">
        <f t="shared" si="289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285"/>
        <v>42136.383530092593</v>
      </c>
      <c r="L3671" s="11">
        <f t="shared" si="286"/>
        <v>42166.383530092593</v>
      </c>
      <c r="M3671" t="b">
        <v>0</v>
      </c>
      <c r="N3671">
        <v>17</v>
      </c>
      <c r="O3671" t="b">
        <v>1</v>
      </c>
      <c r="P3671" t="s">
        <v>8271</v>
      </c>
      <c r="Q3671" s="6">
        <f>E3671/D3671</f>
        <v>1.3819999999999999</v>
      </c>
      <c r="R3671" s="7">
        <f t="shared" si="287"/>
        <v>81.294117647058826</v>
      </c>
      <c r="S3671" t="str">
        <f t="shared" si="288"/>
        <v>theater</v>
      </c>
      <c r="T3671" t="str">
        <f t="shared" si="289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285"/>
        <v>42142.222349537034</v>
      </c>
      <c r="L3672" s="11">
        <f t="shared" si="286"/>
        <v>42155.666666666664</v>
      </c>
      <c r="M3672" t="b">
        <v>0</v>
      </c>
      <c r="N3672">
        <v>12</v>
      </c>
      <c r="O3672" t="b">
        <v>1</v>
      </c>
      <c r="P3672" t="s">
        <v>8271</v>
      </c>
      <c r="Q3672" s="6">
        <f>E3672/D3672</f>
        <v>1.0954545454545455</v>
      </c>
      <c r="R3672" s="7">
        <f t="shared" si="287"/>
        <v>20.083333333333332</v>
      </c>
      <c r="S3672" t="str">
        <f t="shared" si="288"/>
        <v>theater</v>
      </c>
      <c r="T3672" t="str">
        <f t="shared" si="289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285"/>
        <v>41820.336423611116</v>
      </c>
      <c r="L3673" s="11">
        <f t="shared" si="286"/>
        <v>41840.874305555561</v>
      </c>
      <c r="M3673" t="b">
        <v>0</v>
      </c>
      <c r="N3673">
        <v>40</v>
      </c>
      <c r="O3673" t="b">
        <v>1</v>
      </c>
      <c r="P3673" t="s">
        <v>8271</v>
      </c>
      <c r="Q3673" s="6">
        <f>E3673/D3673</f>
        <v>1.0085714285714287</v>
      </c>
      <c r="R3673" s="7">
        <f t="shared" si="287"/>
        <v>88.25</v>
      </c>
      <c r="S3673" t="str">
        <f t="shared" si="288"/>
        <v>theater</v>
      </c>
      <c r="T3673" t="str">
        <f t="shared" si="289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285"/>
        <v>41878.654907407406</v>
      </c>
      <c r="L3674" s="11">
        <f t="shared" si="286"/>
        <v>41908.654907407406</v>
      </c>
      <c r="M3674" t="b">
        <v>0</v>
      </c>
      <c r="N3674">
        <v>57</v>
      </c>
      <c r="O3674" t="b">
        <v>1</v>
      </c>
      <c r="P3674" t="s">
        <v>8271</v>
      </c>
      <c r="Q3674" s="6">
        <f>E3674/D3674</f>
        <v>1.0153333333333334</v>
      </c>
      <c r="R3674" s="7">
        <f t="shared" si="287"/>
        <v>53.438596491228068</v>
      </c>
      <c r="S3674" t="str">
        <f t="shared" si="288"/>
        <v>theater</v>
      </c>
      <c r="T3674" t="str">
        <f t="shared" si="289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285"/>
        <v>41914.003437500003</v>
      </c>
      <c r="L3675" s="11">
        <f t="shared" si="286"/>
        <v>41948.244444444448</v>
      </c>
      <c r="M3675" t="b">
        <v>0</v>
      </c>
      <c r="N3675">
        <v>114</v>
      </c>
      <c r="O3675" t="b">
        <v>1</v>
      </c>
      <c r="P3675" t="s">
        <v>8271</v>
      </c>
      <c r="Q3675" s="6">
        <f>E3675/D3675</f>
        <v>1.13625</v>
      </c>
      <c r="R3675" s="7">
        <f t="shared" si="287"/>
        <v>39.868421052631582</v>
      </c>
      <c r="S3675" t="str">
        <f t="shared" si="288"/>
        <v>theater</v>
      </c>
      <c r="T3675" t="str">
        <f t="shared" si="289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285"/>
        <v>42556.581354166665</v>
      </c>
      <c r="L3676" s="11">
        <f t="shared" si="286"/>
        <v>42616.581354166665</v>
      </c>
      <c r="M3676" t="b">
        <v>0</v>
      </c>
      <c r="N3676">
        <v>31</v>
      </c>
      <c r="O3676" t="b">
        <v>1</v>
      </c>
      <c r="P3676" t="s">
        <v>8271</v>
      </c>
      <c r="Q3676" s="6">
        <f>E3676/D3676</f>
        <v>1</v>
      </c>
      <c r="R3676" s="7">
        <f t="shared" si="287"/>
        <v>145.16129032258064</v>
      </c>
      <c r="S3676" t="str">
        <f t="shared" si="288"/>
        <v>theater</v>
      </c>
      <c r="T3676" t="str">
        <f t="shared" si="289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285"/>
        <v>42493.305347222224</v>
      </c>
      <c r="L3677" s="11">
        <f t="shared" si="286"/>
        <v>42505.666666666664</v>
      </c>
      <c r="M3677" t="b">
        <v>0</v>
      </c>
      <c r="N3677">
        <v>3</v>
      </c>
      <c r="O3677" t="b">
        <v>1</v>
      </c>
      <c r="P3677" t="s">
        <v>8271</v>
      </c>
      <c r="Q3677" s="6">
        <f>E3677/D3677</f>
        <v>1.4</v>
      </c>
      <c r="R3677" s="7">
        <f t="shared" si="287"/>
        <v>23.333333333333332</v>
      </c>
      <c r="S3677" t="str">
        <f t="shared" si="288"/>
        <v>theater</v>
      </c>
      <c r="T3677" t="str">
        <f t="shared" si="289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285"/>
        <v>41876.52412037037</v>
      </c>
      <c r="L3678" s="11">
        <f t="shared" si="286"/>
        <v>41894.52412037037</v>
      </c>
      <c r="M3678" t="b">
        <v>0</v>
      </c>
      <c r="N3678">
        <v>16</v>
      </c>
      <c r="O3678" t="b">
        <v>1</v>
      </c>
      <c r="P3678" t="s">
        <v>8271</v>
      </c>
      <c r="Q3678" s="6">
        <f>E3678/D3678</f>
        <v>1.2875000000000001</v>
      </c>
      <c r="R3678" s="7">
        <f t="shared" si="287"/>
        <v>64.375</v>
      </c>
      <c r="S3678" t="str">
        <f t="shared" si="288"/>
        <v>theater</v>
      </c>
      <c r="T3678" t="str">
        <f t="shared" si="289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285"/>
        <v>41802.28261574074</v>
      </c>
      <c r="L3679" s="11">
        <f t="shared" si="286"/>
        <v>41822.874305555561</v>
      </c>
      <c r="M3679" t="b">
        <v>0</v>
      </c>
      <c r="N3679">
        <v>199</v>
      </c>
      <c r="O3679" t="b">
        <v>1</v>
      </c>
      <c r="P3679" t="s">
        <v>8271</v>
      </c>
      <c r="Q3679" s="6">
        <f>E3679/D3679</f>
        <v>1.0290416666666666</v>
      </c>
      <c r="R3679" s="7">
        <f t="shared" si="287"/>
        <v>62.052763819095475</v>
      </c>
      <c r="S3679" t="str">
        <f t="shared" si="288"/>
        <v>theater</v>
      </c>
      <c r="T3679" t="str">
        <f t="shared" si="289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285"/>
        <v>42120.239560185182</v>
      </c>
      <c r="L3680" s="11">
        <f t="shared" si="286"/>
        <v>42155.239560185182</v>
      </c>
      <c r="M3680" t="b">
        <v>0</v>
      </c>
      <c r="N3680">
        <v>31</v>
      </c>
      <c r="O3680" t="b">
        <v>1</v>
      </c>
      <c r="P3680" t="s">
        <v>8271</v>
      </c>
      <c r="Q3680" s="6">
        <f>E3680/D3680</f>
        <v>1.0249999999999999</v>
      </c>
      <c r="R3680" s="7">
        <f t="shared" si="287"/>
        <v>66.129032258064512</v>
      </c>
      <c r="S3680" t="str">
        <f t="shared" si="288"/>
        <v>theater</v>
      </c>
      <c r="T3680" t="str">
        <f t="shared" si="289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285"/>
        <v>41786.469687500001</v>
      </c>
      <c r="L3681" s="11">
        <f t="shared" si="286"/>
        <v>41820.915972222225</v>
      </c>
      <c r="M3681" t="b">
        <v>0</v>
      </c>
      <c r="N3681">
        <v>30</v>
      </c>
      <c r="O3681" t="b">
        <v>1</v>
      </c>
      <c r="P3681" t="s">
        <v>8271</v>
      </c>
      <c r="Q3681" s="6">
        <f>E3681/D3681</f>
        <v>1.101</v>
      </c>
      <c r="R3681" s="7">
        <f t="shared" si="287"/>
        <v>73.400000000000006</v>
      </c>
      <c r="S3681" t="str">
        <f t="shared" si="288"/>
        <v>theater</v>
      </c>
      <c r="T3681" t="str">
        <f t="shared" si="289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285"/>
        <v>42627.162430555552</v>
      </c>
      <c r="L3682" s="11">
        <f t="shared" si="286"/>
        <v>42648.162430555552</v>
      </c>
      <c r="M3682" t="b">
        <v>0</v>
      </c>
      <c r="N3682">
        <v>34</v>
      </c>
      <c r="O3682" t="b">
        <v>1</v>
      </c>
      <c r="P3682" t="s">
        <v>8271</v>
      </c>
      <c r="Q3682" s="6">
        <f>E3682/D3682</f>
        <v>1.1276666666666666</v>
      </c>
      <c r="R3682" s="7">
        <f t="shared" si="287"/>
        <v>99.5</v>
      </c>
      <c r="S3682" t="str">
        <f t="shared" si="288"/>
        <v>theater</v>
      </c>
      <c r="T3682" t="str">
        <f t="shared" si="289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285"/>
        <v>42374.359837962962</v>
      </c>
      <c r="L3683" s="11">
        <f t="shared" si="286"/>
        <v>42384.359837962962</v>
      </c>
      <c r="M3683" t="b">
        <v>0</v>
      </c>
      <c r="N3683">
        <v>18</v>
      </c>
      <c r="O3683" t="b">
        <v>1</v>
      </c>
      <c r="P3683" t="s">
        <v>8271</v>
      </c>
      <c r="Q3683" s="6">
        <f>E3683/D3683</f>
        <v>1.119</v>
      </c>
      <c r="R3683" s="7">
        <f t="shared" si="287"/>
        <v>62.166666666666664</v>
      </c>
      <c r="S3683" t="str">
        <f t="shared" si="288"/>
        <v>theater</v>
      </c>
      <c r="T3683" t="str">
        <f t="shared" si="289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285"/>
        <v>41772.393726851857</v>
      </c>
      <c r="L3684" s="11">
        <f t="shared" si="286"/>
        <v>41805.999305555561</v>
      </c>
      <c r="M3684" t="b">
        <v>0</v>
      </c>
      <c r="N3684">
        <v>67</v>
      </c>
      <c r="O3684" t="b">
        <v>1</v>
      </c>
      <c r="P3684" t="s">
        <v>8271</v>
      </c>
      <c r="Q3684" s="6">
        <f>E3684/D3684</f>
        <v>1.3919999999999999</v>
      </c>
      <c r="R3684" s="7">
        <f t="shared" si="287"/>
        <v>62.328358208955223</v>
      </c>
      <c r="S3684" t="str">
        <f t="shared" si="288"/>
        <v>theater</v>
      </c>
      <c r="T3684" t="str">
        <f t="shared" si="289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285"/>
        <v>42632.825185185189</v>
      </c>
      <c r="L3685" s="11">
        <f t="shared" si="286"/>
        <v>42662.825185185189</v>
      </c>
      <c r="M3685" t="b">
        <v>0</v>
      </c>
      <c r="N3685">
        <v>66</v>
      </c>
      <c r="O3685" t="b">
        <v>1</v>
      </c>
      <c r="P3685" t="s">
        <v>8271</v>
      </c>
      <c r="Q3685" s="6">
        <f>E3685/D3685</f>
        <v>1.1085714285714285</v>
      </c>
      <c r="R3685" s="7">
        <f t="shared" si="287"/>
        <v>58.787878787878789</v>
      </c>
      <c r="S3685" t="str">
        <f t="shared" si="288"/>
        <v>theater</v>
      </c>
      <c r="T3685" t="str">
        <f t="shared" si="289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285"/>
        <v>42218.888726851852</v>
      </c>
      <c r="L3686" s="11">
        <f t="shared" si="286"/>
        <v>42248.888726851852</v>
      </c>
      <c r="M3686" t="b">
        <v>0</v>
      </c>
      <c r="N3686">
        <v>23</v>
      </c>
      <c r="O3686" t="b">
        <v>1</v>
      </c>
      <c r="P3686" t="s">
        <v>8271</v>
      </c>
      <c r="Q3686" s="6">
        <f>E3686/D3686</f>
        <v>1.3906666666666667</v>
      </c>
      <c r="R3686" s="7">
        <f t="shared" si="287"/>
        <v>45.347826086956523</v>
      </c>
      <c r="S3686" t="str">
        <f t="shared" si="288"/>
        <v>theater</v>
      </c>
      <c r="T3686" t="str">
        <f t="shared" si="289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285"/>
        <v>41753.301608796297</v>
      </c>
      <c r="L3687" s="11">
        <f t="shared" si="286"/>
        <v>41778.583333333336</v>
      </c>
      <c r="M3687" t="b">
        <v>0</v>
      </c>
      <c r="N3687">
        <v>126</v>
      </c>
      <c r="O3687" t="b">
        <v>1</v>
      </c>
      <c r="P3687" t="s">
        <v>8271</v>
      </c>
      <c r="Q3687" s="6">
        <f>E3687/D3687</f>
        <v>1.0569999999999999</v>
      </c>
      <c r="R3687" s="7">
        <f t="shared" si="287"/>
        <v>41.944444444444443</v>
      </c>
      <c r="S3687" t="str">
        <f t="shared" si="288"/>
        <v>theater</v>
      </c>
      <c r="T3687" t="str">
        <f t="shared" si="289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285"/>
        <v>42230.371064814819</v>
      </c>
      <c r="L3688" s="11">
        <f t="shared" si="286"/>
        <v>42244.874305555561</v>
      </c>
      <c r="M3688" t="b">
        <v>0</v>
      </c>
      <c r="N3688">
        <v>6</v>
      </c>
      <c r="O3688" t="b">
        <v>1</v>
      </c>
      <c r="P3688" t="s">
        <v>8271</v>
      </c>
      <c r="Q3688" s="6">
        <f>E3688/D3688</f>
        <v>1.0142857142857142</v>
      </c>
      <c r="R3688" s="7">
        <f t="shared" si="287"/>
        <v>59.166666666666664</v>
      </c>
      <c r="S3688" t="str">
        <f t="shared" si="288"/>
        <v>theater</v>
      </c>
      <c r="T3688" t="str">
        <f t="shared" si="289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285"/>
        <v>41786.926562500004</v>
      </c>
      <c r="L3689" s="11">
        <f t="shared" si="286"/>
        <v>41816.926562500004</v>
      </c>
      <c r="M3689" t="b">
        <v>0</v>
      </c>
      <c r="N3689">
        <v>25</v>
      </c>
      <c r="O3689" t="b">
        <v>1</v>
      </c>
      <c r="P3689" t="s">
        <v>8271</v>
      </c>
      <c r="Q3689" s="6">
        <f>E3689/D3689</f>
        <v>1.0024500000000001</v>
      </c>
      <c r="R3689" s="7">
        <f t="shared" si="287"/>
        <v>200.49</v>
      </c>
      <c r="S3689" t="str">
        <f t="shared" si="288"/>
        <v>theater</v>
      </c>
      <c r="T3689" t="str">
        <f t="shared" si="289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285"/>
        <v>41829.495416666665</v>
      </c>
      <c r="L3690" s="11">
        <f t="shared" si="286"/>
        <v>41859.495416666665</v>
      </c>
      <c r="M3690" t="b">
        <v>0</v>
      </c>
      <c r="N3690">
        <v>39</v>
      </c>
      <c r="O3690" t="b">
        <v>1</v>
      </c>
      <c r="P3690" t="s">
        <v>8271</v>
      </c>
      <c r="Q3690" s="6">
        <f>E3690/D3690</f>
        <v>1.0916666666666666</v>
      </c>
      <c r="R3690" s="7">
        <f t="shared" si="287"/>
        <v>83.974358974358978</v>
      </c>
      <c r="S3690" t="str">
        <f t="shared" si="288"/>
        <v>theater</v>
      </c>
      <c r="T3690" t="str">
        <f t="shared" si="289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285"/>
        <v>42147.535173611112</v>
      </c>
      <c r="L3691" s="11">
        <f t="shared" si="286"/>
        <v>42176.642361111117</v>
      </c>
      <c r="M3691" t="b">
        <v>0</v>
      </c>
      <c r="N3691">
        <v>62</v>
      </c>
      <c r="O3691" t="b">
        <v>1</v>
      </c>
      <c r="P3691" t="s">
        <v>8271</v>
      </c>
      <c r="Q3691" s="6">
        <f>E3691/D3691</f>
        <v>1.1833333333333333</v>
      </c>
      <c r="R3691" s="7">
        <f t="shared" si="287"/>
        <v>57.258064516129032</v>
      </c>
      <c r="S3691" t="str">
        <f t="shared" si="288"/>
        <v>theater</v>
      </c>
      <c r="T3691" t="str">
        <f t="shared" si="289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285"/>
        <v>41940.306516203709</v>
      </c>
      <c r="L3692" s="11">
        <f t="shared" si="286"/>
        <v>41970.348182870373</v>
      </c>
      <c r="M3692" t="b">
        <v>0</v>
      </c>
      <c r="N3692">
        <v>31</v>
      </c>
      <c r="O3692" t="b">
        <v>1</v>
      </c>
      <c r="P3692" t="s">
        <v>8271</v>
      </c>
      <c r="Q3692" s="6">
        <f>E3692/D3692</f>
        <v>1.2</v>
      </c>
      <c r="R3692" s="7">
        <f t="shared" si="287"/>
        <v>58.064516129032256</v>
      </c>
      <c r="S3692" t="str">
        <f t="shared" si="288"/>
        <v>theater</v>
      </c>
      <c r="T3692" t="str">
        <f t="shared" si="289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285"/>
        <v>42020.408900462964</v>
      </c>
      <c r="L3693" s="11">
        <f t="shared" si="286"/>
        <v>42064.915972222225</v>
      </c>
      <c r="M3693" t="b">
        <v>0</v>
      </c>
      <c r="N3693">
        <v>274</v>
      </c>
      <c r="O3693" t="b">
        <v>1</v>
      </c>
      <c r="P3693" t="s">
        <v>8271</v>
      </c>
      <c r="Q3693" s="6">
        <f>E3693/D3693</f>
        <v>1.2796000000000001</v>
      </c>
      <c r="R3693" s="7">
        <f t="shared" si="287"/>
        <v>186.80291970802921</v>
      </c>
      <c r="S3693" t="str">
        <f t="shared" si="288"/>
        <v>theater</v>
      </c>
      <c r="T3693" t="str">
        <f t="shared" si="289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285"/>
        <v>41891.673368055555</v>
      </c>
      <c r="L3694" s="11">
        <f t="shared" si="286"/>
        <v>41900.708333333336</v>
      </c>
      <c r="M3694" t="b">
        <v>0</v>
      </c>
      <c r="N3694">
        <v>17</v>
      </c>
      <c r="O3694" t="b">
        <v>1</v>
      </c>
      <c r="P3694" t="s">
        <v>8271</v>
      </c>
      <c r="Q3694" s="6">
        <f>E3694/D3694</f>
        <v>1.26</v>
      </c>
      <c r="R3694" s="7">
        <f t="shared" si="287"/>
        <v>74.117647058823536</v>
      </c>
      <c r="S3694" t="str">
        <f t="shared" si="288"/>
        <v>theater</v>
      </c>
      <c r="T3694" t="str">
        <f t="shared" si="289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285"/>
        <v>42308.899641203701</v>
      </c>
      <c r="L3695" s="11">
        <f t="shared" si="286"/>
        <v>42338.645833333336</v>
      </c>
      <c r="M3695" t="b">
        <v>0</v>
      </c>
      <c r="N3695">
        <v>14</v>
      </c>
      <c r="O3695" t="b">
        <v>1</v>
      </c>
      <c r="P3695" t="s">
        <v>8271</v>
      </c>
      <c r="Q3695" s="6">
        <f>E3695/D3695</f>
        <v>1.2912912912912913</v>
      </c>
      <c r="R3695" s="7">
        <f t="shared" si="287"/>
        <v>30.714285714285715</v>
      </c>
      <c r="S3695" t="str">
        <f t="shared" si="288"/>
        <v>theater</v>
      </c>
      <c r="T3695" t="str">
        <f t="shared" si="289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285"/>
        <v>42489.842210648152</v>
      </c>
      <c r="L3696" s="11">
        <f t="shared" si="286"/>
        <v>42526.791666666664</v>
      </c>
      <c r="M3696" t="b">
        <v>0</v>
      </c>
      <c r="N3696">
        <v>60</v>
      </c>
      <c r="O3696" t="b">
        <v>1</v>
      </c>
      <c r="P3696" t="s">
        <v>8271</v>
      </c>
      <c r="Q3696" s="6">
        <f>E3696/D3696</f>
        <v>1.0742857142857143</v>
      </c>
      <c r="R3696" s="7">
        <f t="shared" si="287"/>
        <v>62.666666666666664</v>
      </c>
      <c r="S3696" t="str">
        <f t="shared" si="288"/>
        <v>theater</v>
      </c>
      <c r="T3696" t="str">
        <f t="shared" si="289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285"/>
        <v>41995.578819444447</v>
      </c>
      <c r="L3697" s="11">
        <f t="shared" si="286"/>
        <v>42015.578819444447</v>
      </c>
      <c r="M3697" t="b">
        <v>0</v>
      </c>
      <c r="N3697">
        <v>33</v>
      </c>
      <c r="O3697" t="b">
        <v>1</v>
      </c>
      <c r="P3697" t="s">
        <v>8271</v>
      </c>
      <c r="Q3697" s="6">
        <f>E3697/D3697</f>
        <v>1.00125</v>
      </c>
      <c r="R3697" s="7">
        <f t="shared" si="287"/>
        <v>121.36363636363636</v>
      </c>
      <c r="S3697" t="str">
        <f t="shared" si="288"/>
        <v>theater</v>
      </c>
      <c r="T3697" t="str">
        <f t="shared" si="289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285"/>
        <v>41988.325416666667</v>
      </c>
      <c r="L3698" s="11">
        <f t="shared" si="286"/>
        <v>42048.325416666667</v>
      </c>
      <c r="M3698" t="b">
        <v>0</v>
      </c>
      <c r="N3698">
        <v>78</v>
      </c>
      <c r="O3698" t="b">
        <v>1</v>
      </c>
      <c r="P3698" t="s">
        <v>8271</v>
      </c>
      <c r="Q3698" s="6">
        <f>E3698/D3698</f>
        <v>1.55</v>
      </c>
      <c r="R3698" s="7">
        <f t="shared" si="287"/>
        <v>39.743589743589745</v>
      </c>
      <c r="S3698" t="str">
        <f t="shared" si="288"/>
        <v>theater</v>
      </c>
      <c r="T3698" t="str">
        <f t="shared" si="289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285"/>
        <v>42479.174166666671</v>
      </c>
      <c r="L3699" s="11">
        <f t="shared" si="286"/>
        <v>42500.174166666671</v>
      </c>
      <c r="M3699" t="b">
        <v>0</v>
      </c>
      <c r="N3699">
        <v>30</v>
      </c>
      <c r="O3699" t="b">
        <v>1</v>
      </c>
      <c r="P3699" t="s">
        <v>8271</v>
      </c>
      <c r="Q3699" s="6">
        <f>E3699/D3699</f>
        <v>1.08</v>
      </c>
      <c r="R3699" s="7">
        <f t="shared" si="287"/>
        <v>72</v>
      </c>
      <c r="S3699" t="str">
        <f t="shared" si="288"/>
        <v>theater</v>
      </c>
      <c r="T3699" t="str">
        <f t="shared" si="289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285"/>
        <v>42401.514895833338</v>
      </c>
      <c r="L3700" s="11">
        <f t="shared" si="286"/>
        <v>42431.514895833338</v>
      </c>
      <c r="M3700" t="b">
        <v>0</v>
      </c>
      <c r="N3700">
        <v>136</v>
      </c>
      <c r="O3700" t="b">
        <v>1</v>
      </c>
      <c r="P3700" t="s">
        <v>8271</v>
      </c>
      <c r="Q3700" s="6">
        <f>E3700/D3700</f>
        <v>1.1052</v>
      </c>
      <c r="R3700" s="7">
        <f t="shared" si="287"/>
        <v>40.632352941176471</v>
      </c>
      <c r="S3700" t="str">
        <f t="shared" si="288"/>
        <v>theater</v>
      </c>
      <c r="T3700" t="str">
        <f t="shared" si="289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285"/>
        <v>41897.310370370375</v>
      </c>
      <c r="L3701" s="11">
        <f t="shared" si="286"/>
        <v>41927.310370370375</v>
      </c>
      <c r="M3701" t="b">
        <v>0</v>
      </c>
      <c r="N3701">
        <v>40</v>
      </c>
      <c r="O3701" t="b">
        <v>1</v>
      </c>
      <c r="P3701" t="s">
        <v>8271</v>
      </c>
      <c r="Q3701" s="6">
        <f>E3701/D3701</f>
        <v>1.008</v>
      </c>
      <c r="R3701" s="7">
        <f t="shared" si="287"/>
        <v>63</v>
      </c>
      <c r="S3701" t="str">
        <f t="shared" si="288"/>
        <v>theater</v>
      </c>
      <c r="T3701" t="str">
        <f t="shared" si="289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285"/>
        <v>41882.293981481482</v>
      </c>
      <c r="L3702" s="11">
        <f t="shared" si="286"/>
        <v>41912.375</v>
      </c>
      <c r="M3702" t="b">
        <v>0</v>
      </c>
      <c r="N3702">
        <v>18</v>
      </c>
      <c r="O3702" t="b">
        <v>1</v>
      </c>
      <c r="P3702" t="s">
        <v>8271</v>
      </c>
      <c r="Q3702" s="6">
        <f>E3702/D3702</f>
        <v>1.212</v>
      </c>
      <c r="R3702" s="7">
        <f t="shared" si="287"/>
        <v>33.666666666666664</v>
      </c>
      <c r="S3702" t="str">
        <f t="shared" si="288"/>
        <v>theater</v>
      </c>
      <c r="T3702" t="str">
        <f t="shared" si="289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285"/>
        <v>42129.249918981484</v>
      </c>
      <c r="L3703" s="11">
        <f t="shared" si="286"/>
        <v>42159.249918981484</v>
      </c>
      <c r="M3703" t="b">
        <v>0</v>
      </c>
      <c r="N3703">
        <v>39</v>
      </c>
      <c r="O3703" t="b">
        <v>1</v>
      </c>
      <c r="P3703" t="s">
        <v>8271</v>
      </c>
      <c r="Q3703" s="6">
        <f>E3703/D3703</f>
        <v>1.0033333333333334</v>
      </c>
      <c r="R3703" s="7">
        <f t="shared" si="287"/>
        <v>38.589743589743591</v>
      </c>
      <c r="S3703" t="str">
        <f t="shared" si="288"/>
        <v>theater</v>
      </c>
      <c r="T3703" t="str">
        <f t="shared" si="289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285"/>
        <v>42524.246342592596</v>
      </c>
      <c r="L3704" s="11">
        <f t="shared" si="286"/>
        <v>42561.665972222225</v>
      </c>
      <c r="M3704" t="b">
        <v>0</v>
      </c>
      <c r="N3704">
        <v>21</v>
      </c>
      <c r="O3704" t="b">
        <v>1</v>
      </c>
      <c r="P3704" t="s">
        <v>8271</v>
      </c>
      <c r="Q3704" s="6">
        <f>E3704/D3704</f>
        <v>1.0916666666666666</v>
      </c>
      <c r="R3704" s="7">
        <f t="shared" si="287"/>
        <v>155.95238095238096</v>
      </c>
      <c r="S3704" t="str">
        <f t="shared" si="288"/>
        <v>theater</v>
      </c>
      <c r="T3704" t="str">
        <f t="shared" si="289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285"/>
        <v>42556.212824074079</v>
      </c>
      <c r="L3705" s="11">
        <f t="shared" si="286"/>
        <v>42594.999305555561</v>
      </c>
      <c r="M3705" t="b">
        <v>0</v>
      </c>
      <c r="N3705">
        <v>30</v>
      </c>
      <c r="O3705" t="b">
        <v>1</v>
      </c>
      <c r="P3705" t="s">
        <v>8271</v>
      </c>
      <c r="Q3705" s="6">
        <f>E3705/D3705</f>
        <v>1.2342857142857142</v>
      </c>
      <c r="R3705" s="7">
        <f t="shared" si="287"/>
        <v>43.2</v>
      </c>
      <c r="S3705" t="str">
        <f t="shared" si="288"/>
        <v>theater</v>
      </c>
      <c r="T3705" t="str">
        <f t="shared" si="289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285"/>
        <v>42461.398078703707</v>
      </c>
      <c r="L3706" s="11">
        <f t="shared" si="286"/>
        <v>42521.398078703707</v>
      </c>
      <c r="M3706" t="b">
        <v>0</v>
      </c>
      <c r="N3706">
        <v>27</v>
      </c>
      <c r="O3706" t="b">
        <v>1</v>
      </c>
      <c r="P3706" t="s">
        <v>8271</v>
      </c>
      <c r="Q3706" s="6">
        <f>E3706/D3706</f>
        <v>1.3633666666666666</v>
      </c>
      <c r="R3706" s="7">
        <f t="shared" si="287"/>
        <v>15.148518518518518</v>
      </c>
      <c r="S3706" t="str">
        <f t="shared" si="288"/>
        <v>theater</v>
      </c>
      <c r="T3706" t="str">
        <f t="shared" si="289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285"/>
        <v>41792.251319444447</v>
      </c>
      <c r="L3707" s="11">
        <f t="shared" si="286"/>
        <v>41813.458333333336</v>
      </c>
      <c r="M3707" t="b">
        <v>0</v>
      </c>
      <c r="N3707">
        <v>35</v>
      </c>
      <c r="O3707" t="b">
        <v>1</v>
      </c>
      <c r="P3707" t="s">
        <v>8271</v>
      </c>
      <c r="Q3707" s="6">
        <f>E3707/D3707</f>
        <v>1.0346657233816767</v>
      </c>
      <c r="R3707" s="7">
        <f t="shared" si="287"/>
        <v>83.571428571428569</v>
      </c>
      <c r="S3707" t="str">
        <f t="shared" si="288"/>
        <v>theater</v>
      </c>
      <c r="T3707" t="str">
        <f t="shared" si="289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285"/>
        <v>41879.622094907412</v>
      </c>
      <c r="L3708" s="11">
        <f t="shared" si="286"/>
        <v>41894.622094907412</v>
      </c>
      <c r="M3708" t="b">
        <v>0</v>
      </c>
      <c r="N3708">
        <v>13</v>
      </c>
      <c r="O3708" t="b">
        <v>1</v>
      </c>
      <c r="P3708" t="s">
        <v>8271</v>
      </c>
      <c r="Q3708" s="6">
        <f>E3708/D3708</f>
        <v>1.2133333333333334</v>
      </c>
      <c r="R3708" s="7">
        <f t="shared" si="287"/>
        <v>140</v>
      </c>
      <c r="S3708" t="str">
        <f t="shared" si="288"/>
        <v>theater</v>
      </c>
      <c r="T3708" t="str">
        <f t="shared" si="289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285"/>
        <v>42551.756689814814</v>
      </c>
      <c r="L3709" s="11">
        <f t="shared" si="286"/>
        <v>42572.93472222222</v>
      </c>
      <c r="M3709" t="b">
        <v>0</v>
      </c>
      <c r="N3709">
        <v>23</v>
      </c>
      <c r="O3709" t="b">
        <v>1</v>
      </c>
      <c r="P3709" t="s">
        <v>8271</v>
      </c>
      <c r="Q3709" s="6">
        <f>E3709/D3709</f>
        <v>1.86</v>
      </c>
      <c r="R3709" s="7">
        <f t="shared" si="287"/>
        <v>80.869565217391298</v>
      </c>
      <c r="S3709" t="str">
        <f t="shared" si="288"/>
        <v>theater</v>
      </c>
      <c r="T3709" t="str">
        <f t="shared" si="289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285"/>
        <v>41809.850532407407</v>
      </c>
      <c r="L3710" s="11">
        <f t="shared" si="286"/>
        <v>41823.850532407407</v>
      </c>
      <c r="M3710" t="b">
        <v>0</v>
      </c>
      <c r="N3710">
        <v>39</v>
      </c>
      <c r="O3710" t="b">
        <v>1</v>
      </c>
      <c r="P3710" t="s">
        <v>8271</v>
      </c>
      <c r="Q3710" s="6">
        <f>E3710/D3710</f>
        <v>3</v>
      </c>
      <c r="R3710" s="7">
        <f t="shared" si="287"/>
        <v>53.846153846153847</v>
      </c>
      <c r="S3710" t="str">
        <f t="shared" si="288"/>
        <v>theater</v>
      </c>
      <c r="T3710" t="str">
        <f t="shared" si="289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285"/>
        <v>41785.416041666671</v>
      </c>
      <c r="L3711" s="11">
        <f t="shared" si="286"/>
        <v>41815.416041666671</v>
      </c>
      <c r="M3711" t="b">
        <v>0</v>
      </c>
      <c r="N3711">
        <v>35</v>
      </c>
      <c r="O3711" t="b">
        <v>1</v>
      </c>
      <c r="P3711" t="s">
        <v>8271</v>
      </c>
      <c r="Q3711" s="6">
        <f>E3711/D3711</f>
        <v>1.0825</v>
      </c>
      <c r="R3711" s="7">
        <f t="shared" si="287"/>
        <v>30.928571428571427</v>
      </c>
      <c r="S3711" t="str">
        <f t="shared" si="288"/>
        <v>theater</v>
      </c>
      <c r="T3711" t="str">
        <f t="shared" si="289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285"/>
        <v>42072.284583333334</v>
      </c>
      <c r="L3712" s="11">
        <f t="shared" si="286"/>
        <v>42097.284583333334</v>
      </c>
      <c r="M3712" t="b">
        <v>0</v>
      </c>
      <c r="N3712">
        <v>27</v>
      </c>
      <c r="O3712" t="b">
        <v>1</v>
      </c>
      <c r="P3712" t="s">
        <v>8271</v>
      </c>
      <c r="Q3712" s="6">
        <f>E3712/D3712</f>
        <v>1.4115384615384616</v>
      </c>
      <c r="R3712" s="7">
        <f t="shared" si="287"/>
        <v>67.962962962962962</v>
      </c>
      <c r="S3712" t="str">
        <f t="shared" si="288"/>
        <v>theater</v>
      </c>
      <c r="T3712" t="str">
        <f t="shared" si="289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285"/>
        <v>41779.432557870372</v>
      </c>
      <c r="L3713" s="11">
        <f t="shared" si="286"/>
        <v>41805.375</v>
      </c>
      <c r="M3713" t="b">
        <v>0</v>
      </c>
      <c r="N3713">
        <v>21</v>
      </c>
      <c r="O3713" t="b">
        <v>1</v>
      </c>
      <c r="P3713" t="s">
        <v>8271</v>
      </c>
      <c r="Q3713" s="6">
        <f>E3713/D3713</f>
        <v>1.1399999999999999</v>
      </c>
      <c r="R3713" s="7">
        <f t="shared" si="287"/>
        <v>27.142857142857142</v>
      </c>
      <c r="S3713" t="str">
        <f t="shared" si="288"/>
        <v>theater</v>
      </c>
      <c r="T3713" t="str">
        <f t="shared" si="289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si="285"/>
        <v>42133.880405092597</v>
      </c>
      <c r="L3714" s="11">
        <f t="shared" si="286"/>
        <v>42154.999305555561</v>
      </c>
      <c r="M3714" t="b">
        <v>0</v>
      </c>
      <c r="N3714">
        <v>104</v>
      </c>
      <c r="O3714" t="b">
        <v>1</v>
      </c>
      <c r="P3714" t="s">
        <v>8271</v>
      </c>
      <c r="Q3714" s="6">
        <f>E3714/D3714</f>
        <v>1.5373333333333334</v>
      </c>
      <c r="R3714" s="7">
        <f t="shared" si="287"/>
        <v>110.86538461538461</v>
      </c>
      <c r="S3714" t="str">
        <f t="shared" si="288"/>
        <v>theater</v>
      </c>
      <c r="T3714" t="str">
        <f t="shared" si="289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ref="K3715:K3778" si="290">(((J3715/60)/60)/24)+DATE(1970,1,1)+(-7/24)</f>
        <v>42505.44636574074</v>
      </c>
      <c r="L3715" s="11">
        <f t="shared" ref="L3715:L3778" si="291">(((I3715/60)/60)/24)+DATE(1970,1,1)+(-7/24)</f>
        <v>42525.44636574074</v>
      </c>
      <c r="M3715" t="b">
        <v>0</v>
      </c>
      <c r="N3715">
        <v>19</v>
      </c>
      <c r="O3715" t="b">
        <v>1</v>
      </c>
      <c r="P3715" t="s">
        <v>8271</v>
      </c>
      <c r="Q3715" s="6">
        <f>E3715/D3715</f>
        <v>1.0149999999999999</v>
      </c>
      <c r="R3715" s="7">
        <f t="shared" ref="R3715:R3778" si="292">E3715/N3715</f>
        <v>106.84210526315789</v>
      </c>
      <c r="S3715" t="str">
        <f t="shared" ref="S3715:S3778" si="293">LEFT(P3715,SEARCH("/",P3715,1)-1)</f>
        <v>theater</v>
      </c>
      <c r="T3715" t="str">
        <f t="shared" ref="T3715:T3778" si="294">RIGHT(P3715,LEN(P3715)-SEARCH("/",P3715))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290"/>
        <v>42118.26466435186</v>
      </c>
      <c r="L3716" s="11">
        <f t="shared" si="291"/>
        <v>42149.874305555561</v>
      </c>
      <c r="M3716" t="b">
        <v>0</v>
      </c>
      <c r="N3716">
        <v>97</v>
      </c>
      <c r="O3716" t="b">
        <v>1</v>
      </c>
      <c r="P3716" t="s">
        <v>8271</v>
      </c>
      <c r="Q3716" s="6">
        <f>E3716/D3716</f>
        <v>1.0235000000000001</v>
      </c>
      <c r="R3716" s="7">
        <f t="shared" si="292"/>
        <v>105.51546391752578</v>
      </c>
      <c r="S3716" t="str">
        <f t="shared" si="293"/>
        <v>theater</v>
      </c>
      <c r="T3716" t="str">
        <f t="shared" si="294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290"/>
        <v>42036.703923611109</v>
      </c>
      <c r="L3717" s="11">
        <f t="shared" si="291"/>
        <v>42094.244444444448</v>
      </c>
      <c r="M3717" t="b">
        <v>0</v>
      </c>
      <c r="N3717">
        <v>27</v>
      </c>
      <c r="O3717" t="b">
        <v>1</v>
      </c>
      <c r="P3717" t="s">
        <v>8271</v>
      </c>
      <c r="Q3717" s="6">
        <f>E3717/D3717</f>
        <v>1.0257142857142858</v>
      </c>
      <c r="R3717" s="7">
        <f t="shared" si="292"/>
        <v>132.96296296296296</v>
      </c>
      <c r="S3717" t="str">
        <f t="shared" si="293"/>
        <v>theater</v>
      </c>
      <c r="T3717" t="str">
        <f t="shared" si="294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290"/>
        <v>42360.596168981479</v>
      </c>
      <c r="L3718" s="11">
        <f t="shared" si="291"/>
        <v>42390.596168981479</v>
      </c>
      <c r="M3718" t="b">
        <v>0</v>
      </c>
      <c r="N3718">
        <v>24</v>
      </c>
      <c r="O3718" t="b">
        <v>1</v>
      </c>
      <c r="P3718" t="s">
        <v>8271</v>
      </c>
      <c r="Q3718" s="6">
        <f>E3718/D3718</f>
        <v>1.5575000000000001</v>
      </c>
      <c r="R3718" s="7">
        <f t="shared" si="292"/>
        <v>51.916666666666664</v>
      </c>
      <c r="S3718" t="str">
        <f t="shared" si="293"/>
        <v>theater</v>
      </c>
      <c r="T3718" t="str">
        <f t="shared" si="294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290"/>
        <v>42102.574641203704</v>
      </c>
      <c r="L3719" s="11">
        <f t="shared" si="291"/>
        <v>42133.574641203704</v>
      </c>
      <c r="M3719" t="b">
        <v>0</v>
      </c>
      <c r="N3719">
        <v>13</v>
      </c>
      <c r="O3719" t="b">
        <v>1</v>
      </c>
      <c r="P3719" t="s">
        <v>8271</v>
      </c>
      <c r="Q3719" s="6">
        <f>E3719/D3719</f>
        <v>1.0075000000000001</v>
      </c>
      <c r="R3719" s="7">
        <f t="shared" si="292"/>
        <v>310</v>
      </c>
      <c r="S3719" t="str">
        <f t="shared" si="293"/>
        <v>theater</v>
      </c>
      <c r="T3719" t="str">
        <f t="shared" si="294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290"/>
        <v>42032.424479166664</v>
      </c>
      <c r="L3720" s="11">
        <f t="shared" si="291"/>
        <v>42062.424479166664</v>
      </c>
      <c r="M3720" t="b">
        <v>0</v>
      </c>
      <c r="N3720">
        <v>46</v>
      </c>
      <c r="O3720" t="b">
        <v>1</v>
      </c>
      <c r="P3720" t="s">
        <v>8271</v>
      </c>
      <c r="Q3720" s="6">
        <f>E3720/D3720</f>
        <v>2.3940000000000001</v>
      </c>
      <c r="R3720" s="7">
        <f t="shared" si="292"/>
        <v>26.021739130434781</v>
      </c>
      <c r="S3720" t="str">
        <f t="shared" si="293"/>
        <v>theater</v>
      </c>
      <c r="T3720" t="str">
        <f t="shared" si="294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290"/>
        <v>42147.438263888893</v>
      </c>
      <c r="L3721" s="11">
        <f t="shared" si="291"/>
        <v>42177.438263888893</v>
      </c>
      <c r="M3721" t="b">
        <v>0</v>
      </c>
      <c r="N3721">
        <v>4</v>
      </c>
      <c r="O3721" t="b">
        <v>1</v>
      </c>
      <c r="P3721" t="s">
        <v>8271</v>
      </c>
      <c r="Q3721" s="6">
        <f>E3721/D3721</f>
        <v>2.1</v>
      </c>
      <c r="R3721" s="7">
        <f t="shared" si="292"/>
        <v>105</v>
      </c>
      <c r="S3721" t="str">
        <f t="shared" si="293"/>
        <v>theater</v>
      </c>
      <c r="T3721" t="str">
        <f t="shared" si="294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290"/>
        <v>42165.701458333337</v>
      </c>
      <c r="L3722" s="11">
        <f t="shared" si="291"/>
        <v>42187.701458333337</v>
      </c>
      <c r="M3722" t="b">
        <v>0</v>
      </c>
      <c r="N3722">
        <v>40</v>
      </c>
      <c r="O3722" t="b">
        <v>1</v>
      </c>
      <c r="P3722" t="s">
        <v>8271</v>
      </c>
      <c r="Q3722" s="6">
        <f>E3722/D3722</f>
        <v>1.0451515151515152</v>
      </c>
      <c r="R3722" s="7">
        <f t="shared" si="292"/>
        <v>86.224999999999994</v>
      </c>
      <c r="S3722" t="str">
        <f t="shared" si="293"/>
        <v>theater</v>
      </c>
      <c r="T3722" t="str">
        <f t="shared" si="294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290"/>
        <v>41927.644490740742</v>
      </c>
      <c r="L3723" s="11">
        <f t="shared" si="291"/>
        <v>41948.686157407406</v>
      </c>
      <c r="M3723" t="b">
        <v>0</v>
      </c>
      <c r="N3723">
        <v>44</v>
      </c>
      <c r="O3723" t="b">
        <v>1</v>
      </c>
      <c r="P3723" t="s">
        <v>8271</v>
      </c>
      <c r="Q3723" s="6">
        <f>E3723/D3723</f>
        <v>1.008</v>
      </c>
      <c r="R3723" s="7">
        <f t="shared" si="292"/>
        <v>114.54545454545455</v>
      </c>
      <c r="S3723" t="str">
        <f t="shared" si="293"/>
        <v>theater</v>
      </c>
      <c r="T3723" t="str">
        <f t="shared" si="294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290"/>
        <v>42381.380173611113</v>
      </c>
      <c r="L3724" s="11">
        <f t="shared" si="291"/>
        <v>42411.665972222225</v>
      </c>
      <c r="M3724" t="b">
        <v>0</v>
      </c>
      <c r="N3724">
        <v>35</v>
      </c>
      <c r="O3724" t="b">
        <v>1</v>
      </c>
      <c r="P3724" t="s">
        <v>8271</v>
      </c>
      <c r="Q3724" s="6">
        <f>E3724/D3724</f>
        <v>1.1120000000000001</v>
      </c>
      <c r="R3724" s="7">
        <f t="shared" si="292"/>
        <v>47.657142857142858</v>
      </c>
      <c r="S3724" t="str">
        <f t="shared" si="293"/>
        <v>theater</v>
      </c>
      <c r="T3724" t="str">
        <f t="shared" si="294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290"/>
        <v>41943.461365740746</v>
      </c>
      <c r="L3725" s="11">
        <f t="shared" si="291"/>
        <v>41973.503032407411</v>
      </c>
      <c r="M3725" t="b">
        <v>0</v>
      </c>
      <c r="N3725">
        <v>63</v>
      </c>
      <c r="O3725" t="b">
        <v>1</v>
      </c>
      <c r="P3725" t="s">
        <v>8271</v>
      </c>
      <c r="Q3725" s="6">
        <f>E3725/D3725</f>
        <v>1.0204444444444445</v>
      </c>
      <c r="R3725" s="7">
        <f t="shared" si="292"/>
        <v>72.888888888888886</v>
      </c>
      <c r="S3725" t="str">
        <f t="shared" si="293"/>
        <v>theater</v>
      </c>
      <c r="T3725" t="str">
        <f t="shared" si="294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290"/>
        <v>42465.199768518527</v>
      </c>
      <c r="L3726" s="11">
        <f t="shared" si="291"/>
        <v>42494.666666666664</v>
      </c>
      <c r="M3726" t="b">
        <v>0</v>
      </c>
      <c r="N3726">
        <v>89</v>
      </c>
      <c r="O3726" t="b">
        <v>1</v>
      </c>
      <c r="P3726" t="s">
        <v>8271</v>
      </c>
      <c r="Q3726" s="6">
        <f>E3726/D3726</f>
        <v>1.0254767441860466</v>
      </c>
      <c r="R3726" s="7">
        <f t="shared" si="292"/>
        <v>49.545505617977533</v>
      </c>
      <c r="S3726" t="str">
        <f t="shared" si="293"/>
        <v>theater</v>
      </c>
      <c r="T3726" t="str">
        <f t="shared" si="294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290"/>
        <v>42401.653553240743</v>
      </c>
      <c r="L3727" s="11">
        <f t="shared" si="291"/>
        <v>42418.604166666664</v>
      </c>
      <c r="M3727" t="b">
        <v>0</v>
      </c>
      <c r="N3727">
        <v>15</v>
      </c>
      <c r="O3727" t="b">
        <v>1</v>
      </c>
      <c r="P3727" t="s">
        <v>8271</v>
      </c>
      <c r="Q3727" s="6">
        <f>E3727/D3727</f>
        <v>1.27</v>
      </c>
      <c r="R3727" s="7">
        <f t="shared" si="292"/>
        <v>25.4</v>
      </c>
      <c r="S3727" t="str">
        <f t="shared" si="293"/>
        <v>theater</v>
      </c>
      <c r="T3727" t="str">
        <f t="shared" si="294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290"/>
        <v>42461.849201388897</v>
      </c>
      <c r="L3728" s="11">
        <f t="shared" si="291"/>
        <v>42489.583333333336</v>
      </c>
      <c r="M3728" t="b">
        <v>0</v>
      </c>
      <c r="N3728">
        <v>46</v>
      </c>
      <c r="O3728" t="b">
        <v>1</v>
      </c>
      <c r="P3728" t="s">
        <v>8271</v>
      </c>
      <c r="Q3728" s="6">
        <f>E3728/D3728</f>
        <v>3.3870588235294119</v>
      </c>
      <c r="R3728" s="7">
        <f t="shared" si="292"/>
        <v>62.586956521739133</v>
      </c>
      <c r="S3728" t="str">
        <f t="shared" si="293"/>
        <v>theater</v>
      </c>
      <c r="T3728" t="str">
        <f t="shared" si="294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290"/>
        <v>42632.056643518525</v>
      </c>
      <c r="L3729" s="11">
        <f t="shared" si="291"/>
        <v>42662.913194444445</v>
      </c>
      <c r="M3729" t="b">
        <v>0</v>
      </c>
      <c r="N3729">
        <v>33</v>
      </c>
      <c r="O3729" t="b">
        <v>1</v>
      </c>
      <c r="P3729" t="s">
        <v>8271</v>
      </c>
      <c r="Q3729" s="6">
        <f>E3729/D3729</f>
        <v>1.0075000000000001</v>
      </c>
      <c r="R3729" s="7">
        <f t="shared" si="292"/>
        <v>61.060606060606062</v>
      </c>
      <c r="S3729" t="str">
        <f t="shared" si="293"/>
        <v>theater</v>
      </c>
      <c r="T3729" t="str">
        <f t="shared" si="294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290"/>
        <v>42204.879351851858</v>
      </c>
      <c r="L3730" s="11">
        <f t="shared" si="291"/>
        <v>42234.879351851858</v>
      </c>
      <c r="M3730" t="b">
        <v>0</v>
      </c>
      <c r="N3730">
        <v>31</v>
      </c>
      <c r="O3730" t="b">
        <v>0</v>
      </c>
      <c r="P3730" t="s">
        <v>8271</v>
      </c>
      <c r="Q3730" s="6">
        <f>E3730/D3730</f>
        <v>9.3100000000000002E-2</v>
      </c>
      <c r="R3730" s="7">
        <f t="shared" si="292"/>
        <v>60.064516129032256</v>
      </c>
      <c r="S3730" t="str">
        <f t="shared" si="293"/>
        <v>theater</v>
      </c>
      <c r="T3730" t="str">
        <f t="shared" si="294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290"/>
        <v>42040.913333333338</v>
      </c>
      <c r="L3731" s="11">
        <f t="shared" si="291"/>
        <v>42085.871666666666</v>
      </c>
      <c r="M3731" t="b">
        <v>0</v>
      </c>
      <c r="N3731">
        <v>5</v>
      </c>
      <c r="O3731" t="b">
        <v>0</v>
      </c>
      <c r="P3731" t="s">
        <v>8271</v>
      </c>
      <c r="Q3731" s="6">
        <f>E3731/D3731</f>
        <v>7.2400000000000006E-2</v>
      </c>
      <c r="R3731" s="7">
        <f t="shared" si="292"/>
        <v>72.400000000000006</v>
      </c>
      <c r="S3731" t="str">
        <f t="shared" si="293"/>
        <v>theater</v>
      </c>
      <c r="T3731" t="str">
        <f t="shared" si="294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290"/>
        <v>42203.386099537041</v>
      </c>
      <c r="L3732" s="11">
        <f t="shared" si="291"/>
        <v>42233.386099537041</v>
      </c>
      <c r="M3732" t="b">
        <v>0</v>
      </c>
      <c r="N3732">
        <v>1</v>
      </c>
      <c r="O3732" t="b">
        <v>0</v>
      </c>
      <c r="P3732" t="s">
        <v>8271</v>
      </c>
      <c r="Q3732" s="6">
        <f>E3732/D3732</f>
        <v>0.1</v>
      </c>
      <c r="R3732" s="7">
        <f t="shared" si="292"/>
        <v>100</v>
      </c>
      <c r="S3732" t="str">
        <f t="shared" si="293"/>
        <v>theater</v>
      </c>
      <c r="T3732" t="str">
        <f t="shared" si="294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290"/>
        <v>41983.461180555554</v>
      </c>
      <c r="L3733" s="11">
        <f t="shared" si="291"/>
        <v>42013.849305555559</v>
      </c>
      <c r="M3733" t="b">
        <v>0</v>
      </c>
      <c r="N3733">
        <v>12</v>
      </c>
      <c r="O3733" t="b">
        <v>0</v>
      </c>
      <c r="P3733" t="s">
        <v>8271</v>
      </c>
      <c r="Q3733" s="6">
        <f>E3733/D3733</f>
        <v>0.11272727272727273</v>
      </c>
      <c r="R3733" s="7">
        <f t="shared" si="292"/>
        <v>51.666666666666664</v>
      </c>
      <c r="S3733" t="str">
        <f t="shared" si="293"/>
        <v>theater</v>
      </c>
      <c r="T3733" t="str">
        <f t="shared" si="294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290"/>
        <v>41968.385798611118</v>
      </c>
      <c r="L3734" s="11">
        <f t="shared" si="291"/>
        <v>42028.208333333336</v>
      </c>
      <c r="M3734" t="b">
        <v>0</v>
      </c>
      <c r="N3734">
        <v>4</v>
      </c>
      <c r="O3734" t="b">
        <v>0</v>
      </c>
      <c r="P3734" t="s">
        <v>8271</v>
      </c>
      <c r="Q3734" s="6">
        <f>E3734/D3734</f>
        <v>0.15411764705882353</v>
      </c>
      <c r="R3734" s="7">
        <f t="shared" si="292"/>
        <v>32.75</v>
      </c>
      <c r="S3734" t="str">
        <f t="shared" si="293"/>
        <v>theater</v>
      </c>
      <c r="T3734" t="str">
        <f t="shared" si="294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290"/>
        <v>42102.732731481483</v>
      </c>
      <c r="L3735" s="11">
        <f t="shared" si="291"/>
        <v>42112.645833333336</v>
      </c>
      <c r="M3735" t="b">
        <v>0</v>
      </c>
      <c r="N3735">
        <v>0</v>
      </c>
      <c r="O3735" t="b">
        <v>0</v>
      </c>
      <c r="P3735" t="s">
        <v>8271</v>
      </c>
      <c r="Q3735" s="6">
        <f>E3735/D3735</f>
        <v>0</v>
      </c>
      <c r="R3735" s="7" t="e">
        <f t="shared" si="292"/>
        <v>#DIV/0!</v>
      </c>
      <c r="S3735" t="str">
        <f t="shared" si="293"/>
        <v>theater</v>
      </c>
      <c r="T3735" t="str">
        <f t="shared" si="294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290"/>
        <v>42089.609907407408</v>
      </c>
      <c r="L3736" s="11">
        <f t="shared" si="291"/>
        <v>42149.609907407408</v>
      </c>
      <c r="M3736" t="b">
        <v>0</v>
      </c>
      <c r="N3736">
        <v>7</v>
      </c>
      <c r="O3736" t="b">
        <v>0</v>
      </c>
      <c r="P3736" t="s">
        <v>8271</v>
      </c>
      <c r="Q3736" s="6">
        <f>E3736/D3736</f>
        <v>0.28466666666666668</v>
      </c>
      <c r="R3736" s="7">
        <f t="shared" si="292"/>
        <v>61</v>
      </c>
      <c r="S3736" t="str">
        <f t="shared" si="293"/>
        <v>theater</v>
      </c>
      <c r="T3736" t="str">
        <f t="shared" si="294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290"/>
        <v>42122.401493055557</v>
      </c>
      <c r="L3737" s="11">
        <f t="shared" si="291"/>
        <v>42152.401493055557</v>
      </c>
      <c r="M3737" t="b">
        <v>0</v>
      </c>
      <c r="N3737">
        <v>2</v>
      </c>
      <c r="O3737" t="b">
        <v>0</v>
      </c>
      <c r="P3737" t="s">
        <v>8271</v>
      </c>
      <c r="Q3737" s="6">
        <f>E3737/D3737</f>
        <v>0.13333333333333333</v>
      </c>
      <c r="R3737" s="7">
        <f t="shared" si="292"/>
        <v>10</v>
      </c>
      <c r="S3737" t="str">
        <f t="shared" si="293"/>
        <v>theater</v>
      </c>
      <c r="T3737" t="str">
        <f t="shared" si="294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290"/>
        <v>42048.420057870368</v>
      </c>
      <c r="L3738" s="11">
        <f t="shared" si="291"/>
        <v>42086.458333333336</v>
      </c>
      <c r="M3738" t="b">
        <v>0</v>
      </c>
      <c r="N3738">
        <v>1</v>
      </c>
      <c r="O3738" t="b">
        <v>0</v>
      </c>
      <c r="P3738" t="s">
        <v>8271</v>
      </c>
      <c r="Q3738" s="6">
        <f>E3738/D3738</f>
        <v>6.6666666666666671E-3</v>
      </c>
      <c r="R3738" s="7">
        <f t="shared" si="292"/>
        <v>10</v>
      </c>
      <c r="S3738" t="str">
        <f t="shared" si="293"/>
        <v>theater</v>
      </c>
      <c r="T3738" t="str">
        <f t="shared" si="294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290"/>
        <v>42297.399340277778</v>
      </c>
      <c r="L3739" s="11">
        <f t="shared" si="291"/>
        <v>42319.999305555561</v>
      </c>
      <c r="M3739" t="b">
        <v>0</v>
      </c>
      <c r="N3739">
        <v>4</v>
      </c>
      <c r="O3739" t="b">
        <v>0</v>
      </c>
      <c r="P3739" t="s">
        <v>8271</v>
      </c>
      <c r="Q3739" s="6">
        <f>E3739/D3739</f>
        <v>0.21428571428571427</v>
      </c>
      <c r="R3739" s="7">
        <f t="shared" si="292"/>
        <v>37.5</v>
      </c>
      <c r="S3739" t="str">
        <f t="shared" si="293"/>
        <v>theater</v>
      </c>
      <c r="T3739" t="str">
        <f t="shared" si="294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290"/>
        <v>41813.647048611114</v>
      </c>
      <c r="L3740" s="11">
        <f t="shared" si="291"/>
        <v>41835.625</v>
      </c>
      <c r="M3740" t="b">
        <v>0</v>
      </c>
      <c r="N3740">
        <v>6</v>
      </c>
      <c r="O3740" t="b">
        <v>0</v>
      </c>
      <c r="P3740" t="s">
        <v>8271</v>
      </c>
      <c r="Q3740" s="6">
        <f>E3740/D3740</f>
        <v>0.18</v>
      </c>
      <c r="R3740" s="7">
        <f t="shared" si="292"/>
        <v>45</v>
      </c>
      <c r="S3740" t="str">
        <f t="shared" si="293"/>
        <v>theater</v>
      </c>
      <c r="T3740" t="str">
        <f t="shared" si="294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290"/>
        <v>42548.158194444448</v>
      </c>
      <c r="L3741" s="11">
        <f t="shared" si="291"/>
        <v>42568.158194444448</v>
      </c>
      <c r="M3741" t="b">
        <v>0</v>
      </c>
      <c r="N3741">
        <v>8</v>
      </c>
      <c r="O3741" t="b">
        <v>0</v>
      </c>
      <c r="P3741" t="s">
        <v>8271</v>
      </c>
      <c r="Q3741" s="6">
        <f>E3741/D3741</f>
        <v>0.20125000000000001</v>
      </c>
      <c r="R3741" s="7">
        <f t="shared" si="292"/>
        <v>100.625</v>
      </c>
      <c r="S3741" t="str">
        <f t="shared" si="293"/>
        <v>theater</v>
      </c>
      <c r="T3741" t="str">
        <f t="shared" si="294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290"/>
        <v>41832.798090277778</v>
      </c>
      <c r="L3742" s="11">
        <f t="shared" si="291"/>
        <v>41862.787476851852</v>
      </c>
      <c r="M3742" t="b">
        <v>0</v>
      </c>
      <c r="N3742">
        <v>14</v>
      </c>
      <c r="O3742" t="b">
        <v>0</v>
      </c>
      <c r="P3742" t="s">
        <v>8271</v>
      </c>
      <c r="Q3742" s="6">
        <f>E3742/D3742</f>
        <v>0.17899999999999999</v>
      </c>
      <c r="R3742" s="7">
        <f t="shared" si="292"/>
        <v>25.571428571428573</v>
      </c>
      <c r="S3742" t="str">
        <f t="shared" si="293"/>
        <v>theater</v>
      </c>
      <c r="T3742" t="str">
        <f t="shared" si="294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290"/>
        <v>42325.629050925927</v>
      </c>
      <c r="L3743" s="11">
        <f t="shared" si="291"/>
        <v>42355.629050925927</v>
      </c>
      <c r="M3743" t="b">
        <v>0</v>
      </c>
      <c r="N3743">
        <v>0</v>
      </c>
      <c r="O3743" t="b">
        <v>0</v>
      </c>
      <c r="P3743" t="s">
        <v>8271</v>
      </c>
      <c r="Q3743" s="6">
        <f>E3743/D3743</f>
        <v>0</v>
      </c>
      <c r="R3743" s="7" t="e">
        <f t="shared" si="292"/>
        <v>#DIV/0!</v>
      </c>
      <c r="S3743" t="str">
        <f t="shared" si="293"/>
        <v>theater</v>
      </c>
      <c r="T3743" t="str">
        <f t="shared" si="294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290"/>
        <v>41857.922962962963</v>
      </c>
      <c r="L3744" s="11">
        <f t="shared" si="291"/>
        <v>41887.922962962963</v>
      </c>
      <c r="M3744" t="b">
        <v>0</v>
      </c>
      <c r="N3744">
        <v>4</v>
      </c>
      <c r="O3744" t="b">
        <v>0</v>
      </c>
      <c r="P3744" t="s">
        <v>8271</v>
      </c>
      <c r="Q3744" s="6">
        <f>E3744/D3744</f>
        <v>0.02</v>
      </c>
      <c r="R3744" s="7">
        <f t="shared" si="292"/>
        <v>25</v>
      </c>
      <c r="S3744" t="str">
        <f t="shared" si="293"/>
        <v>theater</v>
      </c>
      <c r="T3744" t="str">
        <f t="shared" si="294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290"/>
        <v>41793.41856481482</v>
      </c>
      <c r="L3745" s="11">
        <f t="shared" si="291"/>
        <v>41823.41856481482</v>
      </c>
      <c r="M3745" t="b">
        <v>0</v>
      </c>
      <c r="N3745">
        <v>0</v>
      </c>
      <c r="O3745" t="b">
        <v>0</v>
      </c>
      <c r="P3745" t="s">
        <v>8271</v>
      </c>
      <c r="Q3745" s="6">
        <f>E3745/D3745</f>
        <v>0</v>
      </c>
      <c r="R3745" s="7" t="e">
        <f t="shared" si="292"/>
        <v>#DIV/0!</v>
      </c>
      <c r="S3745" t="str">
        <f t="shared" si="293"/>
        <v>theater</v>
      </c>
      <c r="T3745" t="str">
        <f t="shared" si="294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290"/>
        <v>41793.522592592599</v>
      </c>
      <c r="L3746" s="11">
        <f t="shared" si="291"/>
        <v>41824.874305555561</v>
      </c>
      <c r="M3746" t="b">
        <v>0</v>
      </c>
      <c r="N3746">
        <v>0</v>
      </c>
      <c r="O3746" t="b">
        <v>0</v>
      </c>
      <c r="P3746" t="s">
        <v>8271</v>
      </c>
      <c r="Q3746" s="6">
        <f>E3746/D3746</f>
        <v>0</v>
      </c>
      <c r="R3746" s="7" t="e">
        <f t="shared" si="292"/>
        <v>#DIV/0!</v>
      </c>
      <c r="S3746" t="str">
        <f t="shared" si="293"/>
        <v>theater</v>
      </c>
      <c r="T3746" t="str">
        <f t="shared" si="294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290"/>
        <v>41831.406273148154</v>
      </c>
      <c r="L3747" s="11">
        <f t="shared" si="291"/>
        <v>41861.406273148154</v>
      </c>
      <c r="M3747" t="b">
        <v>0</v>
      </c>
      <c r="N3747">
        <v>1</v>
      </c>
      <c r="O3747" t="b">
        <v>0</v>
      </c>
      <c r="P3747" t="s">
        <v>8271</v>
      </c>
      <c r="Q3747" s="6">
        <f>E3747/D3747</f>
        <v>0.1</v>
      </c>
      <c r="R3747" s="7">
        <f t="shared" si="292"/>
        <v>10</v>
      </c>
      <c r="S3747" t="str">
        <f t="shared" si="293"/>
        <v>theater</v>
      </c>
      <c r="T3747" t="str">
        <f t="shared" si="294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290"/>
        <v>42621.097673611112</v>
      </c>
      <c r="L3748" s="11">
        <f t="shared" si="291"/>
        <v>42651.097673611112</v>
      </c>
      <c r="M3748" t="b">
        <v>0</v>
      </c>
      <c r="N3748">
        <v>1</v>
      </c>
      <c r="O3748" t="b">
        <v>0</v>
      </c>
      <c r="P3748" t="s">
        <v>8271</v>
      </c>
      <c r="Q3748" s="6">
        <f>E3748/D3748</f>
        <v>2.3764705882352941E-2</v>
      </c>
      <c r="R3748" s="7">
        <f t="shared" si="292"/>
        <v>202</v>
      </c>
      <c r="S3748" t="str">
        <f t="shared" si="293"/>
        <v>theater</v>
      </c>
      <c r="T3748" t="str">
        <f t="shared" si="294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290"/>
        <v>42164.008055555554</v>
      </c>
      <c r="L3749" s="11">
        <f t="shared" si="291"/>
        <v>42190.665972222225</v>
      </c>
      <c r="M3749" t="b">
        <v>0</v>
      </c>
      <c r="N3749">
        <v>1</v>
      </c>
      <c r="O3749" t="b">
        <v>0</v>
      </c>
      <c r="P3749" t="s">
        <v>8271</v>
      </c>
      <c r="Q3749" s="6">
        <f>E3749/D3749</f>
        <v>0.01</v>
      </c>
      <c r="R3749" s="7">
        <f t="shared" si="292"/>
        <v>25</v>
      </c>
      <c r="S3749" t="str">
        <f t="shared" si="293"/>
        <v>theater</v>
      </c>
      <c r="T3749" t="str">
        <f t="shared" si="294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290"/>
        <v>42395.414768518523</v>
      </c>
      <c r="L3750" s="11">
        <f t="shared" si="291"/>
        <v>42415.957638888889</v>
      </c>
      <c r="M3750" t="b">
        <v>0</v>
      </c>
      <c r="N3750">
        <v>52</v>
      </c>
      <c r="O3750" t="b">
        <v>1</v>
      </c>
      <c r="P3750" t="s">
        <v>8305</v>
      </c>
      <c r="Q3750" s="6">
        <f>E3750/D3750</f>
        <v>1.0351999999999999</v>
      </c>
      <c r="R3750" s="7">
        <f t="shared" si="292"/>
        <v>99.538461538461533</v>
      </c>
      <c r="S3750" t="str">
        <f t="shared" si="293"/>
        <v>theater</v>
      </c>
      <c r="T3750" t="str">
        <f t="shared" si="294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290"/>
        <v>42457.835509259261</v>
      </c>
      <c r="L3751" s="11">
        <f t="shared" si="291"/>
        <v>42488.874305555561</v>
      </c>
      <c r="M3751" t="b">
        <v>0</v>
      </c>
      <c r="N3751">
        <v>7</v>
      </c>
      <c r="O3751" t="b">
        <v>1</v>
      </c>
      <c r="P3751" t="s">
        <v>8305</v>
      </c>
      <c r="Q3751" s="6">
        <f>E3751/D3751</f>
        <v>1.05</v>
      </c>
      <c r="R3751" s="7">
        <f t="shared" si="292"/>
        <v>75</v>
      </c>
      <c r="S3751" t="str">
        <f t="shared" si="293"/>
        <v>theater</v>
      </c>
      <c r="T3751" t="str">
        <f t="shared" si="294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290"/>
        <v>42016.68990740741</v>
      </c>
      <c r="L3752" s="11">
        <f t="shared" si="291"/>
        <v>42045.040972222225</v>
      </c>
      <c r="M3752" t="b">
        <v>0</v>
      </c>
      <c r="N3752">
        <v>28</v>
      </c>
      <c r="O3752" t="b">
        <v>1</v>
      </c>
      <c r="P3752" t="s">
        <v>8305</v>
      </c>
      <c r="Q3752" s="6">
        <f>E3752/D3752</f>
        <v>1.0044999999999999</v>
      </c>
      <c r="R3752" s="7">
        <f t="shared" si="292"/>
        <v>215.25</v>
      </c>
      <c r="S3752" t="str">
        <f t="shared" si="293"/>
        <v>theater</v>
      </c>
      <c r="T3752" t="str">
        <f t="shared" si="294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290"/>
        <v>42402.743900462963</v>
      </c>
      <c r="L3753" s="11">
        <f t="shared" si="291"/>
        <v>42462.702233796292</v>
      </c>
      <c r="M3753" t="b">
        <v>0</v>
      </c>
      <c r="N3753">
        <v>11</v>
      </c>
      <c r="O3753" t="b">
        <v>1</v>
      </c>
      <c r="P3753" t="s">
        <v>8305</v>
      </c>
      <c r="Q3753" s="6">
        <f>E3753/D3753</f>
        <v>1.3260000000000001</v>
      </c>
      <c r="R3753" s="7">
        <f t="shared" si="292"/>
        <v>120.54545454545455</v>
      </c>
      <c r="S3753" t="str">
        <f t="shared" si="293"/>
        <v>theater</v>
      </c>
      <c r="T3753" t="str">
        <f t="shared" si="294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290"/>
        <v>42619.510821759257</v>
      </c>
      <c r="L3754" s="11">
        <f t="shared" si="291"/>
        <v>42659.583333333336</v>
      </c>
      <c r="M3754" t="b">
        <v>0</v>
      </c>
      <c r="N3754">
        <v>15</v>
      </c>
      <c r="O3754" t="b">
        <v>1</v>
      </c>
      <c r="P3754" t="s">
        <v>8305</v>
      </c>
      <c r="Q3754" s="6">
        <f>E3754/D3754</f>
        <v>1.1299999999999999</v>
      </c>
      <c r="R3754" s="7">
        <f t="shared" si="292"/>
        <v>37.666666666666664</v>
      </c>
      <c r="S3754" t="str">
        <f t="shared" si="293"/>
        <v>theater</v>
      </c>
      <c r="T3754" t="str">
        <f t="shared" si="294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290"/>
        <v>42128.532407407409</v>
      </c>
      <c r="L3755" s="11">
        <f t="shared" si="291"/>
        <v>42157.708333333336</v>
      </c>
      <c r="M3755" t="b">
        <v>0</v>
      </c>
      <c r="N3755">
        <v>30</v>
      </c>
      <c r="O3755" t="b">
        <v>1</v>
      </c>
      <c r="P3755" t="s">
        <v>8305</v>
      </c>
      <c r="Q3755" s="6">
        <f>E3755/D3755</f>
        <v>1.0334000000000001</v>
      </c>
      <c r="R3755" s="7">
        <f t="shared" si="292"/>
        <v>172.23333333333332</v>
      </c>
      <c r="S3755" t="str">
        <f t="shared" si="293"/>
        <v>theater</v>
      </c>
      <c r="T3755" t="str">
        <f t="shared" si="294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290"/>
        <v>41808.589548611111</v>
      </c>
      <c r="L3756" s="11">
        <f t="shared" si="291"/>
        <v>41845.915972222225</v>
      </c>
      <c r="M3756" t="b">
        <v>0</v>
      </c>
      <c r="N3756">
        <v>27</v>
      </c>
      <c r="O3756" t="b">
        <v>1</v>
      </c>
      <c r="P3756" t="s">
        <v>8305</v>
      </c>
      <c r="Q3756" s="6">
        <f>E3756/D3756</f>
        <v>1.2</v>
      </c>
      <c r="R3756" s="7">
        <f t="shared" si="292"/>
        <v>111.11111111111111</v>
      </c>
      <c r="S3756" t="str">
        <f t="shared" si="293"/>
        <v>theater</v>
      </c>
      <c r="T3756" t="str">
        <f t="shared" si="294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290"/>
        <v>42445.575312499997</v>
      </c>
      <c r="L3757" s="11">
        <f t="shared" si="291"/>
        <v>42475.575312499997</v>
      </c>
      <c r="M3757" t="b">
        <v>0</v>
      </c>
      <c r="N3757">
        <v>28</v>
      </c>
      <c r="O3757" t="b">
        <v>1</v>
      </c>
      <c r="P3757" t="s">
        <v>8305</v>
      </c>
      <c r="Q3757" s="6">
        <f>E3757/D3757</f>
        <v>1.2963636363636364</v>
      </c>
      <c r="R3757" s="7">
        <f t="shared" si="292"/>
        <v>25.464285714285715</v>
      </c>
      <c r="S3757" t="str">
        <f t="shared" si="293"/>
        <v>theater</v>
      </c>
      <c r="T3757" t="str">
        <f t="shared" si="294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290"/>
        <v>41771.523125</v>
      </c>
      <c r="L3758" s="11">
        <f t="shared" si="291"/>
        <v>41801.523125</v>
      </c>
      <c r="M3758" t="b">
        <v>0</v>
      </c>
      <c r="N3758">
        <v>17</v>
      </c>
      <c r="O3758" t="b">
        <v>1</v>
      </c>
      <c r="P3758" t="s">
        <v>8305</v>
      </c>
      <c r="Q3758" s="6">
        <f>E3758/D3758</f>
        <v>1.0111111111111111</v>
      </c>
      <c r="R3758" s="7">
        <f t="shared" si="292"/>
        <v>267.64705882352939</v>
      </c>
      <c r="S3758" t="str">
        <f t="shared" si="293"/>
        <v>theater</v>
      </c>
      <c r="T3758" t="str">
        <f t="shared" si="294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290"/>
        <v>41954.559201388889</v>
      </c>
      <c r="L3759" s="11">
        <f t="shared" si="291"/>
        <v>41974.559201388889</v>
      </c>
      <c r="M3759" t="b">
        <v>0</v>
      </c>
      <c r="N3759">
        <v>50</v>
      </c>
      <c r="O3759" t="b">
        <v>1</v>
      </c>
      <c r="P3759" t="s">
        <v>8305</v>
      </c>
      <c r="Q3759" s="6">
        <f>E3759/D3759</f>
        <v>1.0851428571428572</v>
      </c>
      <c r="R3759" s="7">
        <f t="shared" si="292"/>
        <v>75.959999999999994</v>
      </c>
      <c r="S3759" t="str">
        <f t="shared" si="293"/>
        <v>theater</v>
      </c>
      <c r="T3759" t="str">
        <f t="shared" si="294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290"/>
        <v>41747.179837962962</v>
      </c>
      <c r="L3760" s="11">
        <f t="shared" si="291"/>
        <v>41777.916666666672</v>
      </c>
      <c r="M3760" t="b">
        <v>0</v>
      </c>
      <c r="N3760">
        <v>26</v>
      </c>
      <c r="O3760" t="b">
        <v>1</v>
      </c>
      <c r="P3760" t="s">
        <v>8305</v>
      </c>
      <c r="Q3760" s="6">
        <f>E3760/D3760</f>
        <v>1.0233333333333334</v>
      </c>
      <c r="R3760" s="7">
        <f t="shared" si="292"/>
        <v>59.03846153846154</v>
      </c>
      <c r="S3760" t="str">
        <f t="shared" si="293"/>
        <v>theater</v>
      </c>
      <c r="T3760" t="str">
        <f t="shared" si="294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290"/>
        <v>42181.81658564815</v>
      </c>
      <c r="L3761" s="11">
        <f t="shared" si="291"/>
        <v>42241.81658564815</v>
      </c>
      <c r="M3761" t="b">
        <v>0</v>
      </c>
      <c r="N3761">
        <v>88</v>
      </c>
      <c r="O3761" t="b">
        <v>1</v>
      </c>
      <c r="P3761" t="s">
        <v>8305</v>
      </c>
      <c r="Q3761" s="6">
        <f>E3761/D3761</f>
        <v>1.1024425000000002</v>
      </c>
      <c r="R3761" s="7">
        <f t="shared" si="292"/>
        <v>50.111022727272733</v>
      </c>
      <c r="S3761" t="str">
        <f t="shared" si="293"/>
        <v>theater</v>
      </c>
      <c r="T3761" t="str">
        <f t="shared" si="294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290"/>
        <v>41739.233634259261</v>
      </c>
      <c r="L3762" s="11">
        <f t="shared" si="291"/>
        <v>41764.233634259261</v>
      </c>
      <c r="M3762" t="b">
        <v>0</v>
      </c>
      <c r="N3762">
        <v>91</v>
      </c>
      <c r="O3762" t="b">
        <v>1</v>
      </c>
      <c r="P3762" t="s">
        <v>8305</v>
      </c>
      <c r="Q3762" s="6">
        <f>E3762/D3762</f>
        <v>1.010154</v>
      </c>
      <c r="R3762" s="7">
        <f t="shared" si="292"/>
        <v>55.502967032967035</v>
      </c>
      <c r="S3762" t="str">
        <f t="shared" si="293"/>
        <v>theater</v>
      </c>
      <c r="T3762" t="str">
        <f t="shared" si="294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290"/>
        <v>42173.175196759265</v>
      </c>
      <c r="L3763" s="11">
        <f t="shared" si="291"/>
        <v>42226.666666666664</v>
      </c>
      <c r="M3763" t="b">
        <v>0</v>
      </c>
      <c r="N3763">
        <v>3</v>
      </c>
      <c r="O3763" t="b">
        <v>1</v>
      </c>
      <c r="P3763" t="s">
        <v>8305</v>
      </c>
      <c r="Q3763" s="6">
        <f>E3763/D3763</f>
        <v>1</v>
      </c>
      <c r="R3763" s="7">
        <f t="shared" si="292"/>
        <v>166.66666666666666</v>
      </c>
      <c r="S3763" t="str">
        <f t="shared" si="293"/>
        <v>theater</v>
      </c>
      <c r="T3763" t="str">
        <f t="shared" si="294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290"/>
        <v>42193.521863425929</v>
      </c>
      <c r="L3764" s="11">
        <f t="shared" si="291"/>
        <v>42218.521863425929</v>
      </c>
      <c r="M3764" t="b">
        <v>0</v>
      </c>
      <c r="N3764">
        <v>28</v>
      </c>
      <c r="O3764" t="b">
        <v>1</v>
      </c>
      <c r="P3764" t="s">
        <v>8305</v>
      </c>
      <c r="Q3764" s="6">
        <f>E3764/D3764</f>
        <v>1.0624</v>
      </c>
      <c r="R3764" s="7">
        <f t="shared" si="292"/>
        <v>47.428571428571431</v>
      </c>
      <c r="S3764" t="str">
        <f t="shared" si="293"/>
        <v>theater</v>
      </c>
      <c r="T3764" t="str">
        <f t="shared" si="294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290"/>
        <v>42065.458634259259</v>
      </c>
      <c r="L3765" s="11">
        <f t="shared" si="291"/>
        <v>42095.416967592595</v>
      </c>
      <c r="M3765" t="b">
        <v>0</v>
      </c>
      <c r="N3765">
        <v>77</v>
      </c>
      <c r="O3765" t="b">
        <v>1</v>
      </c>
      <c r="P3765" t="s">
        <v>8305</v>
      </c>
      <c r="Q3765" s="6">
        <f>E3765/D3765</f>
        <v>1</v>
      </c>
      <c r="R3765" s="7">
        <f t="shared" si="292"/>
        <v>64.935064935064929</v>
      </c>
      <c r="S3765" t="str">
        <f t="shared" si="293"/>
        <v>theater</v>
      </c>
      <c r="T3765" t="str">
        <f t="shared" si="294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290"/>
        <v>42499.551296296304</v>
      </c>
      <c r="L3766" s="11">
        <f t="shared" si="291"/>
        <v>42518.73333333333</v>
      </c>
      <c r="M3766" t="b">
        <v>0</v>
      </c>
      <c r="N3766">
        <v>27</v>
      </c>
      <c r="O3766" t="b">
        <v>1</v>
      </c>
      <c r="P3766" t="s">
        <v>8305</v>
      </c>
      <c r="Q3766" s="6">
        <f>E3766/D3766</f>
        <v>1</v>
      </c>
      <c r="R3766" s="7">
        <f t="shared" si="292"/>
        <v>55.555555555555557</v>
      </c>
      <c r="S3766" t="str">
        <f t="shared" si="293"/>
        <v>theater</v>
      </c>
      <c r="T3766" t="str">
        <f t="shared" si="294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290"/>
        <v>41820.484745370377</v>
      </c>
      <c r="L3767" s="11">
        <f t="shared" si="291"/>
        <v>41850.484745370377</v>
      </c>
      <c r="M3767" t="b">
        <v>0</v>
      </c>
      <c r="N3767">
        <v>107</v>
      </c>
      <c r="O3767" t="b">
        <v>1</v>
      </c>
      <c r="P3767" t="s">
        <v>8305</v>
      </c>
      <c r="Q3767" s="6">
        <f>E3767/D3767</f>
        <v>1.1345714285714286</v>
      </c>
      <c r="R3767" s="7">
        <f t="shared" si="292"/>
        <v>74.224299065420567</v>
      </c>
      <c r="S3767" t="str">
        <f t="shared" si="293"/>
        <v>theater</v>
      </c>
      <c r="T3767" t="str">
        <f t="shared" si="294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290"/>
        <v>41787.875520833339</v>
      </c>
      <c r="L3768" s="11">
        <f t="shared" si="291"/>
        <v>41822.875520833339</v>
      </c>
      <c r="M3768" t="b">
        <v>0</v>
      </c>
      <c r="N3768">
        <v>96</v>
      </c>
      <c r="O3768" t="b">
        <v>1</v>
      </c>
      <c r="P3768" t="s">
        <v>8305</v>
      </c>
      <c r="Q3768" s="6">
        <f>E3768/D3768</f>
        <v>1.0265010000000001</v>
      </c>
      <c r="R3768" s="7">
        <f t="shared" si="292"/>
        <v>106.9271875</v>
      </c>
      <c r="S3768" t="str">
        <f t="shared" si="293"/>
        <v>theater</v>
      </c>
      <c r="T3768" t="str">
        <f t="shared" si="294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290"/>
        <v>42049.72797453704</v>
      </c>
      <c r="L3769" s="11">
        <f t="shared" si="291"/>
        <v>42063.915972222225</v>
      </c>
      <c r="M3769" t="b">
        <v>0</v>
      </c>
      <c r="N3769">
        <v>56</v>
      </c>
      <c r="O3769" t="b">
        <v>1</v>
      </c>
      <c r="P3769" t="s">
        <v>8305</v>
      </c>
      <c r="Q3769" s="6">
        <f>E3769/D3769</f>
        <v>1.1675</v>
      </c>
      <c r="R3769" s="7">
        <f t="shared" si="292"/>
        <v>41.696428571428569</v>
      </c>
      <c r="S3769" t="str">
        <f t="shared" si="293"/>
        <v>theater</v>
      </c>
      <c r="T3769" t="str">
        <f t="shared" si="294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290"/>
        <v>41772.436226851853</v>
      </c>
      <c r="L3770" s="11">
        <f t="shared" si="291"/>
        <v>41802.436226851853</v>
      </c>
      <c r="M3770" t="b">
        <v>0</v>
      </c>
      <c r="N3770">
        <v>58</v>
      </c>
      <c r="O3770" t="b">
        <v>1</v>
      </c>
      <c r="P3770" t="s">
        <v>8305</v>
      </c>
      <c r="Q3770" s="6">
        <f>E3770/D3770</f>
        <v>1.0765274999999999</v>
      </c>
      <c r="R3770" s="7">
        <f t="shared" si="292"/>
        <v>74.243275862068955</v>
      </c>
      <c r="S3770" t="str">
        <f t="shared" si="293"/>
        <v>theater</v>
      </c>
      <c r="T3770" t="str">
        <f t="shared" si="294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290"/>
        <v>42445.306469907409</v>
      </c>
      <c r="L3771" s="11">
        <f t="shared" si="291"/>
        <v>42475.306469907409</v>
      </c>
      <c r="M3771" t="b">
        <v>0</v>
      </c>
      <c r="N3771">
        <v>15</v>
      </c>
      <c r="O3771" t="b">
        <v>1</v>
      </c>
      <c r="P3771" t="s">
        <v>8305</v>
      </c>
      <c r="Q3771" s="6">
        <f>E3771/D3771</f>
        <v>1</v>
      </c>
      <c r="R3771" s="7">
        <f t="shared" si="292"/>
        <v>73.333333333333329</v>
      </c>
      <c r="S3771" t="str">
        <f t="shared" si="293"/>
        <v>theater</v>
      </c>
      <c r="T3771" t="str">
        <f t="shared" si="294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290"/>
        <v>42138.639004629636</v>
      </c>
      <c r="L3772" s="11">
        <f t="shared" si="291"/>
        <v>42168.639004629636</v>
      </c>
      <c r="M3772" t="b">
        <v>0</v>
      </c>
      <c r="N3772">
        <v>20</v>
      </c>
      <c r="O3772" t="b">
        <v>1</v>
      </c>
      <c r="P3772" t="s">
        <v>8305</v>
      </c>
      <c r="Q3772" s="6">
        <f>E3772/D3772</f>
        <v>1</v>
      </c>
      <c r="R3772" s="7">
        <f t="shared" si="292"/>
        <v>100</v>
      </c>
      <c r="S3772" t="str">
        <f t="shared" si="293"/>
        <v>theater</v>
      </c>
      <c r="T3772" t="str">
        <f t="shared" si="294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290"/>
        <v>42493.565416666672</v>
      </c>
      <c r="L3773" s="11">
        <f t="shared" si="291"/>
        <v>42507.708333333336</v>
      </c>
      <c r="M3773" t="b">
        <v>0</v>
      </c>
      <c r="N3773">
        <v>38</v>
      </c>
      <c r="O3773" t="b">
        <v>1</v>
      </c>
      <c r="P3773" t="s">
        <v>8305</v>
      </c>
      <c r="Q3773" s="6">
        <f>E3773/D3773</f>
        <v>1.46</v>
      </c>
      <c r="R3773" s="7">
        <f t="shared" si="292"/>
        <v>38.421052631578945</v>
      </c>
      <c r="S3773" t="str">
        <f t="shared" si="293"/>
        <v>theater</v>
      </c>
      <c r="T3773" t="str">
        <f t="shared" si="294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290"/>
        <v>42682.325300925928</v>
      </c>
      <c r="L3774" s="11">
        <f t="shared" si="291"/>
        <v>42702.958333333336</v>
      </c>
      <c r="M3774" t="b">
        <v>0</v>
      </c>
      <c r="N3774">
        <v>33</v>
      </c>
      <c r="O3774" t="b">
        <v>1</v>
      </c>
      <c r="P3774" t="s">
        <v>8305</v>
      </c>
      <c r="Q3774" s="6">
        <f>E3774/D3774</f>
        <v>1.1020000000000001</v>
      </c>
      <c r="R3774" s="7">
        <f t="shared" si="292"/>
        <v>166.96969696969697</v>
      </c>
      <c r="S3774" t="str">
        <f t="shared" si="293"/>
        <v>theater</v>
      </c>
      <c r="T3774" t="str">
        <f t="shared" si="294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290"/>
        <v>42655.713506944441</v>
      </c>
      <c r="L3775" s="11">
        <f t="shared" si="291"/>
        <v>42688.797222222223</v>
      </c>
      <c r="M3775" t="b">
        <v>0</v>
      </c>
      <c r="N3775">
        <v>57</v>
      </c>
      <c r="O3775" t="b">
        <v>1</v>
      </c>
      <c r="P3775" t="s">
        <v>8305</v>
      </c>
      <c r="Q3775" s="6">
        <f>E3775/D3775</f>
        <v>1.0820000000000001</v>
      </c>
      <c r="R3775" s="7">
        <f t="shared" si="292"/>
        <v>94.912280701754383</v>
      </c>
      <c r="S3775" t="str">
        <f t="shared" si="293"/>
        <v>theater</v>
      </c>
      <c r="T3775" t="str">
        <f t="shared" si="294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290"/>
        <v>42087.500636574077</v>
      </c>
      <c r="L3776" s="11">
        <f t="shared" si="291"/>
        <v>42103.500636574077</v>
      </c>
      <c r="M3776" t="b">
        <v>0</v>
      </c>
      <c r="N3776">
        <v>25</v>
      </c>
      <c r="O3776" t="b">
        <v>1</v>
      </c>
      <c r="P3776" t="s">
        <v>8305</v>
      </c>
      <c r="Q3776" s="6">
        <f>E3776/D3776</f>
        <v>1</v>
      </c>
      <c r="R3776" s="7">
        <f t="shared" si="292"/>
        <v>100</v>
      </c>
      <c r="S3776" t="str">
        <f t="shared" si="293"/>
        <v>theater</v>
      </c>
      <c r="T3776" t="str">
        <f t="shared" si="294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290"/>
        <v>42075.650960648149</v>
      </c>
      <c r="L3777" s="11">
        <f t="shared" si="291"/>
        <v>42102.875000000007</v>
      </c>
      <c r="M3777" t="b">
        <v>0</v>
      </c>
      <c r="N3777">
        <v>14</v>
      </c>
      <c r="O3777" t="b">
        <v>1</v>
      </c>
      <c r="P3777" t="s">
        <v>8305</v>
      </c>
      <c r="Q3777" s="6">
        <f>E3777/D3777</f>
        <v>1.0024999999999999</v>
      </c>
      <c r="R3777" s="7">
        <f t="shared" si="292"/>
        <v>143.21428571428572</v>
      </c>
      <c r="S3777" t="str">
        <f t="shared" si="293"/>
        <v>theater</v>
      </c>
      <c r="T3777" t="str">
        <f t="shared" si="294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si="290"/>
        <v>41814.07613425926</v>
      </c>
      <c r="L3778" s="11">
        <f t="shared" si="291"/>
        <v>41851.75</v>
      </c>
      <c r="M3778" t="b">
        <v>0</v>
      </c>
      <c r="N3778">
        <v>94</v>
      </c>
      <c r="O3778" t="b">
        <v>1</v>
      </c>
      <c r="P3778" t="s">
        <v>8305</v>
      </c>
      <c r="Q3778" s="6">
        <f>E3778/D3778</f>
        <v>1.0671250000000001</v>
      </c>
      <c r="R3778" s="7">
        <f t="shared" si="292"/>
        <v>90.819148936170208</v>
      </c>
      <c r="S3778" t="str">
        <f t="shared" si="293"/>
        <v>theater</v>
      </c>
      <c r="T3778" t="str">
        <f t="shared" si="294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ref="K3779:K3842" si="295">(((J3779/60)/60)/24)+DATE(1970,1,1)+(-7/24)</f>
        <v>41886.819687500007</v>
      </c>
      <c r="L3779" s="11">
        <f t="shared" ref="L3779:L3842" si="296">(((I3779/60)/60)/24)+DATE(1970,1,1)+(-7/24)</f>
        <v>41908.875</v>
      </c>
      <c r="M3779" t="b">
        <v>0</v>
      </c>
      <c r="N3779">
        <v>59</v>
      </c>
      <c r="O3779" t="b">
        <v>1</v>
      </c>
      <c r="P3779" t="s">
        <v>8305</v>
      </c>
      <c r="Q3779" s="6">
        <f>E3779/D3779</f>
        <v>1.4319999999999999</v>
      </c>
      <c r="R3779" s="7">
        <f t="shared" ref="R3779:R3842" si="297">E3779/N3779</f>
        <v>48.542372881355931</v>
      </c>
      <c r="S3779" t="str">
        <f t="shared" ref="S3779:S3842" si="298">LEFT(P3779,SEARCH("/",P3779,1)-1)</f>
        <v>theater</v>
      </c>
      <c r="T3779" t="str">
        <f t="shared" ref="T3779:T3842" si="299">RIGHT(P3779,LEN(P3779)-SEARCH("/",P3779))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295"/>
        <v>41989.527546296296</v>
      </c>
      <c r="L3780" s="11">
        <f t="shared" si="296"/>
        <v>42049.527546296296</v>
      </c>
      <c r="M3780" t="b">
        <v>0</v>
      </c>
      <c r="N3780">
        <v>36</v>
      </c>
      <c r="O3780" t="b">
        <v>1</v>
      </c>
      <c r="P3780" t="s">
        <v>8305</v>
      </c>
      <c r="Q3780" s="6">
        <f>E3780/D3780</f>
        <v>1.0504166666666668</v>
      </c>
      <c r="R3780" s="7">
        <f t="shared" si="297"/>
        <v>70.027777777777771</v>
      </c>
      <c r="S3780" t="str">
        <f t="shared" si="298"/>
        <v>theater</v>
      </c>
      <c r="T3780" t="str">
        <f t="shared" si="29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295"/>
        <v>42425.443749999999</v>
      </c>
      <c r="L3781" s="11">
        <f t="shared" si="296"/>
        <v>42455.402083333342</v>
      </c>
      <c r="M3781" t="b">
        <v>0</v>
      </c>
      <c r="N3781">
        <v>115</v>
      </c>
      <c r="O3781" t="b">
        <v>1</v>
      </c>
      <c r="P3781" t="s">
        <v>8305</v>
      </c>
      <c r="Q3781" s="6">
        <f>E3781/D3781</f>
        <v>1.0398000000000001</v>
      </c>
      <c r="R3781" s="7">
        <f t="shared" si="297"/>
        <v>135.62608695652173</v>
      </c>
      <c r="S3781" t="str">
        <f t="shared" si="298"/>
        <v>theater</v>
      </c>
      <c r="T3781" t="str">
        <f t="shared" si="29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295"/>
        <v>42165.928067129636</v>
      </c>
      <c r="L3782" s="11">
        <f t="shared" si="296"/>
        <v>42198.54583333333</v>
      </c>
      <c r="M3782" t="b">
        <v>0</v>
      </c>
      <c r="N3782">
        <v>30</v>
      </c>
      <c r="O3782" t="b">
        <v>1</v>
      </c>
      <c r="P3782" t="s">
        <v>8305</v>
      </c>
      <c r="Q3782" s="6">
        <f>E3782/D3782</f>
        <v>1.2</v>
      </c>
      <c r="R3782" s="7">
        <f t="shared" si="297"/>
        <v>100</v>
      </c>
      <c r="S3782" t="str">
        <f t="shared" si="298"/>
        <v>theater</v>
      </c>
      <c r="T3782" t="str">
        <f t="shared" si="29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295"/>
        <v>41865.591261574074</v>
      </c>
      <c r="L3783" s="11">
        <f t="shared" si="296"/>
        <v>41890.591261574074</v>
      </c>
      <c r="M3783" t="b">
        <v>0</v>
      </c>
      <c r="N3783">
        <v>52</v>
      </c>
      <c r="O3783" t="b">
        <v>1</v>
      </c>
      <c r="P3783" t="s">
        <v>8305</v>
      </c>
      <c r="Q3783" s="6">
        <f>E3783/D3783</f>
        <v>1.0966666666666667</v>
      </c>
      <c r="R3783" s="7">
        <f t="shared" si="297"/>
        <v>94.90384615384616</v>
      </c>
      <c r="S3783" t="str">
        <f t="shared" si="298"/>
        <v>theater</v>
      </c>
      <c r="T3783" t="str">
        <f t="shared" si="29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295"/>
        <v>42546.570567129638</v>
      </c>
      <c r="L3784" s="11">
        <f t="shared" si="296"/>
        <v>42575.666666666664</v>
      </c>
      <c r="M3784" t="b">
        <v>0</v>
      </c>
      <c r="N3784">
        <v>27</v>
      </c>
      <c r="O3784" t="b">
        <v>1</v>
      </c>
      <c r="P3784" t="s">
        <v>8305</v>
      </c>
      <c r="Q3784" s="6">
        <f>E3784/D3784</f>
        <v>1.0175000000000001</v>
      </c>
      <c r="R3784" s="7">
        <f t="shared" si="297"/>
        <v>75.370370370370367</v>
      </c>
      <c r="S3784" t="str">
        <f t="shared" si="298"/>
        <v>theater</v>
      </c>
      <c r="T3784" t="str">
        <f t="shared" si="29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295"/>
        <v>42419.848611111112</v>
      </c>
      <c r="L3785" s="11">
        <f t="shared" si="296"/>
        <v>42444.375000000007</v>
      </c>
      <c r="M3785" t="b">
        <v>0</v>
      </c>
      <c r="N3785">
        <v>24</v>
      </c>
      <c r="O3785" t="b">
        <v>1</v>
      </c>
      <c r="P3785" t="s">
        <v>8305</v>
      </c>
      <c r="Q3785" s="6">
        <f>E3785/D3785</f>
        <v>1.2891666666666666</v>
      </c>
      <c r="R3785" s="7">
        <f t="shared" si="297"/>
        <v>64.458333333333329</v>
      </c>
      <c r="S3785" t="str">
        <f t="shared" si="298"/>
        <v>theater</v>
      </c>
      <c r="T3785" t="str">
        <f t="shared" si="29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295"/>
        <v>42531.689027777778</v>
      </c>
      <c r="L3786" s="11">
        <f t="shared" si="296"/>
        <v>42561.689027777778</v>
      </c>
      <c r="M3786" t="b">
        <v>0</v>
      </c>
      <c r="N3786">
        <v>10</v>
      </c>
      <c r="O3786" t="b">
        <v>1</v>
      </c>
      <c r="P3786" t="s">
        <v>8305</v>
      </c>
      <c r="Q3786" s="6">
        <f>E3786/D3786</f>
        <v>1.1499999999999999</v>
      </c>
      <c r="R3786" s="7">
        <f t="shared" si="297"/>
        <v>115</v>
      </c>
      <c r="S3786" t="str">
        <f t="shared" si="298"/>
        <v>theater</v>
      </c>
      <c r="T3786" t="str">
        <f t="shared" si="29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295"/>
        <v>42548.346863425926</v>
      </c>
      <c r="L3787" s="11">
        <f t="shared" si="296"/>
        <v>42584.127083333333</v>
      </c>
      <c r="M3787" t="b">
        <v>0</v>
      </c>
      <c r="N3787">
        <v>30</v>
      </c>
      <c r="O3787" t="b">
        <v>1</v>
      </c>
      <c r="P3787" t="s">
        <v>8305</v>
      </c>
      <c r="Q3787" s="6">
        <f>E3787/D3787</f>
        <v>1.5075000000000001</v>
      </c>
      <c r="R3787" s="7">
        <f t="shared" si="297"/>
        <v>100.5</v>
      </c>
      <c r="S3787" t="str">
        <f t="shared" si="298"/>
        <v>theater</v>
      </c>
      <c r="T3787" t="str">
        <f t="shared" si="29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295"/>
        <v>42486.746238425927</v>
      </c>
      <c r="L3788" s="11">
        <f t="shared" si="296"/>
        <v>42516.746238425927</v>
      </c>
      <c r="M3788" t="b">
        <v>0</v>
      </c>
      <c r="N3788">
        <v>71</v>
      </c>
      <c r="O3788" t="b">
        <v>1</v>
      </c>
      <c r="P3788" t="s">
        <v>8305</v>
      </c>
      <c r="Q3788" s="6">
        <f>E3788/D3788</f>
        <v>1.1096666666666666</v>
      </c>
      <c r="R3788" s="7">
        <f t="shared" si="297"/>
        <v>93.774647887323937</v>
      </c>
      <c r="S3788" t="str">
        <f t="shared" si="298"/>
        <v>theater</v>
      </c>
      <c r="T3788" t="str">
        <f t="shared" si="29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295"/>
        <v>42167.243125000001</v>
      </c>
      <c r="L3789" s="11">
        <f t="shared" si="296"/>
        <v>42195.874305555561</v>
      </c>
      <c r="M3789" t="b">
        <v>0</v>
      </c>
      <c r="N3789">
        <v>10</v>
      </c>
      <c r="O3789" t="b">
        <v>1</v>
      </c>
      <c r="P3789" t="s">
        <v>8305</v>
      </c>
      <c r="Q3789" s="6">
        <f>E3789/D3789</f>
        <v>1.0028571428571429</v>
      </c>
      <c r="R3789" s="7">
        <f t="shared" si="297"/>
        <v>35.1</v>
      </c>
      <c r="S3789" t="str">
        <f t="shared" si="298"/>
        <v>theater</v>
      </c>
      <c r="T3789" t="str">
        <f t="shared" si="29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295"/>
        <v>42333.404155092598</v>
      </c>
      <c r="L3790" s="11">
        <f t="shared" si="296"/>
        <v>42361.387500000004</v>
      </c>
      <c r="M3790" t="b">
        <v>0</v>
      </c>
      <c r="N3790">
        <v>1</v>
      </c>
      <c r="O3790" t="b">
        <v>0</v>
      </c>
      <c r="P3790" t="s">
        <v>8305</v>
      </c>
      <c r="Q3790" s="6">
        <f>E3790/D3790</f>
        <v>6.6666666666666671E-3</v>
      </c>
      <c r="R3790" s="7">
        <f t="shared" si="297"/>
        <v>500</v>
      </c>
      <c r="S3790" t="str">
        <f t="shared" si="298"/>
        <v>theater</v>
      </c>
      <c r="T3790" t="str">
        <f t="shared" si="29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295"/>
        <v>42138.507152777784</v>
      </c>
      <c r="L3791" s="11">
        <f t="shared" si="296"/>
        <v>42170.507152777784</v>
      </c>
      <c r="M3791" t="b">
        <v>0</v>
      </c>
      <c r="N3791">
        <v>4</v>
      </c>
      <c r="O3791" t="b">
        <v>0</v>
      </c>
      <c r="P3791" t="s">
        <v>8305</v>
      </c>
      <c r="Q3791" s="6">
        <f>E3791/D3791</f>
        <v>3.267605633802817E-2</v>
      </c>
      <c r="R3791" s="7">
        <f t="shared" si="297"/>
        <v>29</v>
      </c>
      <c r="S3791" t="str">
        <f t="shared" si="298"/>
        <v>theater</v>
      </c>
      <c r="T3791" t="str">
        <f t="shared" si="29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295"/>
        <v>42666.375266203708</v>
      </c>
      <c r="L3792" s="11">
        <f t="shared" si="296"/>
        <v>42696.416932870372</v>
      </c>
      <c r="M3792" t="b">
        <v>0</v>
      </c>
      <c r="N3792">
        <v>0</v>
      </c>
      <c r="O3792" t="b">
        <v>0</v>
      </c>
      <c r="P3792" t="s">
        <v>8305</v>
      </c>
      <c r="Q3792" s="6">
        <f>E3792/D3792</f>
        <v>0</v>
      </c>
      <c r="R3792" s="7" t="e">
        <f t="shared" si="297"/>
        <v>#DIV/0!</v>
      </c>
      <c r="S3792" t="str">
        <f t="shared" si="298"/>
        <v>theater</v>
      </c>
      <c r="T3792" t="str">
        <f t="shared" si="29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295"/>
        <v>41766.400370370371</v>
      </c>
      <c r="L3793" s="11">
        <f t="shared" si="296"/>
        <v>41826.400370370371</v>
      </c>
      <c r="M3793" t="b">
        <v>0</v>
      </c>
      <c r="N3793">
        <v>0</v>
      </c>
      <c r="O3793" t="b">
        <v>0</v>
      </c>
      <c r="P3793" t="s">
        <v>8305</v>
      </c>
      <c r="Q3793" s="6">
        <f>E3793/D3793</f>
        <v>0</v>
      </c>
      <c r="R3793" s="7" t="e">
        <f t="shared" si="297"/>
        <v>#DIV/0!</v>
      </c>
      <c r="S3793" t="str">
        <f t="shared" si="298"/>
        <v>theater</v>
      </c>
      <c r="T3793" t="str">
        <f t="shared" si="29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295"/>
        <v>42170.155347222222</v>
      </c>
      <c r="L3794" s="11">
        <f t="shared" si="296"/>
        <v>42200.155347222222</v>
      </c>
      <c r="M3794" t="b">
        <v>0</v>
      </c>
      <c r="N3794">
        <v>2</v>
      </c>
      <c r="O3794" t="b">
        <v>0</v>
      </c>
      <c r="P3794" t="s">
        <v>8305</v>
      </c>
      <c r="Q3794" s="6">
        <f>E3794/D3794</f>
        <v>2.8E-3</v>
      </c>
      <c r="R3794" s="7">
        <f t="shared" si="297"/>
        <v>17.5</v>
      </c>
      <c r="S3794" t="str">
        <f t="shared" si="298"/>
        <v>theater</v>
      </c>
      <c r="T3794" t="str">
        <f t="shared" si="29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295"/>
        <v>41968.647326388891</v>
      </c>
      <c r="L3795" s="11">
        <f t="shared" si="296"/>
        <v>41989.647326388891</v>
      </c>
      <c r="M3795" t="b">
        <v>0</v>
      </c>
      <c r="N3795">
        <v>24</v>
      </c>
      <c r="O3795" t="b">
        <v>0</v>
      </c>
      <c r="P3795" t="s">
        <v>8305</v>
      </c>
      <c r="Q3795" s="6">
        <f>E3795/D3795</f>
        <v>0.59657142857142853</v>
      </c>
      <c r="R3795" s="7">
        <f t="shared" si="297"/>
        <v>174</v>
      </c>
      <c r="S3795" t="str">
        <f t="shared" si="298"/>
        <v>theater</v>
      </c>
      <c r="T3795" t="str">
        <f t="shared" si="29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295"/>
        <v>42132.288819444446</v>
      </c>
      <c r="L3796" s="11">
        <f t="shared" si="296"/>
        <v>42162.288819444446</v>
      </c>
      <c r="M3796" t="b">
        <v>0</v>
      </c>
      <c r="N3796">
        <v>1</v>
      </c>
      <c r="O3796" t="b">
        <v>0</v>
      </c>
      <c r="P3796" t="s">
        <v>8305</v>
      </c>
      <c r="Q3796" s="6">
        <f>E3796/D3796</f>
        <v>0.01</v>
      </c>
      <c r="R3796" s="7">
        <f t="shared" si="297"/>
        <v>50</v>
      </c>
      <c r="S3796" t="str">
        <f t="shared" si="298"/>
        <v>theater</v>
      </c>
      <c r="T3796" t="str">
        <f t="shared" si="29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295"/>
        <v>42201.144560185188</v>
      </c>
      <c r="L3797" s="11">
        <f t="shared" si="296"/>
        <v>42244.645833333336</v>
      </c>
      <c r="M3797" t="b">
        <v>0</v>
      </c>
      <c r="N3797">
        <v>2</v>
      </c>
      <c r="O3797" t="b">
        <v>0</v>
      </c>
      <c r="P3797" t="s">
        <v>8305</v>
      </c>
      <c r="Q3797" s="6">
        <f>E3797/D3797</f>
        <v>1.6666666666666666E-2</v>
      </c>
      <c r="R3797" s="7">
        <f t="shared" si="297"/>
        <v>5</v>
      </c>
      <c r="S3797" t="str">
        <f t="shared" si="298"/>
        <v>theater</v>
      </c>
      <c r="T3797" t="str">
        <f t="shared" si="29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295"/>
        <v>42688.737916666672</v>
      </c>
      <c r="L3798" s="11">
        <f t="shared" si="296"/>
        <v>42748.737916666672</v>
      </c>
      <c r="M3798" t="b">
        <v>0</v>
      </c>
      <c r="N3798">
        <v>1</v>
      </c>
      <c r="O3798" t="b">
        <v>0</v>
      </c>
      <c r="P3798" t="s">
        <v>8305</v>
      </c>
      <c r="Q3798" s="6">
        <f>E3798/D3798</f>
        <v>4.4444444444444447E-5</v>
      </c>
      <c r="R3798" s="7">
        <f t="shared" si="297"/>
        <v>1</v>
      </c>
      <c r="S3798" t="str">
        <f t="shared" si="298"/>
        <v>theater</v>
      </c>
      <c r="T3798" t="str">
        <f t="shared" si="29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295"/>
        <v>42084.589872685188</v>
      </c>
      <c r="L3799" s="11">
        <f t="shared" si="296"/>
        <v>42114.589872685188</v>
      </c>
      <c r="M3799" t="b">
        <v>0</v>
      </c>
      <c r="N3799">
        <v>37</v>
      </c>
      <c r="O3799" t="b">
        <v>0</v>
      </c>
      <c r="P3799" t="s">
        <v>8305</v>
      </c>
      <c r="Q3799" s="6">
        <f>E3799/D3799</f>
        <v>0.89666666666666661</v>
      </c>
      <c r="R3799" s="7">
        <f t="shared" si="297"/>
        <v>145.40540540540542</v>
      </c>
      <c r="S3799" t="str">
        <f t="shared" si="298"/>
        <v>theater</v>
      </c>
      <c r="T3799" t="str">
        <f t="shared" si="29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295"/>
        <v>41831.431111111116</v>
      </c>
      <c r="L3800" s="11">
        <f t="shared" si="296"/>
        <v>41861.431111111116</v>
      </c>
      <c r="M3800" t="b">
        <v>0</v>
      </c>
      <c r="N3800">
        <v>5</v>
      </c>
      <c r="O3800" t="b">
        <v>0</v>
      </c>
      <c r="P3800" t="s">
        <v>8305</v>
      </c>
      <c r="Q3800" s="6">
        <f>E3800/D3800</f>
        <v>1.4642857142857143E-2</v>
      </c>
      <c r="R3800" s="7">
        <f t="shared" si="297"/>
        <v>205</v>
      </c>
      <c r="S3800" t="str">
        <f t="shared" si="298"/>
        <v>theater</v>
      </c>
      <c r="T3800" t="str">
        <f t="shared" si="29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295"/>
        <v>42410.639386574076</v>
      </c>
      <c r="L3801" s="11">
        <f t="shared" si="296"/>
        <v>42440.639386574076</v>
      </c>
      <c r="M3801" t="b">
        <v>0</v>
      </c>
      <c r="N3801">
        <v>4</v>
      </c>
      <c r="O3801" t="b">
        <v>0</v>
      </c>
      <c r="P3801" t="s">
        <v>8305</v>
      </c>
      <c r="Q3801" s="6">
        <f>E3801/D3801</f>
        <v>4.02E-2</v>
      </c>
      <c r="R3801" s="7">
        <f t="shared" si="297"/>
        <v>100.5</v>
      </c>
      <c r="S3801" t="str">
        <f t="shared" si="298"/>
        <v>theater</v>
      </c>
      <c r="T3801" t="str">
        <f t="shared" si="29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295"/>
        <v>41982.445405092592</v>
      </c>
      <c r="L3802" s="11">
        <f t="shared" si="296"/>
        <v>42014.915972222225</v>
      </c>
      <c r="M3802" t="b">
        <v>0</v>
      </c>
      <c r="N3802">
        <v>16</v>
      </c>
      <c r="O3802" t="b">
        <v>0</v>
      </c>
      <c r="P3802" t="s">
        <v>8305</v>
      </c>
      <c r="Q3802" s="6">
        <f>E3802/D3802</f>
        <v>4.0045454545454544E-2</v>
      </c>
      <c r="R3802" s="7">
        <f t="shared" si="297"/>
        <v>55.0625</v>
      </c>
      <c r="S3802" t="str">
        <f t="shared" si="298"/>
        <v>theater</v>
      </c>
      <c r="T3802" t="str">
        <f t="shared" si="29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295"/>
        <v>41975.384444444448</v>
      </c>
      <c r="L3803" s="11">
        <f t="shared" si="296"/>
        <v>42006.384444444448</v>
      </c>
      <c r="M3803" t="b">
        <v>0</v>
      </c>
      <c r="N3803">
        <v>9</v>
      </c>
      <c r="O3803" t="b">
        <v>0</v>
      </c>
      <c r="P3803" t="s">
        <v>8305</v>
      </c>
      <c r="Q3803" s="6">
        <f>E3803/D3803</f>
        <v>8.5199999999999998E-2</v>
      </c>
      <c r="R3803" s="7">
        <f t="shared" si="297"/>
        <v>47.333333333333336</v>
      </c>
      <c r="S3803" t="str">
        <f t="shared" si="298"/>
        <v>theater</v>
      </c>
      <c r="T3803" t="str">
        <f t="shared" si="29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295"/>
        <v>42268.834560185183</v>
      </c>
      <c r="L3804" s="11">
        <f t="shared" si="296"/>
        <v>42298.834560185183</v>
      </c>
      <c r="M3804" t="b">
        <v>0</v>
      </c>
      <c r="N3804">
        <v>0</v>
      </c>
      <c r="O3804" t="b">
        <v>0</v>
      </c>
      <c r="P3804" t="s">
        <v>8305</v>
      </c>
      <c r="Q3804" s="6">
        <f>E3804/D3804</f>
        <v>0</v>
      </c>
      <c r="R3804" s="7" t="e">
        <f t="shared" si="297"/>
        <v>#DIV/0!</v>
      </c>
      <c r="S3804" t="str">
        <f t="shared" si="298"/>
        <v>theater</v>
      </c>
      <c r="T3804" t="str">
        <f t="shared" si="29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295"/>
        <v>42403.680185185185</v>
      </c>
      <c r="L3805" s="11">
        <f t="shared" si="296"/>
        <v>42433.680185185185</v>
      </c>
      <c r="M3805" t="b">
        <v>0</v>
      </c>
      <c r="N3805">
        <v>40</v>
      </c>
      <c r="O3805" t="b">
        <v>0</v>
      </c>
      <c r="P3805" t="s">
        <v>8305</v>
      </c>
      <c r="Q3805" s="6">
        <f>E3805/D3805</f>
        <v>0.19650000000000001</v>
      </c>
      <c r="R3805" s="7">
        <f t="shared" si="297"/>
        <v>58.95</v>
      </c>
      <c r="S3805" t="str">
        <f t="shared" si="298"/>
        <v>theater</v>
      </c>
      <c r="T3805" t="str">
        <f t="shared" si="29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295"/>
        <v>42526.717870370376</v>
      </c>
      <c r="L3806" s="11">
        <f t="shared" si="296"/>
        <v>42582.000000000007</v>
      </c>
      <c r="M3806" t="b">
        <v>0</v>
      </c>
      <c r="N3806">
        <v>0</v>
      </c>
      <c r="O3806" t="b">
        <v>0</v>
      </c>
      <c r="P3806" t="s">
        <v>8305</v>
      </c>
      <c r="Q3806" s="6">
        <f>E3806/D3806</f>
        <v>0</v>
      </c>
      <c r="R3806" s="7" t="e">
        <f t="shared" si="297"/>
        <v>#DIV/0!</v>
      </c>
      <c r="S3806" t="str">
        <f t="shared" si="298"/>
        <v>theater</v>
      </c>
      <c r="T3806" t="str">
        <f t="shared" si="29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295"/>
        <v>41849.595370370371</v>
      </c>
      <c r="L3807" s="11">
        <f t="shared" si="296"/>
        <v>41909.595370370371</v>
      </c>
      <c r="M3807" t="b">
        <v>0</v>
      </c>
      <c r="N3807">
        <v>2</v>
      </c>
      <c r="O3807" t="b">
        <v>0</v>
      </c>
      <c r="P3807" t="s">
        <v>8305</v>
      </c>
      <c r="Q3807" s="6">
        <f>E3807/D3807</f>
        <v>2.0000000000000002E-5</v>
      </c>
      <c r="R3807" s="7">
        <f t="shared" si="297"/>
        <v>1.5</v>
      </c>
      <c r="S3807" t="str">
        <f t="shared" si="298"/>
        <v>theater</v>
      </c>
      <c r="T3807" t="str">
        <f t="shared" si="29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295"/>
        <v>41798.967372685183</v>
      </c>
      <c r="L3808" s="11">
        <f t="shared" si="296"/>
        <v>41818.967372685183</v>
      </c>
      <c r="M3808" t="b">
        <v>0</v>
      </c>
      <c r="N3808">
        <v>1</v>
      </c>
      <c r="O3808" t="b">
        <v>0</v>
      </c>
      <c r="P3808" t="s">
        <v>8305</v>
      </c>
      <c r="Q3808" s="6">
        <f>E3808/D3808</f>
        <v>6.6666666666666664E-4</v>
      </c>
      <c r="R3808" s="7">
        <f t="shared" si="297"/>
        <v>5</v>
      </c>
      <c r="S3808" t="str">
        <f t="shared" si="298"/>
        <v>theater</v>
      </c>
      <c r="T3808" t="str">
        <f t="shared" si="29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295"/>
        <v>42090.617349537039</v>
      </c>
      <c r="L3809" s="11">
        <f t="shared" si="296"/>
        <v>42097.617349537039</v>
      </c>
      <c r="M3809" t="b">
        <v>0</v>
      </c>
      <c r="N3809">
        <v>9</v>
      </c>
      <c r="O3809" t="b">
        <v>0</v>
      </c>
      <c r="P3809" t="s">
        <v>8305</v>
      </c>
      <c r="Q3809" s="6">
        <f>E3809/D3809</f>
        <v>0.30333333333333334</v>
      </c>
      <c r="R3809" s="7">
        <f t="shared" si="297"/>
        <v>50.555555555555557</v>
      </c>
      <c r="S3809" t="str">
        <f t="shared" si="298"/>
        <v>theater</v>
      </c>
      <c r="T3809" t="str">
        <f t="shared" si="29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295"/>
        <v>42059.162256944452</v>
      </c>
      <c r="L3810" s="11">
        <f t="shared" si="296"/>
        <v>42119.12059027778</v>
      </c>
      <c r="M3810" t="b">
        <v>0</v>
      </c>
      <c r="N3810">
        <v>24</v>
      </c>
      <c r="O3810" t="b">
        <v>1</v>
      </c>
      <c r="P3810" t="s">
        <v>8271</v>
      </c>
      <c r="Q3810" s="6">
        <f>E3810/D3810</f>
        <v>1</v>
      </c>
      <c r="R3810" s="7">
        <f t="shared" si="297"/>
        <v>41.666666666666664</v>
      </c>
      <c r="S3810" t="str">
        <f t="shared" si="298"/>
        <v>theater</v>
      </c>
      <c r="T3810" t="str">
        <f t="shared" si="29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295"/>
        <v>41800.235034722224</v>
      </c>
      <c r="L3811" s="11">
        <f t="shared" si="296"/>
        <v>41850.666666666672</v>
      </c>
      <c r="M3811" t="b">
        <v>0</v>
      </c>
      <c r="N3811">
        <v>38</v>
      </c>
      <c r="O3811" t="b">
        <v>1</v>
      </c>
      <c r="P3811" t="s">
        <v>8271</v>
      </c>
      <c r="Q3811" s="6">
        <f>E3811/D3811</f>
        <v>1.0125</v>
      </c>
      <c r="R3811" s="7">
        <f t="shared" si="297"/>
        <v>53.289473684210527</v>
      </c>
      <c r="S3811" t="str">
        <f t="shared" si="298"/>
        <v>theater</v>
      </c>
      <c r="T3811" t="str">
        <f t="shared" si="29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295"/>
        <v>42054.557384259264</v>
      </c>
      <c r="L3812" s="11">
        <f t="shared" si="296"/>
        <v>42084.515717592592</v>
      </c>
      <c r="M3812" t="b">
        <v>0</v>
      </c>
      <c r="N3812">
        <v>26</v>
      </c>
      <c r="O3812" t="b">
        <v>1</v>
      </c>
      <c r="P3812" t="s">
        <v>8271</v>
      </c>
      <c r="Q3812" s="6">
        <f>E3812/D3812</f>
        <v>1.2173333333333334</v>
      </c>
      <c r="R3812" s="7">
        <f t="shared" si="297"/>
        <v>70.230769230769226</v>
      </c>
      <c r="S3812" t="str">
        <f t="shared" si="298"/>
        <v>theater</v>
      </c>
      <c r="T3812" t="str">
        <f t="shared" si="29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295"/>
        <v>42487.335335648146</v>
      </c>
      <c r="L3813" s="11">
        <f t="shared" si="296"/>
        <v>42521.166666666664</v>
      </c>
      <c r="M3813" t="b">
        <v>0</v>
      </c>
      <c r="N3813">
        <v>19</v>
      </c>
      <c r="O3813" t="b">
        <v>1</v>
      </c>
      <c r="P3813" t="s">
        <v>8271</v>
      </c>
      <c r="Q3813" s="6">
        <f>E3813/D3813</f>
        <v>3.3</v>
      </c>
      <c r="R3813" s="7">
        <f t="shared" si="297"/>
        <v>43.421052631578945</v>
      </c>
      <c r="S3813" t="str">
        <f t="shared" si="298"/>
        <v>theater</v>
      </c>
      <c r="T3813" t="str">
        <f t="shared" si="29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295"/>
        <v>42109.459583333337</v>
      </c>
      <c r="L3814" s="11">
        <f t="shared" si="296"/>
        <v>42155.874305555561</v>
      </c>
      <c r="M3814" t="b">
        <v>0</v>
      </c>
      <c r="N3814">
        <v>11</v>
      </c>
      <c r="O3814" t="b">
        <v>1</v>
      </c>
      <c r="P3814" t="s">
        <v>8271</v>
      </c>
      <c r="Q3814" s="6">
        <f>E3814/D3814</f>
        <v>1.0954999999999999</v>
      </c>
      <c r="R3814" s="7">
        <f t="shared" si="297"/>
        <v>199.18181818181819</v>
      </c>
      <c r="S3814" t="str">
        <f t="shared" si="298"/>
        <v>theater</v>
      </c>
      <c r="T3814" t="str">
        <f t="shared" si="29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295"/>
        <v>42496.984039351853</v>
      </c>
      <c r="L3815" s="11">
        <f t="shared" si="296"/>
        <v>42535.613194444442</v>
      </c>
      <c r="M3815" t="b">
        <v>0</v>
      </c>
      <c r="N3815">
        <v>27</v>
      </c>
      <c r="O3815" t="b">
        <v>1</v>
      </c>
      <c r="P3815" t="s">
        <v>8271</v>
      </c>
      <c r="Q3815" s="6">
        <f>E3815/D3815</f>
        <v>1.0095190476190474</v>
      </c>
      <c r="R3815" s="7">
        <f t="shared" si="297"/>
        <v>78.518148148148143</v>
      </c>
      <c r="S3815" t="str">
        <f t="shared" si="298"/>
        <v>theater</v>
      </c>
      <c r="T3815" t="str">
        <f t="shared" si="29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295"/>
        <v>42058.612407407411</v>
      </c>
      <c r="L3816" s="11">
        <f t="shared" si="296"/>
        <v>42094.874305555561</v>
      </c>
      <c r="M3816" t="b">
        <v>0</v>
      </c>
      <c r="N3816">
        <v>34</v>
      </c>
      <c r="O3816" t="b">
        <v>1</v>
      </c>
      <c r="P3816" t="s">
        <v>8271</v>
      </c>
      <c r="Q3816" s="6">
        <f>E3816/D3816</f>
        <v>1.4013333333333333</v>
      </c>
      <c r="R3816" s="7">
        <f t="shared" si="297"/>
        <v>61.823529411764703</v>
      </c>
      <c r="S3816" t="str">
        <f t="shared" si="298"/>
        <v>theater</v>
      </c>
      <c r="T3816" t="str">
        <f t="shared" si="29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295"/>
        <v>42206.968252314815</v>
      </c>
      <c r="L3817" s="11">
        <f t="shared" si="296"/>
        <v>42236.666666666664</v>
      </c>
      <c r="M3817" t="b">
        <v>0</v>
      </c>
      <c r="N3817">
        <v>20</v>
      </c>
      <c r="O3817" t="b">
        <v>1</v>
      </c>
      <c r="P3817" t="s">
        <v>8271</v>
      </c>
      <c r="Q3817" s="6">
        <f>E3817/D3817</f>
        <v>1.0000100000000001</v>
      </c>
      <c r="R3817" s="7">
        <f t="shared" si="297"/>
        <v>50.000500000000002</v>
      </c>
      <c r="S3817" t="str">
        <f t="shared" si="298"/>
        <v>theater</v>
      </c>
      <c r="T3817" t="str">
        <f t="shared" si="29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295"/>
        <v>41807.398414351854</v>
      </c>
      <c r="L3818" s="11">
        <f t="shared" si="296"/>
        <v>41837.398414351854</v>
      </c>
      <c r="M3818" t="b">
        <v>0</v>
      </c>
      <c r="N3818">
        <v>37</v>
      </c>
      <c r="O3818" t="b">
        <v>1</v>
      </c>
      <c r="P3818" t="s">
        <v>8271</v>
      </c>
      <c r="Q3818" s="6">
        <f>E3818/D3818</f>
        <v>1.19238</v>
      </c>
      <c r="R3818" s="7">
        <f t="shared" si="297"/>
        <v>48.339729729729726</v>
      </c>
      <c r="S3818" t="str">
        <f t="shared" si="298"/>
        <v>theater</v>
      </c>
      <c r="T3818" t="str">
        <f t="shared" si="29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295"/>
        <v>42284.405277777776</v>
      </c>
      <c r="L3819" s="11">
        <f t="shared" si="296"/>
        <v>42300.874305555561</v>
      </c>
      <c r="M3819" t="b">
        <v>0</v>
      </c>
      <c r="N3819">
        <v>20</v>
      </c>
      <c r="O3819" t="b">
        <v>1</v>
      </c>
      <c r="P3819" t="s">
        <v>8271</v>
      </c>
      <c r="Q3819" s="6">
        <f>E3819/D3819</f>
        <v>1.0725</v>
      </c>
      <c r="R3819" s="7">
        <f t="shared" si="297"/>
        <v>107.25</v>
      </c>
      <c r="S3819" t="str">
        <f t="shared" si="298"/>
        <v>theater</v>
      </c>
      <c r="T3819" t="str">
        <f t="shared" si="29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295"/>
        <v>42045.550717592596</v>
      </c>
      <c r="L3820" s="11">
        <f t="shared" si="296"/>
        <v>42075.509050925924</v>
      </c>
      <c r="M3820" t="b">
        <v>0</v>
      </c>
      <c r="N3820">
        <v>10</v>
      </c>
      <c r="O3820" t="b">
        <v>1</v>
      </c>
      <c r="P3820" t="s">
        <v>8271</v>
      </c>
      <c r="Q3820" s="6">
        <f>E3820/D3820</f>
        <v>2.2799999999999998</v>
      </c>
      <c r="R3820" s="7">
        <f t="shared" si="297"/>
        <v>57</v>
      </c>
      <c r="S3820" t="str">
        <f t="shared" si="298"/>
        <v>theater</v>
      </c>
      <c r="T3820" t="str">
        <f t="shared" si="29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295"/>
        <v>42183.917870370373</v>
      </c>
      <c r="L3821" s="11">
        <f t="shared" si="296"/>
        <v>42202.584722222229</v>
      </c>
      <c r="M3821" t="b">
        <v>0</v>
      </c>
      <c r="N3821">
        <v>26</v>
      </c>
      <c r="O3821" t="b">
        <v>1</v>
      </c>
      <c r="P3821" t="s">
        <v>8271</v>
      </c>
      <c r="Q3821" s="6">
        <f>E3821/D3821</f>
        <v>1.0640000000000001</v>
      </c>
      <c r="R3821" s="7">
        <f t="shared" si="297"/>
        <v>40.92307692307692</v>
      </c>
      <c r="S3821" t="str">
        <f t="shared" si="298"/>
        <v>theater</v>
      </c>
      <c r="T3821" t="str">
        <f t="shared" si="29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295"/>
        <v>42160.36015046297</v>
      </c>
      <c r="L3822" s="11">
        <f t="shared" si="296"/>
        <v>42190.36015046297</v>
      </c>
      <c r="M3822" t="b">
        <v>0</v>
      </c>
      <c r="N3822">
        <v>20</v>
      </c>
      <c r="O3822" t="b">
        <v>1</v>
      </c>
      <c r="P3822" t="s">
        <v>8271</v>
      </c>
      <c r="Q3822" s="6">
        <f>E3822/D3822</f>
        <v>1.4333333333333333</v>
      </c>
      <c r="R3822" s="7">
        <f t="shared" si="297"/>
        <v>21.5</v>
      </c>
      <c r="S3822" t="str">
        <f t="shared" si="298"/>
        <v>theater</v>
      </c>
      <c r="T3822" t="str">
        <f t="shared" si="29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295"/>
        <v>42340.888969907413</v>
      </c>
      <c r="L3823" s="11">
        <f t="shared" si="296"/>
        <v>42372.888969907413</v>
      </c>
      <c r="M3823" t="b">
        <v>0</v>
      </c>
      <c r="N3823">
        <v>46</v>
      </c>
      <c r="O3823" t="b">
        <v>1</v>
      </c>
      <c r="P3823" t="s">
        <v>8271</v>
      </c>
      <c r="Q3823" s="6">
        <f>E3823/D3823</f>
        <v>1.0454285714285714</v>
      </c>
      <c r="R3823" s="7">
        <f t="shared" si="297"/>
        <v>79.543478260869563</v>
      </c>
      <c r="S3823" t="str">
        <f t="shared" si="298"/>
        <v>theater</v>
      </c>
      <c r="T3823" t="str">
        <f t="shared" si="29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295"/>
        <v>42329.546493055554</v>
      </c>
      <c r="L3824" s="11">
        <f t="shared" si="296"/>
        <v>42388.665972222225</v>
      </c>
      <c r="M3824" t="b">
        <v>0</v>
      </c>
      <c r="N3824">
        <v>76</v>
      </c>
      <c r="O3824" t="b">
        <v>1</v>
      </c>
      <c r="P3824" t="s">
        <v>8271</v>
      </c>
      <c r="Q3824" s="6">
        <f>E3824/D3824</f>
        <v>1.1002000000000001</v>
      </c>
      <c r="R3824" s="7">
        <f t="shared" si="297"/>
        <v>72.381578947368425</v>
      </c>
      <c r="S3824" t="str">
        <f t="shared" si="298"/>
        <v>theater</v>
      </c>
      <c r="T3824" t="str">
        <f t="shared" si="29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295"/>
        <v>42170.618564814817</v>
      </c>
      <c r="L3825" s="11">
        <f t="shared" si="296"/>
        <v>42204.874305555561</v>
      </c>
      <c r="M3825" t="b">
        <v>0</v>
      </c>
      <c r="N3825">
        <v>41</v>
      </c>
      <c r="O3825" t="b">
        <v>1</v>
      </c>
      <c r="P3825" t="s">
        <v>8271</v>
      </c>
      <c r="Q3825" s="6">
        <f>E3825/D3825</f>
        <v>1.06</v>
      </c>
      <c r="R3825" s="7">
        <f t="shared" si="297"/>
        <v>64.634146341463421</v>
      </c>
      <c r="S3825" t="str">
        <f t="shared" si="298"/>
        <v>theater</v>
      </c>
      <c r="T3825" t="str">
        <f t="shared" si="29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295"/>
        <v>42571.33452546296</v>
      </c>
      <c r="L3826" s="11">
        <f t="shared" si="296"/>
        <v>42583.27847222222</v>
      </c>
      <c r="M3826" t="b">
        <v>0</v>
      </c>
      <c r="N3826">
        <v>7</v>
      </c>
      <c r="O3826" t="b">
        <v>1</v>
      </c>
      <c r="P3826" t="s">
        <v>8271</v>
      </c>
      <c r="Q3826" s="6">
        <f>E3826/D3826</f>
        <v>1.08</v>
      </c>
      <c r="R3826" s="7">
        <f t="shared" si="297"/>
        <v>38.571428571428569</v>
      </c>
      <c r="S3826" t="str">
        <f t="shared" si="298"/>
        <v>theater</v>
      </c>
      <c r="T3826" t="str">
        <f t="shared" si="29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295"/>
        <v>42150.77793981482</v>
      </c>
      <c r="L3827" s="11">
        <f t="shared" si="296"/>
        <v>42171.77793981482</v>
      </c>
      <c r="M3827" t="b">
        <v>0</v>
      </c>
      <c r="N3827">
        <v>49</v>
      </c>
      <c r="O3827" t="b">
        <v>1</v>
      </c>
      <c r="P3827" t="s">
        <v>8271</v>
      </c>
      <c r="Q3827" s="6">
        <f>E3827/D3827</f>
        <v>1.0542</v>
      </c>
      <c r="R3827" s="7">
        <f t="shared" si="297"/>
        <v>107.57142857142857</v>
      </c>
      <c r="S3827" t="str">
        <f t="shared" si="298"/>
        <v>theater</v>
      </c>
      <c r="T3827" t="str">
        <f t="shared" si="29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295"/>
        <v>42101.131874999999</v>
      </c>
      <c r="L3828" s="11">
        <f t="shared" si="296"/>
        <v>42131.131874999999</v>
      </c>
      <c r="M3828" t="b">
        <v>0</v>
      </c>
      <c r="N3828">
        <v>26</v>
      </c>
      <c r="O3828" t="b">
        <v>1</v>
      </c>
      <c r="P3828" t="s">
        <v>8271</v>
      </c>
      <c r="Q3828" s="6">
        <f>E3828/D3828</f>
        <v>1.1916666666666667</v>
      </c>
      <c r="R3828" s="7">
        <f t="shared" si="297"/>
        <v>27.5</v>
      </c>
      <c r="S3828" t="str">
        <f t="shared" si="298"/>
        <v>theater</v>
      </c>
      <c r="T3828" t="str">
        <f t="shared" si="29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295"/>
        <v>42034.63658564815</v>
      </c>
      <c r="L3829" s="11">
        <f t="shared" si="296"/>
        <v>42089.708333333336</v>
      </c>
      <c r="M3829" t="b">
        <v>0</v>
      </c>
      <c r="N3829">
        <v>65</v>
      </c>
      <c r="O3829" t="b">
        <v>1</v>
      </c>
      <c r="P3829" t="s">
        <v>8271</v>
      </c>
      <c r="Q3829" s="6">
        <f>E3829/D3829</f>
        <v>1.5266666666666666</v>
      </c>
      <c r="R3829" s="7">
        <f t="shared" si="297"/>
        <v>70.461538461538467</v>
      </c>
      <c r="S3829" t="str">
        <f t="shared" si="298"/>
        <v>theater</v>
      </c>
      <c r="T3829" t="str">
        <f t="shared" si="29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295"/>
        <v>41944.235960648155</v>
      </c>
      <c r="L3830" s="11">
        <f t="shared" si="296"/>
        <v>42004.277627314819</v>
      </c>
      <c r="M3830" t="b">
        <v>0</v>
      </c>
      <c r="N3830">
        <v>28</v>
      </c>
      <c r="O3830" t="b">
        <v>1</v>
      </c>
      <c r="P3830" t="s">
        <v>8271</v>
      </c>
      <c r="Q3830" s="6">
        <f>E3830/D3830</f>
        <v>1</v>
      </c>
      <c r="R3830" s="7">
        <f t="shared" si="297"/>
        <v>178.57142857142858</v>
      </c>
      <c r="S3830" t="str">
        <f t="shared" si="298"/>
        <v>theater</v>
      </c>
      <c r="T3830" t="str">
        <f t="shared" si="29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295"/>
        <v>42593.573738425934</v>
      </c>
      <c r="L3831" s="11">
        <f t="shared" si="296"/>
        <v>42613.573738425934</v>
      </c>
      <c r="M3831" t="b">
        <v>0</v>
      </c>
      <c r="N3831">
        <v>8</v>
      </c>
      <c r="O3831" t="b">
        <v>1</v>
      </c>
      <c r="P3831" t="s">
        <v>8271</v>
      </c>
      <c r="Q3831" s="6">
        <f>E3831/D3831</f>
        <v>1.002</v>
      </c>
      <c r="R3831" s="7">
        <f t="shared" si="297"/>
        <v>62.625</v>
      </c>
      <c r="S3831" t="str">
        <f t="shared" si="298"/>
        <v>theater</v>
      </c>
      <c r="T3831" t="str">
        <f t="shared" si="29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295"/>
        <v>42503.449201388888</v>
      </c>
      <c r="L3832" s="11">
        <f t="shared" si="296"/>
        <v>42517.449201388888</v>
      </c>
      <c r="M3832" t="b">
        <v>0</v>
      </c>
      <c r="N3832">
        <v>3</v>
      </c>
      <c r="O3832" t="b">
        <v>1</v>
      </c>
      <c r="P3832" t="s">
        <v>8271</v>
      </c>
      <c r="Q3832" s="6">
        <f>E3832/D3832</f>
        <v>2.25</v>
      </c>
      <c r="R3832" s="7">
        <f t="shared" si="297"/>
        <v>75</v>
      </c>
      <c r="S3832" t="str">
        <f t="shared" si="298"/>
        <v>theater</v>
      </c>
      <c r="T3832" t="str">
        <f t="shared" si="29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295"/>
        <v>41927.557233796302</v>
      </c>
      <c r="L3833" s="11">
        <f t="shared" si="296"/>
        <v>41948.598900462966</v>
      </c>
      <c r="M3833" t="b">
        <v>0</v>
      </c>
      <c r="N3833">
        <v>9</v>
      </c>
      <c r="O3833" t="b">
        <v>1</v>
      </c>
      <c r="P3833" t="s">
        <v>8271</v>
      </c>
      <c r="Q3833" s="6">
        <f>E3833/D3833</f>
        <v>1.0602199999999999</v>
      </c>
      <c r="R3833" s="7">
        <f t="shared" si="297"/>
        <v>58.901111111111113</v>
      </c>
      <c r="S3833" t="str">
        <f t="shared" si="298"/>
        <v>theater</v>
      </c>
      <c r="T3833" t="str">
        <f t="shared" si="29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295"/>
        <v>42374.823321759257</v>
      </c>
      <c r="L3834" s="11">
        <f t="shared" si="296"/>
        <v>42419.823321759257</v>
      </c>
      <c r="M3834" t="b">
        <v>0</v>
      </c>
      <c r="N3834">
        <v>9</v>
      </c>
      <c r="O3834" t="b">
        <v>1</v>
      </c>
      <c r="P3834" t="s">
        <v>8271</v>
      </c>
      <c r="Q3834" s="6">
        <f>E3834/D3834</f>
        <v>1.0466666666666666</v>
      </c>
      <c r="R3834" s="7">
        <f t="shared" si="297"/>
        <v>139.55555555555554</v>
      </c>
      <c r="S3834" t="str">
        <f t="shared" si="298"/>
        <v>theater</v>
      </c>
      <c r="T3834" t="str">
        <f t="shared" si="29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295"/>
        <v>41963.580694444441</v>
      </c>
      <c r="L3835" s="11">
        <f t="shared" si="296"/>
        <v>41974.506249999999</v>
      </c>
      <c r="M3835" t="b">
        <v>0</v>
      </c>
      <c r="N3835">
        <v>20</v>
      </c>
      <c r="O3835" t="b">
        <v>1</v>
      </c>
      <c r="P3835" t="s">
        <v>8271</v>
      </c>
      <c r="Q3835" s="6">
        <f>E3835/D3835</f>
        <v>1.1666666666666667</v>
      </c>
      <c r="R3835" s="7">
        <f t="shared" si="297"/>
        <v>70</v>
      </c>
      <c r="S3835" t="str">
        <f t="shared" si="298"/>
        <v>theater</v>
      </c>
      <c r="T3835" t="str">
        <f t="shared" si="29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295"/>
        <v>42143.153553240743</v>
      </c>
      <c r="L3836" s="11">
        <f t="shared" si="296"/>
        <v>42173.153553240743</v>
      </c>
      <c r="M3836" t="b">
        <v>0</v>
      </c>
      <c r="N3836">
        <v>57</v>
      </c>
      <c r="O3836" t="b">
        <v>1</v>
      </c>
      <c r="P3836" t="s">
        <v>8271</v>
      </c>
      <c r="Q3836" s="6">
        <f>E3836/D3836</f>
        <v>1.0903333333333334</v>
      </c>
      <c r="R3836" s="7">
        <f t="shared" si="297"/>
        <v>57.385964912280699</v>
      </c>
      <c r="S3836" t="str">
        <f t="shared" si="298"/>
        <v>theater</v>
      </c>
      <c r="T3836" t="str">
        <f t="shared" si="29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295"/>
        <v>42460.650555555556</v>
      </c>
      <c r="L3837" s="11">
        <f t="shared" si="296"/>
        <v>42481.650555555556</v>
      </c>
      <c r="M3837" t="b">
        <v>0</v>
      </c>
      <c r="N3837">
        <v>8</v>
      </c>
      <c r="O3837" t="b">
        <v>1</v>
      </c>
      <c r="P3837" t="s">
        <v>8271</v>
      </c>
      <c r="Q3837" s="6">
        <f>E3837/D3837</f>
        <v>1.6</v>
      </c>
      <c r="R3837" s="7">
        <f t="shared" si="297"/>
        <v>40</v>
      </c>
      <c r="S3837" t="str">
        <f t="shared" si="298"/>
        <v>theater</v>
      </c>
      <c r="T3837" t="str">
        <f t="shared" si="29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295"/>
        <v>42553.63486111111</v>
      </c>
      <c r="L3838" s="11">
        <f t="shared" si="296"/>
        <v>42584.881249999999</v>
      </c>
      <c r="M3838" t="b">
        <v>0</v>
      </c>
      <c r="N3838">
        <v>14</v>
      </c>
      <c r="O3838" t="b">
        <v>1</v>
      </c>
      <c r="P3838" t="s">
        <v>8271</v>
      </c>
      <c r="Q3838" s="6">
        <f>E3838/D3838</f>
        <v>1.125</v>
      </c>
      <c r="R3838" s="7">
        <f t="shared" si="297"/>
        <v>64.285714285714292</v>
      </c>
      <c r="S3838" t="str">
        <f t="shared" si="298"/>
        <v>theater</v>
      </c>
      <c r="T3838" t="str">
        <f t="shared" si="29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295"/>
        <v>42152.474050925928</v>
      </c>
      <c r="L3839" s="11">
        <f t="shared" si="296"/>
        <v>42188.474050925928</v>
      </c>
      <c r="M3839" t="b">
        <v>0</v>
      </c>
      <c r="N3839">
        <v>17</v>
      </c>
      <c r="O3839" t="b">
        <v>1</v>
      </c>
      <c r="P3839" t="s">
        <v>8271</v>
      </c>
      <c r="Q3839" s="6">
        <f>E3839/D3839</f>
        <v>1.0209999999999999</v>
      </c>
      <c r="R3839" s="7">
        <f t="shared" si="297"/>
        <v>120.11764705882354</v>
      </c>
      <c r="S3839" t="str">
        <f t="shared" si="298"/>
        <v>theater</v>
      </c>
      <c r="T3839" t="str">
        <f t="shared" si="29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295"/>
        <v>42116.419085648151</v>
      </c>
      <c r="L3840" s="11">
        <f t="shared" si="296"/>
        <v>42146.419085648151</v>
      </c>
      <c r="M3840" t="b">
        <v>0</v>
      </c>
      <c r="N3840">
        <v>100</v>
      </c>
      <c r="O3840" t="b">
        <v>1</v>
      </c>
      <c r="P3840" t="s">
        <v>8271</v>
      </c>
      <c r="Q3840" s="6">
        <f>E3840/D3840</f>
        <v>1.00824</v>
      </c>
      <c r="R3840" s="7">
        <f t="shared" si="297"/>
        <v>1008.24</v>
      </c>
      <c r="S3840" t="str">
        <f t="shared" si="298"/>
        <v>theater</v>
      </c>
      <c r="T3840" t="str">
        <f t="shared" si="29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295"/>
        <v>42154.850972222222</v>
      </c>
      <c r="L3841" s="11">
        <f t="shared" si="296"/>
        <v>42214.850972222222</v>
      </c>
      <c r="M3841" t="b">
        <v>0</v>
      </c>
      <c r="N3841">
        <v>32</v>
      </c>
      <c r="O3841" t="b">
        <v>1</v>
      </c>
      <c r="P3841" t="s">
        <v>8271</v>
      </c>
      <c r="Q3841" s="6">
        <f>E3841/D3841</f>
        <v>1.0125</v>
      </c>
      <c r="R3841" s="7">
        <f t="shared" si="297"/>
        <v>63.28125</v>
      </c>
      <c r="S3841" t="str">
        <f t="shared" si="298"/>
        <v>theater</v>
      </c>
      <c r="T3841" t="str">
        <f t="shared" si="29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si="295"/>
        <v>42432.410057870373</v>
      </c>
      <c r="L3842" s="11">
        <f t="shared" si="296"/>
        <v>42457.368391203701</v>
      </c>
      <c r="M3842" t="b">
        <v>0</v>
      </c>
      <c r="N3842">
        <v>3</v>
      </c>
      <c r="O3842" t="b">
        <v>1</v>
      </c>
      <c r="P3842" t="s">
        <v>8271</v>
      </c>
      <c r="Q3842" s="6">
        <f>E3842/D3842</f>
        <v>65</v>
      </c>
      <c r="R3842" s="7">
        <f t="shared" si="297"/>
        <v>21.666666666666668</v>
      </c>
      <c r="S3842" t="str">
        <f t="shared" si="298"/>
        <v>theater</v>
      </c>
      <c r="T3842" t="str">
        <f t="shared" si="29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ref="K3843:K3906" si="300">(((J3843/60)/60)/24)+DATE(1970,1,1)+(-7/24)</f>
        <v>41780.494062500002</v>
      </c>
      <c r="L3843" s="11">
        <f t="shared" ref="L3843:L3906" si="301">(((I3843/60)/60)/24)+DATE(1970,1,1)+(-7/24)</f>
        <v>41840.494062500002</v>
      </c>
      <c r="M3843" t="b">
        <v>1</v>
      </c>
      <c r="N3843">
        <v>34</v>
      </c>
      <c r="O3843" t="b">
        <v>0</v>
      </c>
      <c r="P3843" t="s">
        <v>8271</v>
      </c>
      <c r="Q3843" s="6">
        <f>E3843/D3843</f>
        <v>8.72E-2</v>
      </c>
      <c r="R3843" s="7">
        <f t="shared" ref="R3843:R3906" si="302">E3843/N3843</f>
        <v>25.647058823529413</v>
      </c>
      <c r="S3843" t="str">
        <f t="shared" ref="S3843:S3906" si="303">LEFT(P3843,SEARCH("/",P3843,1)-1)</f>
        <v>theater</v>
      </c>
      <c r="T3843" t="str">
        <f t="shared" ref="T3843:T3906" si="304">RIGHT(P3843,LEN(P3843)-SEARCH("/",P3843))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300"/>
        <v>41740.201990740745</v>
      </c>
      <c r="L3844" s="11">
        <f t="shared" si="301"/>
        <v>41770.201990740745</v>
      </c>
      <c r="M3844" t="b">
        <v>1</v>
      </c>
      <c r="N3844">
        <v>23</v>
      </c>
      <c r="O3844" t="b">
        <v>0</v>
      </c>
      <c r="P3844" t="s">
        <v>8271</v>
      </c>
      <c r="Q3844" s="6">
        <f>E3844/D3844</f>
        <v>0.21940000000000001</v>
      </c>
      <c r="R3844" s="7">
        <f t="shared" si="302"/>
        <v>47.695652173913047</v>
      </c>
      <c r="S3844" t="str">
        <f t="shared" si="303"/>
        <v>theater</v>
      </c>
      <c r="T3844" t="str">
        <f t="shared" si="304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300"/>
        <v>41765.780833333338</v>
      </c>
      <c r="L3845" s="11">
        <f t="shared" si="301"/>
        <v>41790.780833333338</v>
      </c>
      <c r="M3845" t="b">
        <v>1</v>
      </c>
      <c r="N3845">
        <v>19</v>
      </c>
      <c r="O3845" t="b">
        <v>0</v>
      </c>
      <c r="P3845" t="s">
        <v>8271</v>
      </c>
      <c r="Q3845" s="6">
        <f>E3845/D3845</f>
        <v>0.21299999999999999</v>
      </c>
      <c r="R3845" s="7">
        <f t="shared" si="302"/>
        <v>56.05263157894737</v>
      </c>
      <c r="S3845" t="str">
        <f t="shared" si="303"/>
        <v>theater</v>
      </c>
      <c r="T3845" t="str">
        <f t="shared" si="304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300"/>
        <v>41766.325625000005</v>
      </c>
      <c r="L3846" s="11">
        <f t="shared" si="301"/>
        <v>41792.999305555561</v>
      </c>
      <c r="M3846" t="b">
        <v>1</v>
      </c>
      <c r="N3846">
        <v>50</v>
      </c>
      <c r="O3846" t="b">
        <v>0</v>
      </c>
      <c r="P3846" t="s">
        <v>8271</v>
      </c>
      <c r="Q3846" s="6">
        <f>E3846/D3846</f>
        <v>0.41489795918367345</v>
      </c>
      <c r="R3846" s="7">
        <f t="shared" si="302"/>
        <v>81.319999999999993</v>
      </c>
      <c r="S3846" t="str">
        <f t="shared" si="303"/>
        <v>theater</v>
      </c>
      <c r="T3846" t="str">
        <f t="shared" si="304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300"/>
        <v>42248.335347222222</v>
      </c>
      <c r="L3847" s="11">
        <f t="shared" si="301"/>
        <v>42278.335347222222</v>
      </c>
      <c r="M3847" t="b">
        <v>1</v>
      </c>
      <c r="N3847">
        <v>12</v>
      </c>
      <c r="O3847" t="b">
        <v>0</v>
      </c>
      <c r="P3847" t="s">
        <v>8271</v>
      </c>
      <c r="Q3847" s="6">
        <f>E3847/D3847</f>
        <v>2.1049999999999999E-2</v>
      </c>
      <c r="R3847" s="7">
        <f t="shared" si="302"/>
        <v>70.166666666666671</v>
      </c>
      <c r="S3847" t="str">
        <f t="shared" si="303"/>
        <v>theater</v>
      </c>
      <c r="T3847" t="str">
        <f t="shared" si="304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300"/>
        <v>41884.929884259262</v>
      </c>
      <c r="L3848" s="11">
        <f t="shared" si="301"/>
        <v>41915.999305555561</v>
      </c>
      <c r="M3848" t="b">
        <v>1</v>
      </c>
      <c r="N3848">
        <v>8</v>
      </c>
      <c r="O3848" t="b">
        <v>0</v>
      </c>
      <c r="P3848" t="s">
        <v>8271</v>
      </c>
      <c r="Q3848" s="6">
        <f>E3848/D3848</f>
        <v>2.7E-2</v>
      </c>
      <c r="R3848" s="7">
        <f t="shared" si="302"/>
        <v>23.625</v>
      </c>
      <c r="S3848" t="str">
        <f t="shared" si="303"/>
        <v>theater</v>
      </c>
      <c r="T3848" t="str">
        <f t="shared" si="304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300"/>
        <v>42158.932766203703</v>
      </c>
      <c r="L3849" s="11">
        <f t="shared" si="301"/>
        <v>42203.932766203703</v>
      </c>
      <c r="M3849" t="b">
        <v>1</v>
      </c>
      <c r="N3849">
        <v>9</v>
      </c>
      <c r="O3849" t="b">
        <v>0</v>
      </c>
      <c r="P3849" t="s">
        <v>8271</v>
      </c>
      <c r="Q3849" s="6">
        <f>E3849/D3849</f>
        <v>0.16161904761904761</v>
      </c>
      <c r="R3849" s="7">
        <f t="shared" si="302"/>
        <v>188.55555555555554</v>
      </c>
      <c r="S3849" t="str">
        <f t="shared" si="303"/>
        <v>theater</v>
      </c>
      <c r="T3849" t="str">
        <f t="shared" si="304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300"/>
        <v>42265.525335648148</v>
      </c>
      <c r="L3850" s="11">
        <f t="shared" si="301"/>
        <v>42295.525335648148</v>
      </c>
      <c r="M3850" t="b">
        <v>1</v>
      </c>
      <c r="N3850">
        <v>43</v>
      </c>
      <c r="O3850" t="b">
        <v>0</v>
      </c>
      <c r="P3850" t="s">
        <v>8271</v>
      </c>
      <c r="Q3850" s="6">
        <f>E3850/D3850</f>
        <v>0.16376923076923078</v>
      </c>
      <c r="R3850" s="7">
        <f t="shared" si="302"/>
        <v>49.511627906976742</v>
      </c>
      <c r="S3850" t="str">
        <f t="shared" si="303"/>
        <v>theater</v>
      </c>
      <c r="T3850" t="str">
        <f t="shared" si="304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300"/>
        <v>42136.47550925926</v>
      </c>
      <c r="L3851" s="11">
        <f t="shared" si="301"/>
        <v>42166.47550925926</v>
      </c>
      <c r="M3851" t="b">
        <v>1</v>
      </c>
      <c r="N3851">
        <v>28</v>
      </c>
      <c r="O3851" t="b">
        <v>0</v>
      </c>
      <c r="P3851" t="s">
        <v>8271</v>
      </c>
      <c r="Q3851" s="6">
        <f>E3851/D3851</f>
        <v>7.0433333333333334E-2</v>
      </c>
      <c r="R3851" s="7">
        <f t="shared" si="302"/>
        <v>75.464285714285708</v>
      </c>
      <c r="S3851" t="str">
        <f t="shared" si="303"/>
        <v>theater</v>
      </c>
      <c r="T3851" t="str">
        <f t="shared" si="304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300"/>
        <v>41974.832673611112</v>
      </c>
      <c r="L3852" s="11">
        <f t="shared" si="301"/>
        <v>42004.832673611112</v>
      </c>
      <c r="M3852" t="b">
        <v>1</v>
      </c>
      <c r="N3852">
        <v>4</v>
      </c>
      <c r="O3852" t="b">
        <v>0</v>
      </c>
      <c r="P3852" t="s">
        <v>8271</v>
      </c>
      <c r="Q3852" s="6">
        <f>E3852/D3852</f>
        <v>3.7999999999999999E-2</v>
      </c>
      <c r="R3852" s="7">
        <f t="shared" si="302"/>
        <v>9.5</v>
      </c>
      <c r="S3852" t="str">
        <f t="shared" si="303"/>
        <v>theater</v>
      </c>
      <c r="T3852" t="str">
        <f t="shared" si="304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300"/>
        <v>42172.147905092592</v>
      </c>
      <c r="L3853" s="11">
        <f t="shared" si="301"/>
        <v>42202.147905092592</v>
      </c>
      <c r="M3853" t="b">
        <v>1</v>
      </c>
      <c r="N3853">
        <v>24</v>
      </c>
      <c r="O3853" t="b">
        <v>0</v>
      </c>
      <c r="P3853" t="s">
        <v>8271</v>
      </c>
      <c r="Q3853" s="6">
        <f>E3853/D3853</f>
        <v>0.34079999999999999</v>
      </c>
      <c r="R3853" s="7">
        <f t="shared" si="302"/>
        <v>35.5</v>
      </c>
      <c r="S3853" t="str">
        <f t="shared" si="303"/>
        <v>theater</v>
      </c>
      <c r="T3853" t="str">
        <f t="shared" si="304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300"/>
        <v>42064.899027777785</v>
      </c>
      <c r="L3854" s="11">
        <f t="shared" si="301"/>
        <v>42089.857361111113</v>
      </c>
      <c r="M3854" t="b">
        <v>0</v>
      </c>
      <c r="N3854">
        <v>2</v>
      </c>
      <c r="O3854" t="b">
        <v>0</v>
      </c>
      <c r="P3854" t="s">
        <v>8271</v>
      </c>
      <c r="Q3854" s="6">
        <f>E3854/D3854</f>
        <v>2E-3</v>
      </c>
      <c r="R3854" s="7">
        <f t="shared" si="302"/>
        <v>10</v>
      </c>
      <c r="S3854" t="str">
        <f t="shared" si="303"/>
        <v>theater</v>
      </c>
      <c r="T3854" t="str">
        <f t="shared" si="304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300"/>
        <v>41848.548356481486</v>
      </c>
      <c r="L3855" s="11">
        <f t="shared" si="301"/>
        <v>41883.548356481486</v>
      </c>
      <c r="M3855" t="b">
        <v>0</v>
      </c>
      <c r="N3855">
        <v>2</v>
      </c>
      <c r="O3855" t="b">
        <v>0</v>
      </c>
      <c r="P3855" t="s">
        <v>8271</v>
      </c>
      <c r="Q3855" s="6">
        <f>E3855/D3855</f>
        <v>2.5999999999999998E-4</v>
      </c>
      <c r="R3855" s="7">
        <f t="shared" si="302"/>
        <v>13</v>
      </c>
      <c r="S3855" t="str">
        <f t="shared" si="303"/>
        <v>theater</v>
      </c>
      <c r="T3855" t="str">
        <f t="shared" si="304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300"/>
        <v>42103.593263888892</v>
      </c>
      <c r="L3856" s="11">
        <f t="shared" si="301"/>
        <v>42133.593263888892</v>
      </c>
      <c r="M3856" t="b">
        <v>0</v>
      </c>
      <c r="N3856">
        <v>20</v>
      </c>
      <c r="O3856" t="b">
        <v>0</v>
      </c>
      <c r="P3856" t="s">
        <v>8271</v>
      </c>
      <c r="Q3856" s="6">
        <f>E3856/D3856</f>
        <v>0.16254545454545455</v>
      </c>
      <c r="R3856" s="7">
        <f t="shared" si="302"/>
        <v>89.4</v>
      </c>
      <c r="S3856" t="str">
        <f t="shared" si="303"/>
        <v>theater</v>
      </c>
      <c r="T3856" t="str">
        <f t="shared" si="304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300"/>
        <v>42059.679062500007</v>
      </c>
      <c r="L3857" s="11">
        <f t="shared" si="301"/>
        <v>42089.637395833335</v>
      </c>
      <c r="M3857" t="b">
        <v>0</v>
      </c>
      <c r="N3857">
        <v>1</v>
      </c>
      <c r="O3857" t="b">
        <v>0</v>
      </c>
      <c r="P3857" t="s">
        <v>8271</v>
      </c>
      <c r="Q3857" s="6">
        <f>E3857/D3857</f>
        <v>2.5000000000000001E-2</v>
      </c>
      <c r="R3857" s="7">
        <f t="shared" si="302"/>
        <v>25</v>
      </c>
      <c r="S3857" t="str">
        <f t="shared" si="303"/>
        <v>theater</v>
      </c>
      <c r="T3857" t="str">
        <f t="shared" si="304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300"/>
        <v>42041.451423611114</v>
      </c>
      <c r="L3858" s="11">
        <f t="shared" si="301"/>
        <v>42071.409756944449</v>
      </c>
      <c r="M3858" t="b">
        <v>0</v>
      </c>
      <c r="N3858">
        <v>1</v>
      </c>
      <c r="O3858" t="b">
        <v>0</v>
      </c>
      <c r="P3858" t="s">
        <v>8271</v>
      </c>
      <c r="Q3858" s="6">
        <f>E3858/D3858</f>
        <v>2.0000000000000001E-4</v>
      </c>
      <c r="R3858" s="7">
        <f t="shared" si="302"/>
        <v>1</v>
      </c>
      <c r="S3858" t="str">
        <f t="shared" si="303"/>
        <v>theater</v>
      </c>
      <c r="T3858" t="str">
        <f t="shared" si="304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300"/>
        <v>41829.445486111115</v>
      </c>
      <c r="L3859" s="11">
        <f t="shared" si="301"/>
        <v>41852.425000000003</v>
      </c>
      <c r="M3859" t="b">
        <v>0</v>
      </c>
      <c r="N3859">
        <v>4</v>
      </c>
      <c r="O3859" t="b">
        <v>0</v>
      </c>
      <c r="P3859" t="s">
        <v>8271</v>
      </c>
      <c r="Q3859" s="6">
        <f>E3859/D3859</f>
        <v>5.1999999999999998E-2</v>
      </c>
      <c r="R3859" s="7">
        <f t="shared" si="302"/>
        <v>65</v>
      </c>
      <c r="S3859" t="str">
        <f t="shared" si="303"/>
        <v>theater</v>
      </c>
      <c r="T3859" t="str">
        <f t="shared" si="304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300"/>
        <v>42128.139398148152</v>
      </c>
      <c r="L3860" s="11">
        <f t="shared" si="301"/>
        <v>42146.583333333336</v>
      </c>
      <c r="M3860" t="b">
        <v>0</v>
      </c>
      <c r="N3860">
        <v>1</v>
      </c>
      <c r="O3860" t="b">
        <v>0</v>
      </c>
      <c r="P3860" t="s">
        <v>8271</v>
      </c>
      <c r="Q3860" s="6">
        <f>E3860/D3860</f>
        <v>0.02</v>
      </c>
      <c r="R3860" s="7">
        <f t="shared" si="302"/>
        <v>10</v>
      </c>
      <c r="S3860" t="str">
        <f t="shared" si="303"/>
        <v>theater</v>
      </c>
      <c r="T3860" t="str">
        <f t="shared" si="304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300"/>
        <v>41789.601932870377</v>
      </c>
      <c r="L3861" s="11">
        <f t="shared" si="301"/>
        <v>41815.583333333336</v>
      </c>
      <c r="M3861" t="b">
        <v>0</v>
      </c>
      <c r="N3861">
        <v>1</v>
      </c>
      <c r="O3861" t="b">
        <v>0</v>
      </c>
      <c r="P3861" t="s">
        <v>8271</v>
      </c>
      <c r="Q3861" s="6">
        <f>E3861/D3861</f>
        <v>4.0000000000000002E-4</v>
      </c>
      <c r="R3861" s="7">
        <f t="shared" si="302"/>
        <v>1</v>
      </c>
      <c r="S3861" t="str">
        <f t="shared" si="303"/>
        <v>theater</v>
      </c>
      <c r="T3861" t="str">
        <f t="shared" si="304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300"/>
        <v>41833.369328703702</v>
      </c>
      <c r="L3862" s="11">
        <f t="shared" si="301"/>
        <v>41863.369328703702</v>
      </c>
      <c r="M3862" t="b">
        <v>0</v>
      </c>
      <c r="N3862">
        <v>13</v>
      </c>
      <c r="O3862" t="b">
        <v>0</v>
      </c>
      <c r="P3862" t="s">
        <v>8271</v>
      </c>
      <c r="Q3862" s="6">
        <f>E3862/D3862</f>
        <v>0.17666666666666667</v>
      </c>
      <c r="R3862" s="7">
        <f t="shared" si="302"/>
        <v>81.538461538461533</v>
      </c>
      <c r="S3862" t="str">
        <f t="shared" si="303"/>
        <v>theater</v>
      </c>
      <c r="T3862" t="str">
        <f t="shared" si="304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300"/>
        <v>41914.298344907409</v>
      </c>
      <c r="L3863" s="11">
        <f t="shared" si="301"/>
        <v>41955.615972222229</v>
      </c>
      <c r="M3863" t="b">
        <v>0</v>
      </c>
      <c r="N3863">
        <v>1</v>
      </c>
      <c r="O3863" t="b">
        <v>0</v>
      </c>
      <c r="P3863" t="s">
        <v>8271</v>
      </c>
      <c r="Q3863" s="6">
        <f>E3863/D3863</f>
        <v>0.05</v>
      </c>
      <c r="R3863" s="7">
        <f t="shared" si="302"/>
        <v>100</v>
      </c>
      <c r="S3863" t="str">
        <f t="shared" si="303"/>
        <v>theater</v>
      </c>
      <c r="T3863" t="str">
        <f t="shared" si="304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300"/>
        <v>42610.969398148147</v>
      </c>
      <c r="L3864" s="11">
        <f t="shared" si="301"/>
        <v>42625.415972222225</v>
      </c>
      <c r="M3864" t="b">
        <v>0</v>
      </c>
      <c r="N3864">
        <v>1</v>
      </c>
      <c r="O3864" t="b">
        <v>0</v>
      </c>
      <c r="P3864" t="s">
        <v>8271</v>
      </c>
      <c r="Q3864" s="6">
        <f>E3864/D3864</f>
        <v>1.3333333333333334E-4</v>
      </c>
      <c r="R3864" s="7">
        <f t="shared" si="302"/>
        <v>1</v>
      </c>
      <c r="S3864" t="str">
        <f t="shared" si="303"/>
        <v>theater</v>
      </c>
      <c r="T3864" t="str">
        <f t="shared" si="304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300"/>
        <v>42253.341493055559</v>
      </c>
      <c r="L3865" s="11">
        <f t="shared" si="301"/>
        <v>42313.383159722223</v>
      </c>
      <c r="M3865" t="b">
        <v>0</v>
      </c>
      <c r="N3865">
        <v>0</v>
      </c>
      <c r="O3865" t="b">
        <v>0</v>
      </c>
      <c r="P3865" t="s">
        <v>8271</v>
      </c>
      <c r="Q3865" s="6">
        <f>E3865/D3865</f>
        <v>0</v>
      </c>
      <c r="R3865" s="7" t="e">
        <f t="shared" si="302"/>
        <v>#DIV/0!</v>
      </c>
      <c r="S3865" t="str">
        <f t="shared" si="303"/>
        <v>theater</v>
      </c>
      <c r="T3865" t="str">
        <f t="shared" si="304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300"/>
        <v>42295.600162037044</v>
      </c>
      <c r="L3866" s="11">
        <f t="shared" si="301"/>
        <v>42325.641828703701</v>
      </c>
      <c r="M3866" t="b">
        <v>0</v>
      </c>
      <c r="N3866">
        <v>3</v>
      </c>
      <c r="O3866" t="b">
        <v>0</v>
      </c>
      <c r="P3866" t="s">
        <v>8271</v>
      </c>
      <c r="Q3866" s="6">
        <f>E3866/D3866</f>
        <v>1.2E-2</v>
      </c>
      <c r="R3866" s="7">
        <f t="shared" si="302"/>
        <v>20</v>
      </c>
      <c r="S3866" t="str">
        <f t="shared" si="303"/>
        <v>theater</v>
      </c>
      <c r="T3866" t="str">
        <f t="shared" si="304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300"/>
        <v>41841.359930555562</v>
      </c>
      <c r="L3867" s="11">
        <f t="shared" si="301"/>
        <v>41880.9375</v>
      </c>
      <c r="M3867" t="b">
        <v>0</v>
      </c>
      <c r="N3867">
        <v>14</v>
      </c>
      <c r="O3867" t="b">
        <v>0</v>
      </c>
      <c r="P3867" t="s">
        <v>8271</v>
      </c>
      <c r="Q3867" s="6">
        <f>E3867/D3867</f>
        <v>0.26937422295897223</v>
      </c>
      <c r="R3867" s="7">
        <f t="shared" si="302"/>
        <v>46.428571428571431</v>
      </c>
      <c r="S3867" t="str">
        <f t="shared" si="303"/>
        <v>theater</v>
      </c>
      <c r="T3867" t="str">
        <f t="shared" si="304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300"/>
        <v>42402.655335648153</v>
      </c>
      <c r="L3868" s="11">
        <f t="shared" si="301"/>
        <v>42451.853472222225</v>
      </c>
      <c r="M3868" t="b">
        <v>0</v>
      </c>
      <c r="N3868">
        <v>2</v>
      </c>
      <c r="O3868" t="b">
        <v>0</v>
      </c>
      <c r="P3868" t="s">
        <v>8271</v>
      </c>
      <c r="Q3868" s="6">
        <f>E3868/D3868</f>
        <v>5.4999999999999997E-3</v>
      </c>
      <c r="R3868" s="7">
        <f t="shared" si="302"/>
        <v>5.5</v>
      </c>
      <c r="S3868" t="str">
        <f t="shared" si="303"/>
        <v>theater</v>
      </c>
      <c r="T3868" t="str">
        <f t="shared" si="304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300"/>
        <v>42509.522442129637</v>
      </c>
      <c r="L3869" s="11">
        <f t="shared" si="301"/>
        <v>42539.522442129637</v>
      </c>
      <c r="M3869" t="b">
        <v>0</v>
      </c>
      <c r="N3869">
        <v>5</v>
      </c>
      <c r="O3869" t="b">
        <v>0</v>
      </c>
      <c r="P3869" t="s">
        <v>8271</v>
      </c>
      <c r="Q3869" s="6">
        <f>E3869/D3869</f>
        <v>0.1255</v>
      </c>
      <c r="R3869" s="7">
        <f t="shared" si="302"/>
        <v>50.2</v>
      </c>
      <c r="S3869" t="str">
        <f t="shared" si="303"/>
        <v>theater</v>
      </c>
      <c r="T3869" t="str">
        <f t="shared" si="304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300"/>
        <v>41865.368113425924</v>
      </c>
      <c r="L3870" s="11">
        <f t="shared" si="301"/>
        <v>41890.368113425924</v>
      </c>
      <c r="M3870" t="b">
        <v>0</v>
      </c>
      <c r="N3870">
        <v>1</v>
      </c>
      <c r="O3870" t="b">
        <v>0</v>
      </c>
      <c r="P3870" t="s">
        <v>8305</v>
      </c>
      <c r="Q3870" s="6">
        <f>E3870/D3870</f>
        <v>2E-3</v>
      </c>
      <c r="R3870" s="7">
        <f t="shared" si="302"/>
        <v>10</v>
      </c>
      <c r="S3870" t="str">
        <f t="shared" si="303"/>
        <v>theater</v>
      </c>
      <c r="T3870" t="str">
        <f t="shared" si="304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300"/>
        <v>42047.43277777778</v>
      </c>
      <c r="L3871" s="11">
        <f t="shared" si="301"/>
        <v>42076.84097222222</v>
      </c>
      <c r="M3871" t="b">
        <v>0</v>
      </c>
      <c r="N3871">
        <v>15</v>
      </c>
      <c r="O3871" t="b">
        <v>0</v>
      </c>
      <c r="P3871" t="s">
        <v>8305</v>
      </c>
      <c r="Q3871" s="6">
        <f>E3871/D3871</f>
        <v>3.44748684310884E-2</v>
      </c>
      <c r="R3871" s="7">
        <f t="shared" si="302"/>
        <v>30.133333333333333</v>
      </c>
      <c r="S3871" t="str">
        <f t="shared" si="303"/>
        <v>theater</v>
      </c>
      <c r="T3871" t="str">
        <f t="shared" si="304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300"/>
        <v>41792.880532407406</v>
      </c>
      <c r="L3872" s="11">
        <f t="shared" si="301"/>
        <v>41822.880532407406</v>
      </c>
      <c r="M3872" t="b">
        <v>0</v>
      </c>
      <c r="N3872">
        <v>10</v>
      </c>
      <c r="O3872" t="b">
        <v>0</v>
      </c>
      <c r="P3872" t="s">
        <v>8305</v>
      </c>
      <c r="Q3872" s="6">
        <f>E3872/D3872</f>
        <v>0.15</v>
      </c>
      <c r="R3872" s="7">
        <f t="shared" si="302"/>
        <v>150</v>
      </c>
      <c r="S3872" t="str">
        <f t="shared" si="303"/>
        <v>theater</v>
      </c>
      <c r="T3872" t="str">
        <f t="shared" si="304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300"/>
        <v>42763.489004629628</v>
      </c>
      <c r="L3873" s="11">
        <f t="shared" si="301"/>
        <v>42823.447337962971</v>
      </c>
      <c r="M3873" t="b">
        <v>0</v>
      </c>
      <c r="N3873">
        <v>3</v>
      </c>
      <c r="O3873" t="b">
        <v>0</v>
      </c>
      <c r="P3873" t="s">
        <v>8305</v>
      </c>
      <c r="Q3873" s="6">
        <f>E3873/D3873</f>
        <v>2.6666666666666668E-2</v>
      </c>
      <c r="R3873" s="7">
        <f t="shared" si="302"/>
        <v>13.333333333333334</v>
      </c>
      <c r="S3873" t="str">
        <f t="shared" si="303"/>
        <v>theater</v>
      </c>
      <c r="T3873" t="str">
        <f t="shared" si="304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300"/>
        <v>42179.854120370372</v>
      </c>
      <c r="L3874" s="11">
        <f t="shared" si="301"/>
        <v>42229.854120370372</v>
      </c>
      <c r="M3874" t="b">
        <v>0</v>
      </c>
      <c r="N3874">
        <v>0</v>
      </c>
      <c r="O3874" t="b">
        <v>0</v>
      </c>
      <c r="P3874" t="s">
        <v>8305</v>
      </c>
      <c r="Q3874" s="6">
        <f>E3874/D3874</f>
        <v>0</v>
      </c>
      <c r="R3874" s="7" t="e">
        <f t="shared" si="302"/>
        <v>#DIV/0!</v>
      </c>
      <c r="S3874" t="str">
        <f t="shared" si="303"/>
        <v>theater</v>
      </c>
      <c r="T3874" t="str">
        <f t="shared" si="304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300"/>
        <v>42255.404340277782</v>
      </c>
      <c r="L3875" s="11">
        <f t="shared" si="301"/>
        <v>42285.404340277782</v>
      </c>
      <c r="M3875" t="b">
        <v>0</v>
      </c>
      <c r="N3875">
        <v>0</v>
      </c>
      <c r="O3875" t="b">
        <v>0</v>
      </c>
      <c r="P3875" t="s">
        <v>8305</v>
      </c>
      <c r="Q3875" s="6">
        <f>E3875/D3875</f>
        <v>0</v>
      </c>
      <c r="R3875" s="7" t="e">
        <f t="shared" si="302"/>
        <v>#DIV/0!</v>
      </c>
      <c r="S3875" t="str">
        <f t="shared" si="303"/>
        <v>theater</v>
      </c>
      <c r="T3875" t="str">
        <f t="shared" si="304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300"/>
        <v>42006.724791666667</v>
      </c>
      <c r="L3876" s="11">
        <f t="shared" si="301"/>
        <v>42027.750000000007</v>
      </c>
      <c r="M3876" t="b">
        <v>0</v>
      </c>
      <c r="N3876">
        <v>0</v>
      </c>
      <c r="O3876" t="b">
        <v>0</v>
      </c>
      <c r="P3876" t="s">
        <v>8305</v>
      </c>
      <c r="Q3876" s="6">
        <f>E3876/D3876</f>
        <v>0</v>
      </c>
      <c r="R3876" s="7" t="e">
        <f t="shared" si="302"/>
        <v>#DIV/0!</v>
      </c>
      <c r="S3876" t="str">
        <f t="shared" si="303"/>
        <v>theater</v>
      </c>
      <c r="T3876" t="str">
        <f t="shared" si="304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300"/>
        <v>42615.055150462962</v>
      </c>
      <c r="L3877" s="11">
        <f t="shared" si="301"/>
        <v>42616.125000000007</v>
      </c>
      <c r="M3877" t="b">
        <v>0</v>
      </c>
      <c r="N3877">
        <v>0</v>
      </c>
      <c r="O3877" t="b">
        <v>0</v>
      </c>
      <c r="P3877" t="s">
        <v>8305</v>
      </c>
      <c r="Q3877" s="6">
        <f>E3877/D3877</f>
        <v>0</v>
      </c>
      <c r="R3877" s="7" t="e">
        <f t="shared" si="302"/>
        <v>#DIV/0!</v>
      </c>
      <c r="S3877" t="str">
        <f t="shared" si="303"/>
        <v>theater</v>
      </c>
      <c r="T3877" t="str">
        <f t="shared" si="304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300"/>
        <v>42372.332500000004</v>
      </c>
      <c r="L3878" s="11">
        <f t="shared" si="301"/>
        <v>42402.332500000004</v>
      </c>
      <c r="M3878" t="b">
        <v>0</v>
      </c>
      <c r="N3878">
        <v>46</v>
      </c>
      <c r="O3878" t="b">
        <v>0</v>
      </c>
      <c r="P3878" t="s">
        <v>8305</v>
      </c>
      <c r="Q3878" s="6">
        <f>E3878/D3878</f>
        <v>0.52794871794871789</v>
      </c>
      <c r="R3878" s="7">
        <f t="shared" si="302"/>
        <v>44.760869565217391</v>
      </c>
      <c r="S3878" t="str">
        <f t="shared" si="303"/>
        <v>theater</v>
      </c>
      <c r="T3878" t="str">
        <f t="shared" si="304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300"/>
        <v>42682.386018518526</v>
      </c>
      <c r="L3879" s="11">
        <f t="shared" si="301"/>
        <v>42712.386018518526</v>
      </c>
      <c r="M3879" t="b">
        <v>0</v>
      </c>
      <c r="N3879">
        <v>14</v>
      </c>
      <c r="O3879" t="b">
        <v>0</v>
      </c>
      <c r="P3879" t="s">
        <v>8305</v>
      </c>
      <c r="Q3879" s="6">
        <f>E3879/D3879</f>
        <v>4.9639999999999997E-2</v>
      </c>
      <c r="R3879" s="7">
        <f t="shared" si="302"/>
        <v>88.642857142857139</v>
      </c>
      <c r="S3879" t="str">
        <f t="shared" si="303"/>
        <v>theater</v>
      </c>
      <c r="T3879" t="str">
        <f t="shared" si="304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300"/>
        <v>42154.52715277778</v>
      </c>
      <c r="L3880" s="11">
        <f t="shared" si="301"/>
        <v>42184.874305555561</v>
      </c>
      <c r="M3880" t="b">
        <v>0</v>
      </c>
      <c r="N3880">
        <v>1</v>
      </c>
      <c r="O3880" t="b">
        <v>0</v>
      </c>
      <c r="P3880" t="s">
        <v>8305</v>
      </c>
      <c r="Q3880" s="6">
        <f>E3880/D3880</f>
        <v>5.5555555555555556E-4</v>
      </c>
      <c r="R3880" s="7">
        <f t="shared" si="302"/>
        <v>10</v>
      </c>
      <c r="S3880" t="str">
        <f t="shared" si="303"/>
        <v>theater</v>
      </c>
      <c r="T3880" t="str">
        <f t="shared" si="304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300"/>
        <v>41999.569398148153</v>
      </c>
      <c r="L3881" s="11">
        <f t="shared" si="301"/>
        <v>42029.569398148153</v>
      </c>
      <c r="M3881" t="b">
        <v>0</v>
      </c>
      <c r="N3881">
        <v>0</v>
      </c>
      <c r="O3881" t="b">
        <v>0</v>
      </c>
      <c r="P3881" t="s">
        <v>8305</v>
      </c>
      <c r="Q3881" s="6">
        <f>E3881/D3881</f>
        <v>0</v>
      </c>
      <c r="R3881" s="7" t="e">
        <f t="shared" si="302"/>
        <v>#DIV/0!</v>
      </c>
      <c r="S3881" t="str">
        <f t="shared" si="303"/>
        <v>theater</v>
      </c>
      <c r="T3881" t="str">
        <f t="shared" si="304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300"/>
        <v>41815.523379629631</v>
      </c>
      <c r="L3882" s="11">
        <f t="shared" si="301"/>
        <v>41850.666666666672</v>
      </c>
      <c r="M3882" t="b">
        <v>0</v>
      </c>
      <c r="N3882">
        <v>17</v>
      </c>
      <c r="O3882" t="b">
        <v>0</v>
      </c>
      <c r="P3882" t="s">
        <v>8305</v>
      </c>
      <c r="Q3882" s="6">
        <f>E3882/D3882</f>
        <v>0.13066666666666665</v>
      </c>
      <c r="R3882" s="7">
        <f t="shared" si="302"/>
        <v>57.647058823529413</v>
      </c>
      <c r="S3882" t="str">
        <f t="shared" si="303"/>
        <v>theater</v>
      </c>
      <c r="T3882" t="str">
        <f t="shared" si="304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300"/>
        <v>42755.726840277777</v>
      </c>
      <c r="L3883" s="11">
        <f t="shared" si="301"/>
        <v>42785.726840277777</v>
      </c>
      <c r="M3883" t="b">
        <v>0</v>
      </c>
      <c r="N3883">
        <v>1</v>
      </c>
      <c r="O3883" t="b">
        <v>0</v>
      </c>
      <c r="P3883" t="s">
        <v>8305</v>
      </c>
      <c r="Q3883" s="6">
        <f>E3883/D3883</f>
        <v>0.05</v>
      </c>
      <c r="R3883" s="7">
        <f t="shared" si="302"/>
        <v>25</v>
      </c>
      <c r="S3883" t="str">
        <f t="shared" si="303"/>
        <v>theater</v>
      </c>
      <c r="T3883" t="str">
        <f t="shared" si="304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300"/>
        <v>42373.691782407412</v>
      </c>
      <c r="L3884" s="11">
        <f t="shared" si="301"/>
        <v>42400.668750000004</v>
      </c>
      <c r="M3884" t="b">
        <v>0</v>
      </c>
      <c r="N3884">
        <v>0</v>
      </c>
      <c r="O3884" t="b">
        <v>0</v>
      </c>
      <c r="P3884" t="s">
        <v>8305</v>
      </c>
      <c r="Q3884" s="6">
        <f>E3884/D3884</f>
        <v>0</v>
      </c>
      <c r="R3884" s="7" t="e">
        <f t="shared" si="302"/>
        <v>#DIV/0!</v>
      </c>
      <c r="S3884" t="str">
        <f t="shared" si="303"/>
        <v>theater</v>
      </c>
      <c r="T3884" t="str">
        <f t="shared" si="304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300"/>
        <v>41854.310983796298</v>
      </c>
      <c r="L3885" s="11">
        <f t="shared" si="301"/>
        <v>41884.310983796298</v>
      </c>
      <c r="M3885" t="b">
        <v>0</v>
      </c>
      <c r="N3885">
        <v>0</v>
      </c>
      <c r="O3885" t="b">
        <v>0</v>
      </c>
      <c r="P3885" t="s">
        <v>8305</v>
      </c>
      <c r="Q3885" s="6">
        <f>E3885/D3885</f>
        <v>0</v>
      </c>
      <c r="R3885" s="7" t="e">
        <f t="shared" si="302"/>
        <v>#DIV/0!</v>
      </c>
      <c r="S3885" t="str">
        <f t="shared" si="303"/>
        <v>theater</v>
      </c>
      <c r="T3885" t="str">
        <f t="shared" si="304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300"/>
        <v>42065.499907407408</v>
      </c>
      <c r="L3886" s="11">
        <f t="shared" si="301"/>
        <v>42090.458240740743</v>
      </c>
      <c r="M3886" t="b">
        <v>0</v>
      </c>
      <c r="N3886">
        <v>0</v>
      </c>
      <c r="O3886" t="b">
        <v>0</v>
      </c>
      <c r="P3886" t="s">
        <v>8305</v>
      </c>
      <c r="Q3886" s="6">
        <f>E3886/D3886</f>
        <v>0</v>
      </c>
      <c r="R3886" s="7" t="e">
        <f t="shared" si="302"/>
        <v>#DIV/0!</v>
      </c>
      <c r="S3886" t="str">
        <f t="shared" si="303"/>
        <v>theater</v>
      </c>
      <c r="T3886" t="str">
        <f t="shared" si="304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300"/>
        <v>42469.659618055557</v>
      </c>
      <c r="L3887" s="11">
        <f t="shared" si="301"/>
        <v>42499.659618055557</v>
      </c>
      <c r="M3887" t="b">
        <v>0</v>
      </c>
      <c r="N3887">
        <v>0</v>
      </c>
      <c r="O3887" t="b">
        <v>0</v>
      </c>
      <c r="P3887" t="s">
        <v>8305</v>
      </c>
      <c r="Q3887" s="6">
        <f>E3887/D3887</f>
        <v>0</v>
      </c>
      <c r="R3887" s="7" t="e">
        <f t="shared" si="302"/>
        <v>#DIV/0!</v>
      </c>
      <c r="S3887" t="str">
        <f t="shared" si="303"/>
        <v>theater</v>
      </c>
      <c r="T3887" t="str">
        <f t="shared" si="304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300"/>
        <v>41953.936365740745</v>
      </c>
      <c r="L3888" s="11">
        <f t="shared" si="301"/>
        <v>41983.936365740745</v>
      </c>
      <c r="M3888" t="b">
        <v>0</v>
      </c>
      <c r="N3888">
        <v>0</v>
      </c>
      <c r="O3888" t="b">
        <v>0</v>
      </c>
      <c r="P3888" t="s">
        <v>8305</v>
      </c>
      <c r="Q3888" s="6">
        <f>E3888/D3888</f>
        <v>0</v>
      </c>
      <c r="R3888" s="7" t="e">
        <f t="shared" si="302"/>
        <v>#DIV/0!</v>
      </c>
      <c r="S3888" t="str">
        <f t="shared" si="303"/>
        <v>theater</v>
      </c>
      <c r="T3888" t="str">
        <f t="shared" si="304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300"/>
        <v>42079.566307870373</v>
      </c>
      <c r="L3889" s="11">
        <f t="shared" si="301"/>
        <v>42125.625000000007</v>
      </c>
      <c r="M3889" t="b">
        <v>0</v>
      </c>
      <c r="N3889">
        <v>2</v>
      </c>
      <c r="O3889" t="b">
        <v>0</v>
      </c>
      <c r="P3889" t="s">
        <v>8305</v>
      </c>
      <c r="Q3889" s="6">
        <f>E3889/D3889</f>
        <v>1.7500000000000002E-2</v>
      </c>
      <c r="R3889" s="7">
        <f t="shared" si="302"/>
        <v>17.5</v>
      </c>
      <c r="S3889" t="str">
        <f t="shared" si="303"/>
        <v>theater</v>
      </c>
      <c r="T3889" t="str">
        <f t="shared" si="304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300"/>
        <v>42762.254143518519</v>
      </c>
      <c r="L3890" s="11">
        <f t="shared" si="301"/>
        <v>42792.254143518519</v>
      </c>
      <c r="M3890" t="b">
        <v>0</v>
      </c>
      <c r="N3890">
        <v>14</v>
      </c>
      <c r="O3890" t="b">
        <v>0</v>
      </c>
      <c r="P3890" t="s">
        <v>8271</v>
      </c>
      <c r="Q3890" s="6">
        <f>E3890/D3890</f>
        <v>0.27100000000000002</v>
      </c>
      <c r="R3890" s="7">
        <f t="shared" si="302"/>
        <v>38.714285714285715</v>
      </c>
      <c r="S3890" t="str">
        <f t="shared" si="303"/>
        <v>theater</v>
      </c>
      <c r="T3890" t="str">
        <f t="shared" si="304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300"/>
        <v>41976.713310185187</v>
      </c>
      <c r="L3891" s="11">
        <f t="shared" si="301"/>
        <v>42008.68472222222</v>
      </c>
      <c r="M3891" t="b">
        <v>0</v>
      </c>
      <c r="N3891">
        <v>9</v>
      </c>
      <c r="O3891" t="b">
        <v>0</v>
      </c>
      <c r="P3891" t="s">
        <v>8271</v>
      </c>
      <c r="Q3891" s="6">
        <f>E3891/D3891</f>
        <v>1.4749999999999999E-2</v>
      </c>
      <c r="R3891" s="7">
        <f t="shared" si="302"/>
        <v>13.111111111111111</v>
      </c>
      <c r="S3891" t="str">
        <f t="shared" si="303"/>
        <v>theater</v>
      </c>
      <c r="T3891" t="str">
        <f t="shared" si="304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300"/>
        <v>42171.466944444452</v>
      </c>
      <c r="L3892" s="11">
        <f t="shared" si="301"/>
        <v>42231.466944444452</v>
      </c>
      <c r="M3892" t="b">
        <v>0</v>
      </c>
      <c r="N3892">
        <v>8</v>
      </c>
      <c r="O3892" t="b">
        <v>0</v>
      </c>
      <c r="P3892" t="s">
        <v>8271</v>
      </c>
      <c r="Q3892" s="6">
        <f>E3892/D3892</f>
        <v>0.16826666666666668</v>
      </c>
      <c r="R3892" s="7">
        <f t="shared" si="302"/>
        <v>315.5</v>
      </c>
      <c r="S3892" t="str">
        <f t="shared" si="303"/>
        <v>theater</v>
      </c>
      <c r="T3892" t="str">
        <f t="shared" si="304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300"/>
        <v>42055.840787037036</v>
      </c>
      <c r="L3893" s="11">
        <f t="shared" si="301"/>
        <v>42085.915972222225</v>
      </c>
      <c r="M3893" t="b">
        <v>0</v>
      </c>
      <c r="N3893">
        <v>7</v>
      </c>
      <c r="O3893" t="b">
        <v>0</v>
      </c>
      <c r="P3893" t="s">
        <v>8271</v>
      </c>
      <c r="Q3893" s="6">
        <f>E3893/D3893</f>
        <v>0.32500000000000001</v>
      </c>
      <c r="R3893" s="7">
        <f t="shared" si="302"/>
        <v>37.142857142857146</v>
      </c>
      <c r="S3893" t="str">
        <f t="shared" si="303"/>
        <v>theater</v>
      </c>
      <c r="T3893" t="str">
        <f t="shared" si="304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300"/>
        <v>41867.360613425932</v>
      </c>
      <c r="L3894" s="11">
        <f t="shared" si="301"/>
        <v>41875</v>
      </c>
      <c r="M3894" t="b">
        <v>0</v>
      </c>
      <c r="N3894">
        <v>0</v>
      </c>
      <c r="O3894" t="b">
        <v>0</v>
      </c>
      <c r="P3894" t="s">
        <v>8271</v>
      </c>
      <c r="Q3894" s="6">
        <f>E3894/D3894</f>
        <v>0</v>
      </c>
      <c r="R3894" s="7" t="e">
        <f t="shared" si="302"/>
        <v>#DIV/0!</v>
      </c>
      <c r="S3894" t="str">
        <f t="shared" si="303"/>
        <v>theater</v>
      </c>
      <c r="T3894" t="str">
        <f t="shared" si="304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300"/>
        <v>41779.366203703707</v>
      </c>
      <c r="L3895" s="11">
        <f t="shared" si="301"/>
        <v>41820.958333333336</v>
      </c>
      <c r="M3895" t="b">
        <v>0</v>
      </c>
      <c r="N3895">
        <v>84</v>
      </c>
      <c r="O3895" t="b">
        <v>0</v>
      </c>
      <c r="P3895" t="s">
        <v>8271</v>
      </c>
      <c r="Q3895" s="6">
        <f>E3895/D3895</f>
        <v>0.2155</v>
      </c>
      <c r="R3895" s="7">
        <f t="shared" si="302"/>
        <v>128.27380952380952</v>
      </c>
      <c r="S3895" t="str">
        <f t="shared" si="303"/>
        <v>theater</v>
      </c>
      <c r="T3895" t="str">
        <f t="shared" si="304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300"/>
        <v>42679.666805555556</v>
      </c>
      <c r="L3896" s="11">
        <f t="shared" si="301"/>
        <v>42709.915972222225</v>
      </c>
      <c r="M3896" t="b">
        <v>0</v>
      </c>
      <c r="N3896">
        <v>11</v>
      </c>
      <c r="O3896" t="b">
        <v>0</v>
      </c>
      <c r="P3896" t="s">
        <v>8271</v>
      </c>
      <c r="Q3896" s="6">
        <f>E3896/D3896</f>
        <v>3.4666666666666665E-2</v>
      </c>
      <c r="R3896" s="7">
        <f t="shared" si="302"/>
        <v>47.272727272727273</v>
      </c>
      <c r="S3896" t="str">
        <f t="shared" si="303"/>
        <v>theater</v>
      </c>
      <c r="T3896" t="str">
        <f t="shared" si="304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300"/>
        <v>42031.958541666674</v>
      </c>
      <c r="L3897" s="11">
        <f t="shared" si="301"/>
        <v>42062.958541666674</v>
      </c>
      <c r="M3897" t="b">
        <v>0</v>
      </c>
      <c r="N3897">
        <v>1</v>
      </c>
      <c r="O3897" t="b">
        <v>0</v>
      </c>
      <c r="P3897" t="s">
        <v>8271</v>
      </c>
      <c r="Q3897" s="6">
        <f>E3897/D3897</f>
        <v>0.05</v>
      </c>
      <c r="R3897" s="7">
        <f t="shared" si="302"/>
        <v>50</v>
      </c>
      <c r="S3897" t="str">
        <f t="shared" si="303"/>
        <v>theater</v>
      </c>
      <c r="T3897" t="str">
        <f t="shared" si="304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300"/>
        <v>41792.90020833334</v>
      </c>
      <c r="L3898" s="11">
        <f t="shared" si="301"/>
        <v>41806.90020833334</v>
      </c>
      <c r="M3898" t="b">
        <v>0</v>
      </c>
      <c r="N3898">
        <v>4</v>
      </c>
      <c r="O3898" t="b">
        <v>0</v>
      </c>
      <c r="P3898" t="s">
        <v>8271</v>
      </c>
      <c r="Q3898" s="6">
        <f>E3898/D3898</f>
        <v>0.10625</v>
      </c>
      <c r="R3898" s="7">
        <f t="shared" si="302"/>
        <v>42.5</v>
      </c>
      <c r="S3898" t="str">
        <f t="shared" si="303"/>
        <v>theater</v>
      </c>
      <c r="T3898" t="str">
        <f t="shared" si="304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300"/>
        <v>41982.581979166665</v>
      </c>
      <c r="L3899" s="11">
        <f t="shared" si="301"/>
        <v>42012.581979166665</v>
      </c>
      <c r="M3899" t="b">
        <v>0</v>
      </c>
      <c r="N3899">
        <v>10</v>
      </c>
      <c r="O3899" t="b">
        <v>0</v>
      </c>
      <c r="P3899" t="s">
        <v>8271</v>
      </c>
      <c r="Q3899" s="6">
        <f>E3899/D3899</f>
        <v>0.17599999999999999</v>
      </c>
      <c r="R3899" s="7">
        <f t="shared" si="302"/>
        <v>44</v>
      </c>
      <c r="S3899" t="str">
        <f t="shared" si="303"/>
        <v>theater</v>
      </c>
      <c r="T3899" t="str">
        <f t="shared" si="304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300"/>
        <v>42193.190625000003</v>
      </c>
      <c r="L3900" s="11">
        <f t="shared" si="301"/>
        <v>42233.375000000007</v>
      </c>
      <c r="M3900" t="b">
        <v>0</v>
      </c>
      <c r="N3900">
        <v>16</v>
      </c>
      <c r="O3900" t="b">
        <v>0</v>
      </c>
      <c r="P3900" t="s">
        <v>8271</v>
      </c>
      <c r="Q3900" s="6">
        <f>E3900/D3900</f>
        <v>0.3256</v>
      </c>
      <c r="R3900" s="7">
        <f t="shared" si="302"/>
        <v>50.875</v>
      </c>
      <c r="S3900" t="str">
        <f t="shared" si="303"/>
        <v>theater</v>
      </c>
      <c r="T3900" t="str">
        <f t="shared" si="304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300"/>
        <v>41843.483344907407</v>
      </c>
      <c r="L3901" s="11">
        <f t="shared" si="301"/>
        <v>41863.483344907407</v>
      </c>
      <c r="M3901" t="b">
        <v>0</v>
      </c>
      <c r="N3901">
        <v>2</v>
      </c>
      <c r="O3901" t="b">
        <v>0</v>
      </c>
      <c r="P3901" t="s">
        <v>8271</v>
      </c>
      <c r="Q3901" s="6">
        <f>E3901/D3901</f>
        <v>1.2500000000000001E-2</v>
      </c>
      <c r="R3901" s="7">
        <f t="shared" si="302"/>
        <v>62.5</v>
      </c>
      <c r="S3901" t="str">
        <f t="shared" si="303"/>
        <v>theater</v>
      </c>
      <c r="T3901" t="str">
        <f t="shared" si="304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300"/>
        <v>42135.800821759265</v>
      </c>
      <c r="L3902" s="11">
        <f t="shared" si="301"/>
        <v>42165.800821759265</v>
      </c>
      <c r="M3902" t="b">
        <v>0</v>
      </c>
      <c r="N3902">
        <v>5</v>
      </c>
      <c r="O3902" t="b">
        <v>0</v>
      </c>
      <c r="P3902" t="s">
        <v>8271</v>
      </c>
      <c r="Q3902" s="6">
        <f>E3902/D3902</f>
        <v>5.3999999999999999E-2</v>
      </c>
      <c r="R3902" s="7">
        <f t="shared" si="302"/>
        <v>27</v>
      </c>
      <c r="S3902" t="str">
        <f t="shared" si="303"/>
        <v>theater</v>
      </c>
      <c r="T3902" t="str">
        <f t="shared" si="304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300"/>
        <v>42317.534710648157</v>
      </c>
      <c r="L3903" s="11">
        <f t="shared" si="301"/>
        <v>42357.534710648157</v>
      </c>
      <c r="M3903" t="b">
        <v>0</v>
      </c>
      <c r="N3903">
        <v>1</v>
      </c>
      <c r="O3903" t="b">
        <v>0</v>
      </c>
      <c r="P3903" t="s">
        <v>8271</v>
      </c>
      <c r="Q3903" s="6">
        <f>E3903/D3903</f>
        <v>8.3333333333333332E-3</v>
      </c>
      <c r="R3903" s="7">
        <f t="shared" si="302"/>
        <v>25</v>
      </c>
      <c r="S3903" t="str">
        <f t="shared" si="303"/>
        <v>theater</v>
      </c>
      <c r="T3903" t="str">
        <f t="shared" si="304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300"/>
        <v>42663.176412037043</v>
      </c>
      <c r="L3904" s="11">
        <f t="shared" si="301"/>
        <v>42688.218078703707</v>
      </c>
      <c r="M3904" t="b">
        <v>0</v>
      </c>
      <c r="N3904">
        <v>31</v>
      </c>
      <c r="O3904" t="b">
        <v>0</v>
      </c>
      <c r="P3904" t="s">
        <v>8271</v>
      </c>
      <c r="Q3904" s="6">
        <f>E3904/D3904</f>
        <v>0.48833333333333334</v>
      </c>
      <c r="R3904" s="7">
        <f t="shared" si="302"/>
        <v>47.258064516129032</v>
      </c>
      <c r="S3904" t="str">
        <f t="shared" si="303"/>
        <v>theater</v>
      </c>
      <c r="T3904" t="str">
        <f t="shared" si="304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300"/>
        <v>42185.719502314816</v>
      </c>
      <c r="L3905" s="11">
        <f t="shared" si="301"/>
        <v>42230.526388888895</v>
      </c>
      <c r="M3905" t="b">
        <v>0</v>
      </c>
      <c r="N3905">
        <v>0</v>
      </c>
      <c r="O3905" t="b">
        <v>0</v>
      </c>
      <c r="P3905" t="s">
        <v>8271</v>
      </c>
      <c r="Q3905" s="6">
        <f>E3905/D3905</f>
        <v>0</v>
      </c>
      <c r="R3905" s="7" t="e">
        <f t="shared" si="302"/>
        <v>#DIV/0!</v>
      </c>
      <c r="S3905" t="str">
        <f t="shared" si="303"/>
        <v>theater</v>
      </c>
      <c r="T3905" t="str">
        <f t="shared" si="304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si="300"/>
        <v>42094.937500000007</v>
      </c>
      <c r="L3906" s="11">
        <f t="shared" si="301"/>
        <v>42108.919444444451</v>
      </c>
      <c r="M3906" t="b">
        <v>0</v>
      </c>
      <c r="N3906">
        <v>2</v>
      </c>
      <c r="O3906" t="b">
        <v>0</v>
      </c>
      <c r="P3906" t="s">
        <v>8271</v>
      </c>
      <c r="Q3906" s="6">
        <f>E3906/D3906</f>
        <v>2.9999999999999997E-4</v>
      </c>
      <c r="R3906" s="7">
        <f t="shared" si="302"/>
        <v>1.5</v>
      </c>
      <c r="S3906" t="str">
        <f t="shared" si="303"/>
        <v>theater</v>
      </c>
      <c r="T3906" t="str">
        <f t="shared" si="304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ref="K3907:K3970" si="305">(((J3907/60)/60)/24)+DATE(1970,1,1)+(-7/24)</f>
        <v>42124.33221064815</v>
      </c>
      <c r="L3907" s="11">
        <f t="shared" ref="L3907:L3970" si="306">(((I3907/60)/60)/24)+DATE(1970,1,1)+(-7/24)</f>
        <v>42166.666666666664</v>
      </c>
      <c r="M3907" t="b">
        <v>0</v>
      </c>
      <c r="N3907">
        <v>7</v>
      </c>
      <c r="O3907" t="b">
        <v>0</v>
      </c>
      <c r="P3907" t="s">
        <v>8271</v>
      </c>
      <c r="Q3907" s="6">
        <f>E3907/D3907</f>
        <v>0.11533333333333333</v>
      </c>
      <c r="R3907" s="7">
        <f t="shared" ref="R3907:R3970" si="307">E3907/N3907</f>
        <v>24.714285714285715</v>
      </c>
      <c r="S3907" t="str">
        <f t="shared" ref="S3907:S3970" si="308">LEFT(P3907,SEARCH("/",P3907,1)-1)</f>
        <v>theater</v>
      </c>
      <c r="T3907" t="str">
        <f t="shared" ref="T3907:T3970" si="309">RIGHT(P3907,LEN(P3907)-SEARCH("/",P3907))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305"/>
        <v>42143.626076388893</v>
      </c>
      <c r="L3908" s="11">
        <f t="shared" si="306"/>
        <v>42181.267361111117</v>
      </c>
      <c r="M3908" t="b">
        <v>0</v>
      </c>
      <c r="N3908">
        <v>16</v>
      </c>
      <c r="O3908" t="b">
        <v>0</v>
      </c>
      <c r="P3908" t="s">
        <v>8271</v>
      </c>
      <c r="Q3908" s="6">
        <f>E3908/D3908</f>
        <v>0.67333333333333334</v>
      </c>
      <c r="R3908" s="7">
        <f t="shared" si="307"/>
        <v>63.125</v>
      </c>
      <c r="S3908" t="str">
        <f t="shared" si="308"/>
        <v>theater</v>
      </c>
      <c r="T3908" t="str">
        <f t="shared" si="309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305"/>
        <v>41906.527847222227</v>
      </c>
      <c r="L3909" s="11">
        <f t="shared" si="306"/>
        <v>41938.547222222223</v>
      </c>
      <c r="M3909" t="b">
        <v>0</v>
      </c>
      <c r="N3909">
        <v>4</v>
      </c>
      <c r="O3909" t="b">
        <v>0</v>
      </c>
      <c r="P3909" t="s">
        <v>8271</v>
      </c>
      <c r="Q3909" s="6">
        <f>E3909/D3909</f>
        <v>0.153</v>
      </c>
      <c r="R3909" s="7">
        <f t="shared" si="307"/>
        <v>38.25</v>
      </c>
      <c r="S3909" t="str">
        <f t="shared" si="308"/>
        <v>theater</v>
      </c>
      <c r="T3909" t="str">
        <f t="shared" si="30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305"/>
        <v>41833.843703703707</v>
      </c>
      <c r="L3910" s="11">
        <f t="shared" si="306"/>
        <v>41848.843703703707</v>
      </c>
      <c r="M3910" t="b">
        <v>0</v>
      </c>
      <c r="N3910">
        <v>4</v>
      </c>
      <c r="O3910" t="b">
        <v>0</v>
      </c>
      <c r="P3910" t="s">
        <v>8271</v>
      </c>
      <c r="Q3910" s="6">
        <f>E3910/D3910</f>
        <v>8.666666666666667E-2</v>
      </c>
      <c r="R3910" s="7">
        <f t="shared" si="307"/>
        <v>16.25</v>
      </c>
      <c r="S3910" t="str">
        <f t="shared" si="308"/>
        <v>theater</v>
      </c>
      <c r="T3910" t="str">
        <f t="shared" si="30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305"/>
        <v>41863.067615740743</v>
      </c>
      <c r="L3911" s="11">
        <f t="shared" si="306"/>
        <v>41893.067615740743</v>
      </c>
      <c r="M3911" t="b">
        <v>0</v>
      </c>
      <c r="N3911">
        <v>4</v>
      </c>
      <c r="O3911" t="b">
        <v>0</v>
      </c>
      <c r="P3911" t="s">
        <v>8271</v>
      </c>
      <c r="Q3911" s="6">
        <f>E3911/D3911</f>
        <v>2.2499999999999998E-3</v>
      </c>
      <c r="R3911" s="7">
        <f t="shared" si="307"/>
        <v>33.75</v>
      </c>
      <c r="S3911" t="str">
        <f t="shared" si="308"/>
        <v>theater</v>
      </c>
      <c r="T3911" t="str">
        <f t="shared" si="309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305"/>
        <v>42224.465243055558</v>
      </c>
      <c r="L3912" s="11">
        <f t="shared" si="306"/>
        <v>42254.465243055558</v>
      </c>
      <c r="M3912" t="b">
        <v>0</v>
      </c>
      <c r="N3912">
        <v>3</v>
      </c>
      <c r="O3912" t="b">
        <v>0</v>
      </c>
      <c r="P3912" t="s">
        <v>8271</v>
      </c>
      <c r="Q3912" s="6">
        <f>E3912/D3912</f>
        <v>3.0833333333333334E-2</v>
      </c>
      <c r="R3912" s="7">
        <f t="shared" si="307"/>
        <v>61.666666666666664</v>
      </c>
      <c r="S3912" t="str">
        <f t="shared" si="308"/>
        <v>theater</v>
      </c>
      <c r="T3912" t="str">
        <f t="shared" si="30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305"/>
        <v>41939.520567129635</v>
      </c>
      <c r="L3913" s="11">
        <f t="shared" si="306"/>
        <v>41969.5622337963</v>
      </c>
      <c r="M3913" t="b">
        <v>0</v>
      </c>
      <c r="N3913">
        <v>36</v>
      </c>
      <c r="O3913" t="b">
        <v>0</v>
      </c>
      <c r="P3913" t="s">
        <v>8271</v>
      </c>
      <c r="Q3913" s="6">
        <f>E3913/D3913</f>
        <v>0.37412499999999999</v>
      </c>
      <c r="R3913" s="7">
        <f t="shared" si="307"/>
        <v>83.138888888888886</v>
      </c>
      <c r="S3913" t="str">
        <f t="shared" si="308"/>
        <v>theater</v>
      </c>
      <c r="T3913" t="str">
        <f t="shared" si="309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305"/>
        <v>42058.978356481479</v>
      </c>
      <c r="L3914" s="11">
        <f t="shared" si="306"/>
        <v>42118.899305555555</v>
      </c>
      <c r="M3914" t="b">
        <v>0</v>
      </c>
      <c r="N3914">
        <v>1</v>
      </c>
      <c r="O3914" t="b">
        <v>0</v>
      </c>
      <c r="P3914" t="s">
        <v>8271</v>
      </c>
      <c r="Q3914" s="6">
        <f>E3914/D3914</f>
        <v>6.666666666666667E-5</v>
      </c>
      <c r="R3914" s="7">
        <f t="shared" si="307"/>
        <v>1</v>
      </c>
      <c r="S3914" t="str">
        <f t="shared" si="308"/>
        <v>theater</v>
      </c>
      <c r="T3914" t="str">
        <f t="shared" si="30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305"/>
        <v>42307.919548611113</v>
      </c>
      <c r="L3915" s="11">
        <f t="shared" si="306"/>
        <v>42337.961215277777</v>
      </c>
      <c r="M3915" t="b">
        <v>0</v>
      </c>
      <c r="N3915">
        <v>7</v>
      </c>
      <c r="O3915" t="b">
        <v>0</v>
      </c>
      <c r="P3915" t="s">
        <v>8271</v>
      </c>
      <c r="Q3915" s="6">
        <f>E3915/D3915</f>
        <v>0.1</v>
      </c>
      <c r="R3915" s="7">
        <f t="shared" si="307"/>
        <v>142.85714285714286</v>
      </c>
      <c r="S3915" t="str">
        <f t="shared" si="308"/>
        <v>theater</v>
      </c>
      <c r="T3915" t="str">
        <f t="shared" si="30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305"/>
        <v>42114.527268518519</v>
      </c>
      <c r="L3916" s="11">
        <f t="shared" si="306"/>
        <v>42134.665972222225</v>
      </c>
      <c r="M3916" t="b">
        <v>0</v>
      </c>
      <c r="N3916">
        <v>27</v>
      </c>
      <c r="O3916" t="b">
        <v>0</v>
      </c>
      <c r="P3916" t="s">
        <v>8271</v>
      </c>
      <c r="Q3916" s="6">
        <f>E3916/D3916</f>
        <v>0.36359999999999998</v>
      </c>
      <c r="R3916" s="7">
        <f t="shared" si="307"/>
        <v>33.666666666666664</v>
      </c>
      <c r="S3916" t="str">
        <f t="shared" si="308"/>
        <v>theater</v>
      </c>
      <c r="T3916" t="str">
        <f t="shared" si="30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305"/>
        <v>42492.693391203706</v>
      </c>
      <c r="L3917" s="11">
        <f t="shared" si="306"/>
        <v>42522.693391203706</v>
      </c>
      <c r="M3917" t="b">
        <v>0</v>
      </c>
      <c r="N3917">
        <v>1</v>
      </c>
      <c r="O3917" t="b">
        <v>0</v>
      </c>
      <c r="P3917" t="s">
        <v>8271</v>
      </c>
      <c r="Q3917" s="6">
        <f>E3917/D3917</f>
        <v>3.3333333333333335E-3</v>
      </c>
      <c r="R3917" s="7">
        <f t="shared" si="307"/>
        <v>5</v>
      </c>
      <c r="S3917" t="str">
        <f t="shared" si="308"/>
        <v>theater</v>
      </c>
      <c r="T3917" t="str">
        <f t="shared" si="30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305"/>
        <v>42494.18</v>
      </c>
      <c r="L3918" s="11">
        <f t="shared" si="306"/>
        <v>42524.18</v>
      </c>
      <c r="M3918" t="b">
        <v>0</v>
      </c>
      <c r="N3918">
        <v>0</v>
      </c>
      <c r="O3918" t="b">
        <v>0</v>
      </c>
      <c r="P3918" t="s">
        <v>8271</v>
      </c>
      <c r="Q3918" s="6">
        <f>E3918/D3918</f>
        <v>0</v>
      </c>
      <c r="R3918" s="7" t="e">
        <f t="shared" si="307"/>
        <v>#DIV/0!</v>
      </c>
      <c r="S3918" t="str">
        <f t="shared" si="308"/>
        <v>theater</v>
      </c>
      <c r="T3918" t="str">
        <f t="shared" si="30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305"/>
        <v>41863.235659722224</v>
      </c>
      <c r="L3919" s="11">
        <f t="shared" si="306"/>
        <v>41893.235659722224</v>
      </c>
      <c r="M3919" t="b">
        <v>0</v>
      </c>
      <c r="N3919">
        <v>1</v>
      </c>
      <c r="O3919" t="b">
        <v>0</v>
      </c>
      <c r="P3919" t="s">
        <v>8271</v>
      </c>
      <c r="Q3919" s="6">
        <f>E3919/D3919</f>
        <v>2.8571428571428571E-3</v>
      </c>
      <c r="R3919" s="7">
        <f t="shared" si="307"/>
        <v>10</v>
      </c>
      <c r="S3919" t="str">
        <f t="shared" si="308"/>
        <v>theater</v>
      </c>
      <c r="T3919" t="str">
        <f t="shared" si="309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305"/>
        <v>41843.37295138889</v>
      </c>
      <c r="L3920" s="11">
        <f t="shared" si="306"/>
        <v>41855.375</v>
      </c>
      <c r="M3920" t="b">
        <v>0</v>
      </c>
      <c r="N3920">
        <v>3</v>
      </c>
      <c r="O3920" t="b">
        <v>0</v>
      </c>
      <c r="P3920" t="s">
        <v>8271</v>
      </c>
      <c r="Q3920" s="6">
        <f>E3920/D3920</f>
        <v>2E-3</v>
      </c>
      <c r="R3920" s="7">
        <f t="shared" si="307"/>
        <v>40</v>
      </c>
      <c r="S3920" t="str">
        <f t="shared" si="308"/>
        <v>theater</v>
      </c>
      <c r="T3920" t="str">
        <f t="shared" si="30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305"/>
        <v>42358.393206018525</v>
      </c>
      <c r="L3921" s="11">
        <f t="shared" si="306"/>
        <v>42386.708333333336</v>
      </c>
      <c r="M3921" t="b">
        <v>0</v>
      </c>
      <c r="N3921">
        <v>3</v>
      </c>
      <c r="O3921" t="b">
        <v>0</v>
      </c>
      <c r="P3921" t="s">
        <v>8271</v>
      </c>
      <c r="Q3921" s="6">
        <f>E3921/D3921</f>
        <v>1.7999999999999999E-2</v>
      </c>
      <c r="R3921" s="7">
        <f t="shared" si="307"/>
        <v>30</v>
      </c>
      <c r="S3921" t="str">
        <f t="shared" si="308"/>
        <v>theater</v>
      </c>
      <c r="T3921" t="str">
        <f t="shared" si="30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305"/>
        <v>42657.095601851855</v>
      </c>
      <c r="L3922" s="11">
        <f t="shared" si="306"/>
        <v>42687.137268518527</v>
      </c>
      <c r="M3922" t="b">
        <v>0</v>
      </c>
      <c r="N3922">
        <v>3</v>
      </c>
      <c r="O3922" t="b">
        <v>0</v>
      </c>
      <c r="P3922" t="s">
        <v>8271</v>
      </c>
      <c r="Q3922" s="6">
        <f>E3922/D3922</f>
        <v>5.3999999999999999E-2</v>
      </c>
      <c r="R3922" s="7">
        <f t="shared" si="307"/>
        <v>45</v>
      </c>
      <c r="S3922" t="str">
        <f t="shared" si="308"/>
        <v>theater</v>
      </c>
      <c r="T3922" t="str">
        <f t="shared" si="30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305"/>
        <v>41926.250636574077</v>
      </c>
      <c r="L3923" s="11">
        <f t="shared" si="306"/>
        <v>41938.458333333336</v>
      </c>
      <c r="M3923" t="b">
        <v>0</v>
      </c>
      <c r="N3923">
        <v>0</v>
      </c>
      <c r="O3923" t="b">
        <v>0</v>
      </c>
      <c r="P3923" t="s">
        <v>8271</v>
      </c>
      <c r="Q3923" s="6">
        <f>E3923/D3923</f>
        <v>0</v>
      </c>
      <c r="R3923" s="7" t="e">
        <f t="shared" si="307"/>
        <v>#DIV/0!</v>
      </c>
      <c r="S3923" t="str">
        <f t="shared" si="308"/>
        <v>theater</v>
      </c>
      <c r="T3923" t="str">
        <f t="shared" si="30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305"/>
        <v>42020.4769675926</v>
      </c>
      <c r="L3924" s="11">
        <f t="shared" si="306"/>
        <v>42065.666666666664</v>
      </c>
      <c r="M3924" t="b">
        <v>0</v>
      </c>
      <c r="N3924">
        <v>6</v>
      </c>
      <c r="O3924" t="b">
        <v>0</v>
      </c>
      <c r="P3924" t="s">
        <v>8271</v>
      </c>
      <c r="Q3924" s="6">
        <f>E3924/D3924</f>
        <v>8.1333333333333327E-2</v>
      </c>
      <c r="R3924" s="7">
        <f t="shared" si="307"/>
        <v>10.166666666666666</v>
      </c>
      <c r="S3924" t="str">
        <f t="shared" si="308"/>
        <v>theater</v>
      </c>
      <c r="T3924" t="str">
        <f t="shared" si="30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305"/>
        <v>42075.688321759262</v>
      </c>
      <c r="L3925" s="11">
        <f t="shared" si="306"/>
        <v>42103.688321759262</v>
      </c>
      <c r="M3925" t="b">
        <v>0</v>
      </c>
      <c r="N3925">
        <v>17</v>
      </c>
      <c r="O3925" t="b">
        <v>0</v>
      </c>
      <c r="P3925" t="s">
        <v>8271</v>
      </c>
      <c r="Q3925" s="6">
        <f>E3925/D3925</f>
        <v>0.12034782608695652</v>
      </c>
      <c r="R3925" s="7">
        <f t="shared" si="307"/>
        <v>81.411764705882348</v>
      </c>
      <c r="S3925" t="str">
        <f t="shared" si="308"/>
        <v>theater</v>
      </c>
      <c r="T3925" t="str">
        <f t="shared" si="30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305"/>
        <v>41786.668078703704</v>
      </c>
      <c r="L3926" s="11">
        <f t="shared" si="306"/>
        <v>41816.668078703704</v>
      </c>
      <c r="M3926" t="b">
        <v>0</v>
      </c>
      <c r="N3926">
        <v>40</v>
      </c>
      <c r="O3926" t="b">
        <v>0</v>
      </c>
      <c r="P3926" t="s">
        <v>8271</v>
      </c>
      <c r="Q3926" s="6">
        <f>E3926/D3926</f>
        <v>0.15266666666666667</v>
      </c>
      <c r="R3926" s="7">
        <f t="shared" si="307"/>
        <v>57.25</v>
      </c>
      <c r="S3926" t="str">
        <f t="shared" si="308"/>
        <v>theater</v>
      </c>
      <c r="T3926" t="str">
        <f t="shared" si="30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305"/>
        <v>41820.579155092593</v>
      </c>
      <c r="L3927" s="11">
        <f t="shared" si="306"/>
        <v>41850.579155092593</v>
      </c>
      <c r="M3927" t="b">
        <v>0</v>
      </c>
      <c r="N3927">
        <v>3</v>
      </c>
      <c r="O3927" t="b">
        <v>0</v>
      </c>
      <c r="P3927" t="s">
        <v>8271</v>
      </c>
      <c r="Q3927" s="6">
        <f>E3927/D3927</f>
        <v>0.1</v>
      </c>
      <c r="R3927" s="7">
        <f t="shared" si="307"/>
        <v>5</v>
      </c>
      <c r="S3927" t="str">
        <f t="shared" si="308"/>
        <v>theater</v>
      </c>
      <c r="T3927" t="str">
        <f t="shared" si="30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305"/>
        <v>41969.793379629635</v>
      </c>
      <c r="L3928" s="11">
        <f t="shared" si="306"/>
        <v>41999.793379629635</v>
      </c>
      <c r="M3928" t="b">
        <v>0</v>
      </c>
      <c r="N3928">
        <v>1</v>
      </c>
      <c r="O3928" t="b">
        <v>0</v>
      </c>
      <c r="P3928" t="s">
        <v>8271</v>
      </c>
      <c r="Q3928" s="6">
        <f>E3928/D3928</f>
        <v>3.0000000000000001E-3</v>
      </c>
      <c r="R3928" s="7">
        <f t="shared" si="307"/>
        <v>15</v>
      </c>
      <c r="S3928" t="str">
        <f t="shared" si="308"/>
        <v>theater</v>
      </c>
      <c r="T3928" t="str">
        <f t="shared" si="30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305"/>
        <v>41829.975740740745</v>
      </c>
      <c r="L3929" s="11">
        <f t="shared" si="306"/>
        <v>41859.975740740745</v>
      </c>
      <c r="M3929" t="b">
        <v>0</v>
      </c>
      <c r="N3929">
        <v>2</v>
      </c>
      <c r="O3929" t="b">
        <v>0</v>
      </c>
      <c r="P3929" t="s">
        <v>8271</v>
      </c>
      <c r="Q3929" s="6">
        <f>E3929/D3929</f>
        <v>0.01</v>
      </c>
      <c r="R3929" s="7">
        <f t="shared" si="307"/>
        <v>12.5</v>
      </c>
      <c r="S3929" t="str">
        <f t="shared" si="308"/>
        <v>theater</v>
      </c>
      <c r="T3929" t="str">
        <f t="shared" si="30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305"/>
        <v>42265.391516203708</v>
      </c>
      <c r="L3930" s="11">
        <f t="shared" si="306"/>
        <v>42292.915972222225</v>
      </c>
      <c r="M3930" t="b">
        <v>0</v>
      </c>
      <c r="N3930">
        <v>7</v>
      </c>
      <c r="O3930" t="b">
        <v>0</v>
      </c>
      <c r="P3930" t="s">
        <v>8271</v>
      </c>
      <c r="Q3930" s="6">
        <f>E3930/D3930</f>
        <v>0.13020000000000001</v>
      </c>
      <c r="R3930" s="7">
        <f t="shared" si="307"/>
        <v>93</v>
      </c>
      <c r="S3930" t="str">
        <f t="shared" si="308"/>
        <v>theater</v>
      </c>
      <c r="T3930" t="str">
        <f t="shared" si="30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305"/>
        <v>42601.535474537035</v>
      </c>
      <c r="L3931" s="11">
        <f t="shared" si="306"/>
        <v>42631.535474537035</v>
      </c>
      <c r="M3931" t="b">
        <v>0</v>
      </c>
      <c r="N3931">
        <v>14</v>
      </c>
      <c r="O3931" t="b">
        <v>0</v>
      </c>
      <c r="P3931" t="s">
        <v>8271</v>
      </c>
      <c r="Q3931" s="6">
        <f>E3931/D3931</f>
        <v>2.265E-2</v>
      </c>
      <c r="R3931" s="7">
        <f t="shared" si="307"/>
        <v>32.357142857142854</v>
      </c>
      <c r="S3931" t="str">
        <f t="shared" si="308"/>
        <v>theater</v>
      </c>
      <c r="T3931" t="str">
        <f t="shared" si="30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305"/>
        <v>42433.047083333331</v>
      </c>
      <c r="L3932" s="11">
        <f t="shared" si="306"/>
        <v>42460.958333333336</v>
      </c>
      <c r="M3932" t="b">
        <v>0</v>
      </c>
      <c r="N3932">
        <v>0</v>
      </c>
      <c r="O3932" t="b">
        <v>0</v>
      </c>
      <c r="P3932" t="s">
        <v>8271</v>
      </c>
      <c r="Q3932" s="6">
        <f>E3932/D3932</f>
        <v>0</v>
      </c>
      <c r="R3932" s="7" t="e">
        <f t="shared" si="307"/>
        <v>#DIV/0!</v>
      </c>
      <c r="S3932" t="str">
        <f t="shared" si="308"/>
        <v>theater</v>
      </c>
      <c r="T3932" t="str">
        <f t="shared" si="30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305"/>
        <v>42227.860034722224</v>
      </c>
      <c r="L3933" s="11">
        <f t="shared" si="306"/>
        <v>42252.860034722224</v>
      </c>
      <c r="M3933" t="b">
        <v>0</v>
      </c>
      <c r="N3933">
        <v>0</v>
      </c>
      <c r="O3933" t="b">
        <v>0</v>
      </c>
      <c r="P3933" t="s">
        <v>8271</v>
      </c>
      <c r="Q3933" s="6">
        <f>E3933/D3933</f>
        <v>0</v>
      </c>
      <c r="R3933" s="7" t="e">
        <f t="shared" si="307"/>
        <v>#DIV/0!</v>
      </c>
      <c r="S3933" t="str">
        <f t="shared" si="308"/>
        <v>theater</v>
      </c>
      <c r="T3933" t="str">
        <f t="shared" si="30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305"/>
        <v>42414.876898148148</v>
      </c>
      <c r="L3934" s="11">
        <f t="shared" si="306"/>
        <v>42444.835231481484</v>
      </c>
      <c r="M3934" t="b">
        <v>0</v>
      </c>
      <c r="N3934">
        <v>1</v>
      </c>
      <c r="O3934" t="b">
        <v>0</v>
      </c>
      <c r="P3934" t="s">
        <v>8271</v>
      </c>
      <c r="Q3934" s="6">
        <f>E3934/D3934</f>
        <v>8.3333333333333331E-5</v>
      </c>
      <c r="R3934" s="7">
        <f t="shared" si="307"/>
        <v>1</v>
      </c>
      <c r="S3934" t="str">
        <f t="shared" si="308"/>
        <v>theater</v>
      </c>
      <c r="T3934" t="str">
        <f t="shared" si="30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305"/>
        <v>42538.67664351852</v>
      </c>
      <c r="L3935" s="11">
        <f t="shared" si="306"/>
        <v>42567.738194444442</v>
      </c>
      <c r="M3935" t="b">
        <v>0</v>
      </c>
      <c r="N3935">
        <v>12</v>
      </c>
      <c r="O3935" t="b">
        <v>0</v>
      </c>
      <c r="P3935" t="s">
        <v>8271</v>
      </c>
      <c r="Q3935" s="6">
        <f>E3935/D3935</f>
        <v>0.15742857142857142</v>
      </c>
      <c r="R3935" s="7">
        <f t="shared" si="307"/>
        <v>91.833333333333329</v>
      </c>
      <c r="S3935" t="str">
        <f t="shared" si="308"/>
        <v>theater</v>
      </c>
      <c r="T3935" t="str">
        <f t="shared" si="30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305"/>
        <v>42233.38008101852</v>
      </c>
      <c r="L3936" s="11">
        <f t="shared" si="306"/>
        <v>42278.250000000007</v>
      </c>
      <c r="M3936" t="b">
        <v>0</v>
      </c>
      <c r="N3936">
        <v>12</v>
      </c>
      <c r="O3936" t="b">
        <v>0</v>
      </c>
      <c r="P3936" t="s">
        <v>8271</v>
      </c>
      <c r="Q3936" s="6">
        <f>E3936/D3936</f>
        <v>0.11</v>
      </c>
      <c r="R3936" s="7">
        <f t="shared" si="307"/>
        <v>45.833333333333336</v>
      </c>
      <c r="S3936" t="str">
        <f t="shared" si="308"/>
        <v>theater</v>
      </c>
      <c r="T3936" t="str">
        <f t="shared" si="309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305"/>
        <v>42221.365115740737</v>
      </c>
      <c r="L3937" s="11">
        <f t="shared" si="306"/>
        <v>42281.365115740737</v>
      </c>
      <c r="M3937" t="b">
        <v>0</v>
      </c>
      <c r="N3937">
        <v>23</v>
      </c>
      <c r="O3937" t="b">
        <v>0</v>
      </c>
      <c r="P3937" t="s">
        <v>8271</v>
      </c>
      <c r="Q3937" s="6">
        <f>E3937/D3937</f>
        <v>0.43833333333333335</v>
      </c>
      <c r="R3937" s="7">
        <f t="shared" si="307"/>
        <v>57.173913043478258</v>
      </c>
      <c r="S3937" t="str">
        <f t="shared" si="308"/>
        <v>theater</v>
      </c>
      <c r="T3937" t="str">
        <f t="shared" si="30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305"/>
        <v>42674.971296296302</v>
      </c>
      <c r="L3938" s="11">
        <f t="shared" si="306"/>
        <v>42705.012962962966</v>
      </c>
      <c r="M3938" t="b">
        <v>0</v>
      </c>
      <c r="N3938">
        <v>0</v>
      </c>
      <c r="O3938" t="b">
        <v>0</v>
      </c>
      <c r="P3938" t="s">
        <v>8271</v>
      </c>
      <c r="Q3938" s="6">
        <f>E3938/D3938</f>
        <v>0</v>
      </c>
      <c r="R3938" s="7" t="e">
        <f t="shared" si="307"/>
        <v>#DIV/0!</v>
      </c>
      <c r="S3938" t="str">
        <f t="shared" si="308"/>
        <v>theater</v>
      </c>
      <c r="T3938" t="str">
        <f t="shared" si="30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305"/>
        <v>42534.339814814819</v>
      </c>
      <c r="L3939" s="11">
        <f t="shared" si="306"/>
        <v>42562.339814814819</v>
      </c>
      <c r="M3939" t="b">
        <v>0</v>
      </c>
      <c r="N3939">
        <v>10</v>
      </c>
      <c r="O3939" t="b">
        <v>0</v>
      </c>
      <c r="P3939" t="s">
        <v>8271</v>
      </c>
      <c r="Q3939" s="6">
        <f>E3939/D3939</f>
        <v>0.86135181975736563</v>
      </c>
      <c r="R3939" s="7">
        <f t="shared" si="307"/>
        <v>248.5</v>
      </c>
      <c r="S3939" t="str">
        <f t="shared" si="308"/>
        <v>theater</v>
      </c>
      <c r="T3939" t="str">
        <f t="shared" si="30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305"/>
        <v>42151.614050925935</v>
      </c>
      <c r="L3940" s="11">
        <f t="shared" si="306"/>
        <v>42182.614050925935</v>
      </c>
      <c r="M3940" t="b">
        <v>0</v>
      </c>
      <c r="N3940">
        <v>5</v>
      </c>
      <c r="O3940" t="b">
        <v>0</v>
      </c>
      <c r="P3940" t="s">
        <v>8271</v>
      </c>
      <c r="Q3940" s="6">
        <f>E3940/D3940</f>
        <v>0.12196620583717357</v>
      </c>
      <c r="R3940" s="7">
        <f t="shared" si="307"/>
        <v>79.400000000000006</v>
      </c>
      <c r="S3940" t="str">
        <f t="shared" si="308"/>
        <v>theater</v>
      </c>
      <c r="T3940" t="str">
        <f t="shared" si="30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305"/>
        <v>41915.108553240745</v>
      </c>
      <c r="L3941" s="11">
        <f t="shared" si="306"/>
        <v>41918.895833333336</v>
      </c>
      <c r="M3941" t="b">
        <v>0</v>
      </c>
      <c r="N3941">
        <v>1</v>
      </c>
      <c r="O3941" t="b">
        <v>0</v>
      </c>
      <c r="P3941" t="s">
        <v>8271</v>
      </c>
      <c r="Q3941" s="6">
        <f>E3941/D3941</f>
        <v>1E-3</v>
      </c>
      <c r="R3941" s="7">
        <f t="shared" si="307"/>
        <v>5</v>
      </c>
      <c r="S3941" t="str">
        <f t="shared" si="308"/>
        <v>theater</v>
      </c>
      <c r="T3941" t="str">
        <f t="shared" si="30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305"/>
        <v>41961.200821759259</v>
      </c>
      <c r="L3942" s="11">
        <f t="shared" si="306"/>
        <v>42006.200821759259</v>
      </c>
      <c r="M3942" t="b">
        <v>0</v>
      </c>
      <c r="N3942">
        <v>2</v>
      </c>
      <c r="O3942" t="b">
        <v>0</v>
      </c>
      <c r="P3942" t="s">
        <v>8271</v>
      </c>
      <c r="Q3942" s="6">
        <f>E3942/D3942</f>
        <v>2.2000000000000001E-3</v>
      </c>
      <c r="R3942" s="7">
        <f t="shared" si="307"/>
        <v>5.5</v>
      </c>
      <c r="S3942" t="str">
        <f t="shared" si="308"/>
        <v>theater</v>
      </c>
      <c r="T3942" t="str">
        <f t="shared" si="309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305"/>
        <v>41940.295567129629</v>
      </c>
      <c r="L3943" s="11">
        <f t="shared" si="306"/>
        <v>41967.750000000007</v>
      </c>
      <c r="M3943" t="b">
        <v>0</v>
      </c>
      <c r="N3943">
        <v>2</v>
      </c>
      <c r="O3943" t="b">
        <v>0</v>
      </c>
      <c r="P3943" t="s">
        <v>8271</v>
      </c>
      <c r="Q3943" s="6">
        <f>E3943/D3943</f>
        <v>9.0909090909090905E-3</v>
      </c>
      <c r="R3943" s="7">
        <f t="shared" si="307"/>
        <v>25</v>
      </c>
      <c r="S3943" t="str">
        <f t="shared" si="308"/>
        <v>theater</v>
      </c>
      <c r="T3943" t="str">
        <f t="shared" si="30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305"/>
        <v>42111.612430555557</v>
      </c>
      <c r="L3944" s="11">
        <f t="shared" si="306"/>
        <v>42171.612430555557</v>
      </c>
      <c r="M3944" t="b">
        <v>0</v>
      </c>
      <c r="N3944">
        <v>0</v>
      </c>
      <c r="O3944" t="b">
        <v>0</v>
      </c>
      <c r="P3944" t="s">
        <v>8271</v>
      </c>
      <c r="Q3944" s="6">
        <f>E3944/D3944</f>
        <v>0</v>
      </c>
      <c r="R3944" s="7" t="e">
        <f t="shared" si="307"/>
        <v>#DIV/0!</v>
      </c>
      <c r="S3944" t="str">
        <f t="shared" si="308"/>
        <v>theater</v>
      </c>
      <c r="T3944" t="str">
        <f t="shared" si="309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305"/>
        <v>42279.486898148149</v>
      </c>
      <c r="L3945" s="11">
        <f t="shared" si="306"/>
        <v>42310.409722222226</v>
      </c>
      <c r="M3945" t="b">
        <v>0</v>
      </c>
      <c r="N3945">
        <v>13</v>
      </c>
      <c r="O3945" t="b">
        <v>0</v>
      </c>
      <c r="P3945" t="s">
        <v>8271</v>
      </c>
      <c r="Q3945" s="6">
        <f>E3945/D3945</f>
        <v>0.35639999999999999</v>
      </c>
      <c r="R3945" s="7">
        <f t="shared" si="307"/>
        <v>137.07692307692307</v>
      </c>
      <c r="S3945" t="str">
        <f t="shared" si="308"/>
        <v>theater</v>
      </c>
      <c r="T3945" t="str">
        <f t="shared" si="309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305"/>
        <v>42213.371238425927</v>
      </c>
      <c r="L3946" s="11">
        <f t="shared" si="306"/>
        <v>42243.371238425927</v>
      </c>
      <c r="M3946" t="b">
        <v>0</v>
      </c>
      <c r="N3946">
        <v>0</v>
      </c>
      <c r="O3946" t="b">
        <v>0</v>
      </c>
      <c r="P3946" t="s">
        <v>8271</v>
      </c>
      <c r="Q3946" s="6">
        <f>E3946/D3946</f>
        <v>0</v>
      </c>
      <c r="R3946" s="7" t="e">
        <f t="shared" si="307"/>
        <v>#DIV/0!</v>
      </c>
      <c r="S3946" t="str">
        <f t="shared" si="308"/>
        <v>theater</v>
      </c>
      <c r="T3946" t="str">
        <f t="shared" si="30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305"/>
        <v>42109.510046296295</v>
      </c>
      <c r="L3947" s="11">
        <f t="shared" si="306"/>
        <v>42139.510046296295</v>
      </c>
      <c r="M3947" t="b">
        <v>0</v>
      </c>
      <c r="N3947">
        <v>1</v>
      </c>
      <c r="O3947" t="b">
        <v>0</v>
      </c>
      <c r="P3947" t="s">
        <v>8271</v>
      </c>
      <c r="Q3947" s="6">
        <f>E3947/D3947</f>
        <v>2.5000000000000001E-3</v>
      </c>
      <c r="R3947" s="7">
        <f t="shared" si="307"/>
        <v>5</v>
      </c>
      <c r="S3947" t="str">
        <f t="shared" si="308"/>
        <v>theater</v>
      </c>
      <c r="T3947" t="str">
        <f t="shared" si="30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305"/>
        <v>42031.541921296295</v>
      </c>
      <c r="L3948" s="11">
        <f t="shared" si="306"/>
        <v>42063.041666666664</v>
      </c>
      <c r="M3948" t="b">
        <v>0</v>
      </c>
      <c r="N3948">
        <v>5</v>
      </c>
      <c r="O3948" t="b">
        <v>0</v>
      </c>
      <c r="P3948" t="s">
        <v>8271</v>
      </c>
      <c r="Q3948" s="6">
        <f>E3948/D3948</f>
        <v>3.2500000000000001E-2</v>
      </c>
      <c r="R3948" s="7">
        <f t="shared" si="307"/>
        <v>39</v>
      </c>
      <c r="S3948" t="str">
        <f t="shared" si="308"/>
        <v>theater</v>
      </c>
      <c r="T3948" t="str">
        <f t="shared" si="30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305"/>
        <v>42614.851203703707</v>
      </c>
      <c r="L3949" s="11">
        <f t="shared" si="306"/>
        <v>42644.851203703707</v>
      </c>
      <c r="M3949" t="b">
        <v>0</v>
      </c>
      <c r="N3949">
        <v>2</v>
      </c>
      <c r="O3949" t="b">
        <v>0</v>
      </c>
      <c r="P3949" t="s">
        <v>8271</v>
      </c>
      <c r="Q3949" s="6">
        <f>E3949/D3949</f>
        <v>3.3666666666666664E-2</v>
      </c>
      <c r="R3949" s="7">
        <f t="shared" si="307"/>
        <v>50.5</v>
      </c>
      <c r="S3949" t="str">
        <f t="shared" si="308"/>
        <v>theater</v>
      </c>
      <c r="T3949" t="str">
        <f t="shared" si="30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305"/>
        <v>41829.033831018518</v>
      </c>
      <c r="L3950" s="11">
        <f t="shared" si="306"/>
        <v>41889.033831018518</v>
      </c>
      <c r="M3950" t="b">
        <v>0</v>
      </c>
      <c r="N3950">
        <v>0</v>
      </c>
      <c r="O3950" t="b">
        <v>0</v>
      </c>
      <c r="P3950" t="s">
        <v>8271</v>
      </c>
      <c r="Q3950" s="6">
        <f>E3950/D3950</f>
        <v>0</v>
      </c>
      <c r="R3950" s="7" t="e">
        <f t="shared" si="307"/>
        <v>#DIV/0!</v>
      </c>
      <c r="S3950" t="str">
        <f t="shared" si="308"/>
        <v>theater</v>
      </c>
      <c r="T3950" t="str">
        <f t="shared" si="30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305"/>
        <v>42015.828946759262</v>
      </c>
      <c r="L3951" s="11">
        <f t="shared" si="306"/>
        <v>42045.828946759262</v>
      </c>
      <c r="M3951" t="b">
        <v>0</v>
      </c>
      <c r="N3951">
        <v>32</v>
      </c>
      <c r="O3951" t="b">
        <v>0</v>
      </c>
      <c r="P3951" t="s">
        <v>8271</v>
      </c>
      <c r="Q3951" s="6">
        <f>E3951/D3951</f>
        <v>0.15770000000000001</v>
      </c>
      <c r="R3951" s="7">
        <f t="shared" si="307"/>
        <v>49.28125</v>
      </c>
      <c r="S3951" t="str">
        <f t="shared" si="308"/>
        <v>theater</v>
      </c>
      <c r="T3951" t="str">
        <f t="shared" si="309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305"/>
        <v>42439.41064814815</v>
      </c>
      <c r="L3952" s="11">
        <f t="shared" si="306"/>
        <v>42468.482638888891</v>
      </c>
      <c r="M3952" t="b">
        <v>0</v>
      </c>
      <c r="N3952">
        <v>1</v>
      </c>
      <c r="O3952" t="b">
        <v>0</v>
      </c>
      <c r="P3952" t="s">
        <v>8271</v>
      </c>
      <c r="Q3952" s="6">
        <f>E3952/D3952</f>
        <v>6.2500000000000003E-3</v>
      </c>
      <c r="R3952" s="7">
        <f t="shared" si="307"/>
        <v>25</v>
      </c>
      <c r="S3952" t="str">
        <f t="shared" si="308"/>
        <v>theater</v>
      </c>
      <c r="T3952" t="str">
        <f t="shared" si="30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305"/>
        <v>42433.534050925933</v>
      </c>
      <c r="L3953" s="11">
        <f t="shared" si="306"/>
        <v>42493.492384259262</v>
      </c>
      <c r="M3953" t="b">
        <v>0</v>
      </c>
      <c r="N3953">
        <v>1</v>
      </c>
      <c r="O3953" t="b">
        <v>0</v>
      </c>
      <c r="P3953" t="s">
        <v>8271</v>
      </c>
      <c r="Q3953" s="6">
        <f>E3953/D3953</f>
        <v>5.0000000000000004E-6</v>
      </c>
      <c r="R3953" s="7">
        <f t="shared" si="307"/>
        <v>1</v>
      </c>
      <c r="S3953" t="str">
        <f t="shared" si="308"/>
        <v>theater</v>
      </c>
      <c r="T3953" t="str">
        <f t="shared" si="30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305"/>
        <v>42243.498726851853</v>
      </c>
      <c r="L3954" s="11">
        <f t="shared" si="306"/>
        <v>42303.498726851853</v>
      </c>
      <c r="M3954" t="b">
        <v>0</v>
      </c>
      <c r="N3954">
        <v>1</v>
      </c>
      <c r="O3954" t="b">
        <v>0</v>
      </c>
      <c r="P3954" t="s">
        <v>8271</v>
      </c>
      <c r="Q3954" s="6">
        <f>E3954/D3954</f>
        <v>9.6153846153846159E-4</v>
      </c>
      <c r="R3954" s="7">
        <f t="shared" si="307"/>
        <v>25</v>
      </c>
      <c r="S3954" t="str">
        <f t="shared" si="308"/>
        <v>theater</v>
      </c>
      <c r="T3954" t="str">
        <f t="shared" si="30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305"/>
        <v>42549.756782407414</v>
      </c>
      <c r="L3955" s="11">
        <f t="shared" si="306"/>
        <v>42580.686805555561</v>
      </c>
      <c r="M3955" t="b">
        <v>0</v>
      </c>
      <c r="N3955">
        <v>0</v>
      </c>
      <c r="O3955" t="b">
        <v>0</v>
      </c>
      <c r="P3955" t="s">
        <v>8271</v>
      </c>
      <c r="Q3955" s="6">
        <f>E3955/D3955</f>
        <v>0</v>
      </c>
      <c r="R3955" s="7" t="e">
        <f t="shared" si="307"/>
        <v>#DIV/0!</v>
      </c>
      <c r="S3955" t="str">
        <f t="shared" si="308"/>
        <v>theater</v>
      </c>
      <c r="T3955" t="str">
        <f t="shared" si="309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305"/>
        <v>41774.359537037039</v>
      </c>
      <c r="L3956" s="11">
        <f t="shared" si="306"/>
        <v>41834.359537037039</v>
      </c>
      <c r="M3956" t="b">
        <v>0</v>
      </c>
      <c r="N3956">
        <v>0</v>
      </c>
      <c r="O3956" t="b">
        <v>0</v>
      </c>
      <c r="P3956" t="s">
        <v>8271</v>
      </c>
      <c r="Q3956" s="6">
        <f>E3956/D3956</f>
        <v>0</v>
      </c>
      <c r="R3956" s="7" t="e">
        <f t="shared" si="307"/>
        <v>#DIV/0!</v>
      </c>
      <c r="S3956" t="str">
        <f t="shared" si="308"/>
        <v>theater</v>
      </c>
      <c r="T3956" t="str">
        <f t="shared" si="309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305"/>
        <v>42306.557187500002</v>
      </c>
      <c r="L3957" s="11">
        <f t="shared" si="306"/>
        <v>42336.598854166667</v>
      </c>
      <c r="M3957" t="b">
        <v>0</v>
      </c>
      <c r="N3957">
        <v>8</v>
      </c>
      <c r="O3957" t="b">
        <v>0</v>
      </c>
      <c r="P3957" t="s">
        <v>8271</v>
      </c>
      <c r="Q3957" s="6">
        <f>E3957/D3957</f>
        <v>0.24285714285714285</v>
      </c>
      <c r="R3957" s="7">
        <f t="shared" si="307"/>
        <v>53.125</v>
      </c>
      <c r="S3957" t="str">
        <f t="shared" si="308"/>
        <v>theater</v>
      </c>
      <c r="T3957" t="str">
        <f t="shared" si="30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305"/>
        <v>42457.6403587963</v>
      </c>
      <c r="L3958" s="11">
        <f t="shared" si="306"/>
        <v>42484.722222222226</v>
      </c>
      <c r="M3958" t="b">
        <v>0</v>
      </c>
      <c r="N3958">
        <v>0</v>
      </c>
      <c r="O3958" t="b">
        <v>0</v>
      </c>
      <c r="P3958" t="s">
        <v>8271</v>
      </c>
      <c r="Q3958" s="6">
        <f>E3958/D3958</f>
        <v>0</v>
      </c>
      <c r="R3958" s="7" t="e">
        <f t="shared" si="307"/>
        <v>#DIV/0!</v>
      </c>
      <c r="S3958" t="str">
        <f t="shared" si="308"/>
        <v>theater</v>
      </c>
      <c r="T3958" t="str">
        <f t="shared" si="309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305"/>
        <v>42513.684652777774</v>
      </c>
      <c r="L3959" s="11">
        <f t="shared" si="306"/>
        <v>42559.684652777774</v>
      </c>
      <c r="M3959" t="b">
        <v>0</v>
      </c>
      <c r="N3959">
        <v>1</v>
      </c>
      <c r="O3959" t="b">
        <v>0</v>
      </c>
      <c r="P3959" t="s">
        <v>8271</v>
      </c>
      <c r="Q3959" s="6">
        <f>E3959/D3959</f>
        <v>2.5000000000000001E-4</v>
      </c>
      <c r="R3959" s="7">
        <f t="shared" si="307"/>
        <v>7</v>
      </c>
      <c r="S3959" t="str">
        <f t="shared" si="308"/>
        <v>theater</v>
      </c>
      <c r="T3959" t="str">
        <f t="shared" si="30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305"/>
        <v>41816.65870370371</v>
      </c>
      <c r="L3960" s="11">
        <f t="shared" si="306"/>
        <v>41853.291666666672</v>
      </c>
      <c r="M3960" t="b">
        <v>0</v>
      </c>
      <c r="N3960">
        <v>16</v>
      </c>
      <c r="O3960" t="b">
        <v>0</v>
      </c>
      <c r="P3960" t="s">
        <v>8271</v>
      </c>
      <c r="Q3960" s="6">
        <f>E3960/D3960</f>
        <v>0.32050000000000001</v>
      </c>
      <c r="R3960" s="7">
        <f t="shared" si="307"/>
        <v>40.0625</v>
      </c>
      <c r="S3960" t="str">
        <f t="shared" si="308"/>
        <v>theater</v>
      </c>
      <c r="T3960" t="str">
        <f t="shared" si="30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305"/>
        <v>41880.497175925928</v>
      </c>
      <c r="L3961" s="11">
        <f t="shared" si="306"/>
        <v>41910.497175925928</v>
      </c>
      <c r="M3961" t="b">
        <v>0</v>
      </c>
      <c r="N3961">
        <v>12</v>
      </c>
      <c r="O3961" t="b">
        <v>0</v>
      </c>
      <c r="P3961" t="s">
        <v>8271</v>
      </c>
      <c r="Q3961" s="6">
        <f>E3961/D3961</f>
        <v>0.24333333333333335</v>
      </c>
      <c r="R3961" s="7">
        <f t="shared" si="307"/>
        <v>24.333333333333332</v>
      </c>
      <c r="S3961" t="str">
        <f t="shared" si="308"/>
        <v>theater</v>
      </c>
      <c r="T3961" t="str">
        <f t="shared" si="30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305"/>
        <v>42342.553888888891</v>
      </c>
      <c r="L3962" s="11">
        <f t="shared" si="306"/>
        <v>42372.553888888891</v>
      </c>
      <c r="M3962" t="b">
        <v>0</v>
      </c>
      <c r="N3962">
        <v>4</v>
      </c>
      <c r="O3962" t="b">
        <v>0</v>
      </c>
      <c r="P3962" t="s">
        <v>8271</v>
      </c>
      <c r="Q3962" s="6">
        <f>E3962/D3962</f>
        <v>1.4999999999999999E-2</v>
      </c>
      <c r="R3962" s="7">
        <f t="shared" si="307"/>
        <v>11.25</v>
      </c>
      <c r="S3962" t="str">
        <f t="shared" si="308"/>
        <v>theater</v>
      </c>
      <c r="T3962" t="str">
        <f t="shared" si="309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305"/>
        <v>41745.599652777782</v>
      </c>
      <c r="L3963" s="11">
        <f t="shared" si="306"/>
        <v>41767.599652777782</v>
      </c>
      <c r="M3963" t="b">
        <v>0</v>
      </c>
      <c r="N3963">
        <v>2</v>
      </c>
      <c r="O3963" t="b">
        <v>0</v>
      </c>
      <c r="P3963" t="s">
        <v>8271</v>
      </c>
      <c r="Q3963" s="6">
        <f>E3963/D3963</f>
        <v>4.1999999999999997E-3</v>
      </c>
      <c r="R3963" s="7">
        <f t="shared" si="307"/>
        <v>10.5</v>
      </c>
      <c r="S3963" t="str">
        <f t="shared" si="308"/>
        <v>theater</v>
      </c>
      <c r="T3963" t="str">
        <f t="shared" si="309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305"/>
        <v>42311.329791666671</v>
      </c>
      <c r="L3964" s="11">
        <f t="shared" si="306"/>
        <v>42336.329791666671</v>
      </c>
      <c r="M3964" t="b">
        <v>0</v>
      </c>
      <c r="N3964">
        <v>3</v>
      </c>
      <c r="O3964" t="b">
        <v>0</v>
      </c>
      <c r="P3964" t="s">
        <v>8271</v>
      </c>
      <c r="Q3964" s="6">
        <f>E3964/D3964</f>
        <v>3.214285714285714E-2</v>
      </c>
      <c r="R3964" s="7">
        <f t="shared" si="307"/>
        <v>15</v>
      </c>
      <c r="S3964" t="str">
        <f t="shared" si="308"/>
        <v>theater</v>
      </c>
      <c r="T3964" t="str">
        <f t="shared" si="30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305"/>
        <v>42295.86246527778</v>
      </c>
      <c r="L3965" s="11">
        <f t="shared" si="306"/>
        <v>42325.904131944444</v>
      </c>
      <c r="M3965" t="b">
        <v>0</v>
      </c>
      <c r="N3965">
        <v>0</v>
      </c>
      <c r="O3965" t="b">
        <v>0</v>
      </c>
      <c r="P3965" t="s">
        <v>8271</v>
      </c>
      <c r="Q3965" s="6">
        <f>E3965/D3965</f>
        <v>0</v>
      </c>
      <c r="R3965" s="7" t="e">
        <f t="shared" si="307"/>
        <v>#DIV/0!</v>
      </c>
      <c r="S3965" t="str">
        <f t="shared" si="308"/>
        <v>theater</v>
      </c>
      <c r="T3965" t="str">
        <f t="shared" si="309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305"/>
        <v>42053.430393518523</v>
      </c>
      <c r="L3966" s="11">
        <f t="shared" si="306"/>
        <v>42113.388726851852</v>
      </c>
      <c r="M3966" t="b">
        <v>0</v>
      </c>
      <c r="N3966">
        <v>3</v>
      </c>
      <c r="O3966" t="b">
        <v>0</v>
      </c>
      <c r="P3966" t="s">
        <v>8271</v>
      </c>
      <c r="Q3966" s="6">
        <f>E3966/D3966</f>
        <v>6.3E-2</v>
      </c>
      <c r="R3966" s="7">
        <f t="shared" si="307"/>
        <v>42</v>
      </c>
      <c r="S3966" t="str">
        <f t="shared" si="308"/>
        <v>theater</v>
      </c>
      <c r="T3966" t="str">
        <f t="shared" si="30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305"/>
        <v>42413.944212962968</v>
      </c>
      <c r="L3967" s="11">
        <f t="shared" si="306"/>
        <v>42473.902546296296</v>
      </c>
      <c r="M3967" t="b">
        <v>0</v>
      </c>
      <c r="N3967">
        <v>4</v>
      </c>
      <c r="O3967" t="b">
        <v>0</v>
      </c>
      <c r="P3967" t="s">
        <v>8271</v>
      </c>
      <c r="Q3967" s="6">
        <f>E3967/D3967</f>
        <v>0.14249999999999999</v>
      </c>
      <c r="R3967" s="7">
        <f t="shared" si="307"/>
        <v>71.25</v>
      </c>
      <c r="S3967" t="str">
        <f t="shared" si="308"/>
        <v>theater</v>
      </c>
      <c r="T3967" t="str">
        <f t="shared" si="309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305"/>
        <v>41801.41988425926</v>
      </c>
      <c r="L3968" s="11">
        <f t="shared" si="306"/>
        <v>41843.832638888889</v>
      </c>
      <c r="M3968" t="b">
        <v>0</v>
      </c>
      <c r="N3968">
        <v>2</v>
      </c>
      <c r="O3968" t="b">
        <v>0</v>
      </c>
      <c r="P3968" t="s">
        <v>8271</v>
      </c>
      <c r="Q3968" s="6">
        <f>E3968/D3968</f>
        <v>6.0000000000000001E-3</v>
      </c>
      <c r="R3968" s="7">
        <f t="shared" si="307"/>
        <v>22.5</v>
      </c>
      <c r="S3968" t="str">
        <f t="shared" si="308"/>
        <v>theater</v>
      </c>
      <c r="T3968" t="str">
        <f t="shared" si="30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305"/>
        <v>42769.998923611114</v>
      </c>
      <c r="L3969" s="11">
        <f t="shared" si="306"/>
        <v>42799.998923611114</v>
      </c>
      <c r="M3969" t="b">
        <v>0</v>
      </c>
      <c r="N3969">
        <v>10</v>
      </c>
      <c r="O3969" t="b">
        <v>0</v>
      </c>
      <c r="P3969" t="s">
        <v>8271</v>
      </c>
      <c r="Q3969" s="6">
        <f>E3969/D3969</f>
        <v>0.2411764705882353</v>
      </c>
      <c r="R3969" s="7">
        <f t="shared" si="307"/>
        <v>41</v>
      </c>
      <c r="S3969" t="str">
        <f t="shared" si="308"/>
        <v>theater</v>
      </c>
      <c r="T3969" t="str">
        <f t="shared" si="309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si="305"/>
        <v>42452.523993055562</v>
      </c>
      <c r="L3970" s="11">
        <f t="shared" si="306"/>
        <v>42512.523993055562</v>
      </c>
      <c r="M3970" t="b">
        <v>0</v>
      </c>
      <c r="N3970">
        <v>11</v>
      </c>
      <c r="O3970" t="b">
        <v>0</v>
      </c>
      <c r="P3970" t="s">
        <v>8271</v>
      </c>
      <c r="Q3970" s="6">
        <f>E3970/D3970</f>
        <v>0.10539999999999999</v>
      </c>
      <c r="R3970" s="7">
        <f t="shared" si="307"/>
        <v>47.909090909090907</v>
      </c>
      <c r="S3970" t="str">
        <f t="shared" si="308"/>
        <v>theater</v>
      </c>
      <c r="T3970" t="str">
        <f t="shared" si="309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ref="K3971:K4034" si="310">(((J3971/60)/60)/24)+DATE(1970,1,1)+(-7/24)</f>
        <v>42601.563032407408</v>
      </c>
      <c r="L3971" s="11">
        <f t="shared" ref="L3971:L4034" si="311">(((I3971/60)/60)/24)+DATE(1970,1,1)+(-7/24)</f>
        <v>42610.871527777781</v>
      </c>
      <c r="M3971" t="b">
        <v>0</v>
      </c>
      <c r="N3971">
        <v>6</v>
      </c>
      <c r="O3971" t="b">
        <v>0</v>
      </c>
      <c r="P3971" t="s">
        <v>8271</v>
      </c>
      <c r="Q3971" s="6">
        <f>E3971/D3971</f>
        <v>7.4690265486725665E-2</v>
      </c>
      <c r="R3971" s="7">
        <f t="shared" ref="R3971:R4034" si="312">E3971/N3971</f>
        <v>35.166666666666664</v>
      </c>
      <c r="S3971" t="str">
        <f t="shared" ref="S3971:S4034" si="313">LEFT(P3971,SEARCH("/",P3971,1)-1)</f>
        <v>theater</v>
      </c>
      <c r="T3971" t="str">
        <f t="shared" ref="T3971:T4034" si="314">RIGHT(P3971,LEN(P3971)-SEARCH("/",P3971))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310"/>
        <v>42447.571886574071</v>
      </c>
      <c r="L3972" s="11">
        <f t="shared" si="311"/>
        <v>42477.571886574071</v>
      </c>
      <c r="M3972" t="b">
        <v>0</v>
      </c>
      <c r="N3972">
        <v>2</v>
      </c>
      <c r="O3972" t="b">
        <v>0</v>
      </c>
      <c r="P3972" t="s">
        <v>8271</v>
      </c>
      <c r="Q3972" s="6">
        <f>E3972/D3972</f>
        <v>7.3333333333333334E-4</v>
      </c>
      <c r="R3972" s="7">
        <f t="shared" si="312"/>
        <v>5.5</v>
      </c>
      <c r="S3972" t="str">
        <f t="shared" si="313"/>
        <v>theater</v>
      </c>
      <c r="T3972" t="str">
        <f t="shared" si="314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310"/>
        <v>41811.244513888894</v>
      </c>
      <c r="L3973" s="11">
        <f t="shared" si="311"/>
        <v>41841.244513888894</v>
      </c>
      <c r="M3973" t="b">
        <v>0</v>
      </c>
      <c r="N3973">
        <v>6</v>
      </c>
      <c r="O3973" t="b">
        <v>0</v>
      </c>
      <c r="P3973" t="s">
        <v>8271</v>
      </c>
      <c r="Q3973" s="6">
        <f>E3973/D3973</f>
        <v>9.7142857142857135E-3</v>
      </c>
      <c r="R3973" s="7">
        <f t="shared" si="312"/>
        <v>22.666666666666668</v>
      </c>
      <c r="S3973" t="str">
        <f t="shared" si="313"/>
        <v>theater</v>
      </c>
      <c r="T3973" t="str">
        <f t="shared" si="314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310"/>
        <v>41980.775856481479</v>
      </c>
      <c r="L3974" s="11">
        <f t="shared" si="311"/>
        <v>42040.775856481479</v>
      </c>
      <c r="M3974" t="b">
        <v>0</v>
      </c>
      <c r="N3974">
        <v>8</v>
      </c>
      <c r="O3974" t="b">
        <v>0</v>
      </c>
      <c r="P3974" t="s">
        <v>8271</v>
      </c>
      <c r="Q3974" s="6">
        <f>E3974/D3974</f>
        <v>0.21099999999999999</v>
      </c>
      <c r="R3974" s="7">
        <f t="shared" si="312"/>
        <v>26.375</v>
      </c>
      <c r="S3974" t="str">
        <f t="shared" si="313"/>
        <v>theater</v>
      </c>
      <c r="T3974" t="str">
        <f t="shared" si="314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310"/>
        <v>42469.392476851855</v>
      </c>
      <c r="L3975" s="11">
        <f t="shared" si="311"/>
        <v>42498.875000000007</v>
      </c>
      <c r="M3975" t="b">
        <v>0</v>
      </c>
      <c r="N3975">
        <v>37</v>
      </c>
      <c r="O3975" t="b">
        <v>0</v>
      </c>
      <c r="P3975" t="s">
        <v>8271</v>
      </c>
      <c r="Q3975" s="6">
        <f>E3975/D3975</f>
        <v>0.78100000000000003</v>
      </c>
      <c r="R3975" s="7">
        <f t="shared" si="312"/>
        <v>105.54054054054055</v>
      </c>
      <c r="S3975" t="str">
        <f t="shared" si="313"/>
        <v>theater</v>
      </c>
      <c r="T3975" t="str">
        <f t="shared" si="314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310"/>
        <v>42493.255185185182</v>
      </c>
      <c r="L3976" s="11">
        <f t="shared" si="311"/>
        <v>42523.255185185182</v>
      </c>
      <c r="M3976" t="b">
        <v>0</v>
      </c>
      <c r="N3976">
        <v>11</v>
      </c>
      <c r="O3976" t="b">
        <v>0</v>
      </c>
      <c r="P3976" t="s">
        <v>8271</v>
      </c>
      <c r="Q3976" s="6">
        <f>E3976/D3976</f>
        <v>0.32</v>
      </c>
      <c r="R3976" s="7">
        <f t="shared" si="312"/>
        <v>29.09090909090909</v>
      </c>
      <c r="S3976" t="str">
        <f t="shared" si="313"/>
        <v>theater</v>
      </c>
      <c r="T3976" t="str">
        <f t="shared" si="314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310"/>
        <v>42534.575208333335</v>
      </c>
      <c r="L3977" s="11">
        <f t="shared" si="311"/>
        <v>42564.575208333335</v>
      </c>
      <c r="M3977" t="b">
        <v>0</v>
      </c>
      <c r="N3977">
        <v>0</v>
      </c>
      <c r="O3977" t="b">
        <v>0</v>
      </c>
      <c r="P3977" t="s">
        <v>8271</v>
      </c>
      <c r="Q3977" s="6">
        <f>E3977/D3977</f>
        <v>0</v>
      </c>
      <c r="R3977" s="7" t="e">
        <f t="shared" si="312"/>
        <v>#DIV/0!</v>
      </c>
      <c r="S3977" t="str">
        <f t="shared" si="313"/>
        <v>theater</v>
      </c>
      <c r="T3977" t="str">
        <f t="shared" si="314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310"/>
        <v>41830.566678240742</v>
      </c>
      <c r="L3978" s="11">
        <f t="shared" si="311"/>
        <v>41852</v>
      </c>
      <c r="M3978" t="b">
        <v>0</v>
      </c>
      <c r="N3978">
        <v>10</v>
      </c>
      <c r="O3978" t="b">
        <v>0</v>
      </c>
      <c r="P3978" t="s">
        <v>8271</v>
      </c>
      <c r="Q3978" s="6">
        <f>E3978/D3978</f>
        <v>0.47692307692307695</v>
      </c>
      <c r="R3978" s="7">
        <f t="shared" si="312"/>
        <v>62</v>
      </c>
      <c r="S3978" t="str">
        <f t="shared" si="313"/>
        <v>theater</v>
      </c>
      <c r="T3978" t="str">
        <f t="shared" si="314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310"/>
        <v>42543.496898148151</v>
      </c>
      <c r="L3979" s="11">
        <f t="shared" si="311"/>
        <v>42573.496898148151</v>
      </c>
      <c r="M3979" t="b">
        <v>0</v>
      </c>
      <c r="N3979">
        <v>6</v>
      </c>
      <c r="O3979" t="b">
        <v>0</v>
      </c>
      <c r="P3979" t="s">
        <v>8271</v>
      </c>
      <c r="Q3979" s="6">
        <f>E3979/D3979</f>
        <v>1.4500000000000001E-2</v>
      </c>
      <c r="R3979" s="7">
        <f t="shared" si="312"/>
        <v>217.5</v>
      </c>
      <c r="S3979" t="str">
        <f t="shared" si="313"/>
        <v>theater</v>
      </c>
      <c r="T3979" t="str">
        <f t="shared" si="314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310"/>
        <v>41975.351307870376</v>
      </c>
      <c r="L3980" s="11">
        <f t="shared" si="311"/>
        <v>42035.351307870376</v>
      </c>
      <c r="M3980" t="b">
        <v>0</v>
      </c>
      <c r="N3980">
        <v>8</v>
      </c>
      <c r="O3980" t="b">
        <v>0</v>
      </c>
      <c r="P3980" t="s">
        <v>8271</v>
      </c>
      <c r="Q3980" s="6">
        <f>E3980/D3980</f>
        <v>0.107</v>
      </c>
      <c r="R3980" s="7">
        <f t="shared" si="312"/>
        <v>26.75</v>
      </c>
      <c r="S3980" t="str">
        <f t="shared" si="313"/>
        <v>theater</v>
      </c>
      <c r="T3980" t="str">
        <f t="shared" si="314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310"/>
        <v>42069.61177083334</v>
      </c>
      <c r="L3981" s="11">
        <f t="shared" si="311"/>
        <v>42092.541666666664</v>
      </c>
      <c r="M3981" t="b">
        <v>0</v>
      </c>
      <c r="N3981">
        <v>6</v>
      </c>
      <c r="O3981" t="b">
        <v>0</v>
      </c>
      <c r="P3981" t="s">
        <v>8271</v>
      </c>
      <c r="Q3981" s="6">
        <f>E3981/D3981</f>
        <v>1.8333333333333333E-2</v>
      </c>
      <c r="R3981" s="7">
        <f t="shared" si="312"/>
        <v>18.333333333333332</v>
      </c>
      <c r="S3981" t="str">
        <f t="shared" si="313"/>
        <v>theater</v>
      </c>
      <c r="T3981" t="str">
        <f t="shared" si="314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310"/>
        <v>41795.307256944448</v>
      </c>
      <c r="L3982" s="11">
        <f t="shared" si="311"/>
        <v>41825.307256944448</v>
      </c>
      <c r="M3982" t="b">
        <v>0</v>
      </c>
      <c r="N3982">
        <v>7</v>
      </c>
      <c r="O3982" t="b">
        <v>0</v>
      </c>
      <c r="P3982" t="s">
        <v>8271</v>
      </c>
      <c r="Q3982" s="6">
        <f>E3982/D3982</f>
        <v>0.18</v>
      </c>
      <c r="R3982" s="7">
        <f t="shared" si="312"/>
        <v>64.285714285714292</v>
      </c>
      <c r="S3982" t="str">
        <f t="shared" si="313"/>
        <v>theater</v>
      </c>
      <c r="T3982" t="str">
        <f t="shared" si="314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310"/>
        <v>42507.888298611113</v>
      </c>
      <c r="L3983" s="11">
        <f t="shared" si="311"/>
        <v>42567.888298611113</v>
      </c>
      <c r="M3983" t="b">
        <v>0</v>
      </c>
      <c r="N3983">
        <v>7</v>
      </c>
      <c r="O3983" t="b">
        <v>0</v>
      </c>
      <c r="P3983" t="s">
        <v>8271</v>
      </c>
      <c r="Q3983" s="6">
        <f>E3983/D3983</f>
        <v>4.0833333333333333E-2</v>
      </c>
      <c r="R3983" s="7">
        <f t="shared" si="312"/>
        <v>175</v>
      </c>
      <c r="S3983" t="str">
        <f t="shared" si="313"/>
        <v>theater</v>
      </c>
      <c r="T3983" t="str">
        <f t="shared" si="314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310"/>
        <v>42132.518287037041</v>
      </c>
      <c r="L3984" s="11">
        <f t="shared" si="311"/>
        <v>42192.518287037041</v>
      </c>
      <c r="M3984" t="b">
        <v>0</v>
      </c>
      <c r="N3984">
        <v>5</v>
      </c>
      <c r="O3984" t="b">
        <v>0</v>
      </c>
      <c r="P3984" t="s">
        <v>8271</v>
      </c>
      <c r="Q3984" s="6">
        <f>E3984/D3984</f>
        <v>0.2</v>
      </c>
      <c r="R3984" s="7">
        <f t="shared" si="312"/>
        <v>34</v>
      </c>
      <c r="S3984" t="str">
        <f t="shared" si="313"/>
        <v>theater</v>
      </c>
      <c r="T3984" t="str">
        <f t="shared" si="314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310"/>
        <v>41747.578194444446</v>
      </c>
      <c r="L3985" s="11">
        <f t="shared" si="311"/>
        <v>41778.999305555561</v>
      </c>
      <c r="M3985" t="b">
        <v>0</v>
      </c>
      <c r="N3985">
        <v>46</v>
      </c>
      <c r="O3985" t="b">
        <v>0</v>
      </c>
      <c r="P3985" t="s">
        <v>8271</v>
      </c>
      <c r="Q3985" s="6">
        <f>E3985/D3985</f>
        <v>0.34802513464991025</v>
      </c>
      <c r="R3985" s="7">
        <f t="shared" si="312"/>
        <v>84.282608695652172</v>
      </c>
      <c r="S3985" t="str">
        <f t="shared" si="313"/>
        <v>theater</v>
      </c>
      <c r="T3985" t="str">
        <f t="shared" si="314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310"/>
        <v>41920.671805555554</v>
      </c>
      <c r="L3986" s="11">
        <f t="shared" si="311"/>
        <v>41950.708333333336</v>
      </c>
      <c r="M3986" t="b">
        <v>0</v>
      </c>
      <c r="N3986">
        <v>10</v>
      </c>
      <c r="O3986" t="b">
        <v>0</v>
      </c>
      <c r="P3986" t="s">
        <v>8271</v>
      </c>
      <c r="Q3986" s="6">
        <f>E3986/D3986</f>
        <v>6.3333333333333339E-2</v>
      </c>
      <c r="R3986" s="7">
        <f t="shared" si="312"/>
        <v>9.5</v>
      </c>
      <c r="S3986" t="str">
        <f t="shared" si="313"/>
        <v>theater</v>
      </c>
      <c r="T3986" t="str">
        <f t="shared" si="314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310"/>
        <v>42399.41574074074</v>
      </c>
      <c r="L3987" s="11">
        <f t="shared" si="311"/>
        <v>42420.586805555555</v>
      </c>
      <c r="M3987" t="b">
        <v>0</v>
      </c>
      <c r="N3987">
        <v>19</v>
      </c>
      <c r="O3987" t="b">
        <v>0</v>
      </c>
      <c r="P3987" t="s">
        <v>8271</v>
      </c>
      <c r="Q3987" s="6">
        <f>E3987/D3987</f>
        <v>0.32050000000000001</v>
      </c>
      <c r="R3987" s="7">
        <f t="shared" si="312"/>
        <v>33.736842105263158</v>
      </c>
      <c r="S3987" t="str">
        <f t="shared" si="313"/>
        <v>theater</v>
      </c>
      <c r="T3987" t="str">
        <f t="shared" si="314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310"/>
        <v>42467.256874999999</v>
      </c>
      <c r="L3988" s="11">
        <f t="shared" si="311"/>
        <v>42496.25277777778</v>
      </c>
      <c r="M3988" t="b">
        <v>0</v>
      </c>
      <c r="N3988">
        <v>13</v>
      </c>
      <c r="O3988" t="b">
        <v>0</v>
      </c>
      <c r="P3988" t="s">
        <v>8271</v>
      </c>
      <c r="Q3988" s="6">
        <f>E3988/D3988</f>
        <v>9.7600000000000006E-2</v>
      </c>
      <c r="R3988" s="7">
        <f t="shared" si="312"/>
        <v>37.53846153846154</v>
      </c>
      <c r="S3988" t="str">
        <f t="shared" si="313"/>
        <v>theater</v>
      </c>
      <c r="T3988" t="str">
        <f t="shared" si="314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310"/>
        <v>41765.632986111115</v>
      </c>
      <c r="L3989" s="11">
        <f t="shared" si="311"/>
        <v>41775.632986111115</v>
      </c>
      <c r="M3989" t="b">
        <v>0</v>
      </c>
      <c r="N3989">
        <v>13</v>
      </c>
      <c r="O3989" t="b">
        <v>0</v>
      </c>
      <c r="P3989" t="s">
        <v>8271</v>
      </c>
      <c r="Q3989" s="6">
        <f>E3989/D3989</f>
        <v>0.3775</v>
      </c>
      <c r="R3989" s="7">
        <f t="shared" si="312"/>
        <v>11.615384615384615</v>
      </c>
      <c r="S3989" t="str">
        <f t="shared" si="313"/>
        <v>theater</v>
      </c>
      <c r="T3989" t="str">
        <f t="shared" si="314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310"/>
        <v>42229.789502314816</v>
      </c>
      <c r="L3990" s="11">
        <f t="shared" si="311"/>
        <v>42244.789502314816</v>
      </c>
      <c r="M3990" t="b">
        <v>0</v>
      </c>
      <c r="N3990">
        <v>4</v>
      </c>
      <c r="O3990" t="b">
        <v>0</v>
      </c>
      <c r="P3990" t="s">
        <v>8271</v>
      </c>
      <c r="Q3990" s="6">
        <f>E3990/D3990</f>
        <v>2.1333333333333333E-2</v>
      </c>
      <c r="R3990" s="7">
        <f t="shared" si="312"/>
        <v>8</v>
      </c>
      <c r="S3990" t="str">
        <f t="shared" si="313"/>
        <v>theater</v>
      </c>
      <c r="T3990" t="str">
        <f t="shared" si="314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310"/>
        <v>42286.458113425928</v>
      </c>
      <c r="L3991" s="11">
        <f t="shared" si="311"/>
        <v>42316.499780092599</v>
      </c>
      <c r="M3991" t="b">
        <v>0</v>
      </c>
      <c r="N3991">
        <v>0</v>
      </c>
      <c r="O3991" t="b">
        <v>0</v>
      </c>
      <c r="P3991" t="s">
        <v>8271</v>
      </c>
      <c r="Q3991" s="6">
        <f>E3991/D3991</f>
        <v>0</v>
      </c>
      <c r="R3991" s="7" t="e">
        <f t="shared" si="312"/>
        <v>#DIV/0!</v>
      </c>
      <c r="S3991" t="str">
        <f t="shared" si="313"/>
        <v>theater</v>
      </c>
      <c r="T3991" t="str">
        <f t="shared" si="314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310"/>
        <v>42401.380706018521</v>
      </c>
      <c r="L3992" s="11">
        <f t="shared" si="311"/>
        <v>42431.380706018521</v>
      </c>
      <c r="M3992" t="b">
        <v>0</v>
      </c>
      <c r="N3992">
        <v>3</v>
      </c>
      <c r="O3992" t="b">
        <v>0</v>
      </c>
      <c r="P3992" t="s">
        <v>8271</v>
      </c>
      <c r="Q3992" s="6">
        <f>E3992/D3992</f>
        <v>4.1818181818181817E-2</v>
      </c>
      <c r="R3992" s="7">
        <f t="shared" si="312"/>
        <v>23</v>
      </c>
      <c r="S3992" t="str">
        <f t="shared" si="313"/>
        <v>theater</v>
      </c>
      <c r="T3992" t="str">
        <f t="shared" si="314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310"/>
        <v>42125.352800925924</v>
      </c>
      <c r="L3993" s="11">
        <f t="shared" si="311"/>
        <v>42155.352800925924</v>
      </c>
      <c r="M3993" t="b">
        <v>0</v>
      </c>
      <c r="N3993">
        <v>1</v>
      </c>
      <c r="O3993" t="b">
        <v>0</v>
      </c>
      <c r="P3993" t="s">
        <v>8271</v>
      </c>
      <c r="Q3993" s="6">
        <f>E3993/D3993</f>
        <v>0.2</v>
      </c>
      <c r="R3993" s="7">
        <f t="shared" si="312"/>
        <v>100</v>
      </c>
      <c r="S3993" t="str">
        <f t="shared" si="313"/>
        <v>theater</v>
      </c>
      <c r="T3993" t="str">
        <f t="shared" si="314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310"/>
        <v>42289.648831018516</v>
      </c>
      <c r="L3994" s="11">
        <f t="shared" si="311"/>
        <v>42349.690497685187</v>
      </c>
      <c r="M3994" t="b">
        <v>0</v>
      </c>
      <c r="N3994">
        <v>9</v>
      </c>
      <c r="O3994" t="b">
        <v>0</v>
      </c>
      <c r="P3994" t="s">
        <v>8271</v>
      </c>
      <c r="Q3994" s="6">
        <f>E3994/D3994</f>
        <v>5.4100000000000002E-2</v>
      </c>
      <c r="R3994" s="7">
        <f t="shared" si="312"/>
        <v>60.111111111111114</v>
      </c>
      <c r="S3994" t="str">
        <f t="shared" si="313"/>
        <v>theater</v>
      </c>
      <c r="T3994" t="str">
        <f t="shared" si="314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310"/>
        <v>42107.573055555556</v>
      </c>
      <c r="L3995" s="11">
        <f t="shared" si="311"/>
        <v>42137.573055555556</v>
      </c>
      <c r="M3995" t="b">
        <v>0</v>
      </c>
      <c r="N3995">
        <v>1</v>
      </c>
      <c r="O3995" t="b">
        <v>0</v>
      </c>
      <c r="P3995" t="s">
        <v>8271</v>
      </c>
      <c r="Q3995" s="6">
        <f>E3995/D3995</f>
        <v>6.0000000000000002E-5</v>
      </c>
      <c r="R3995" s="7">
        <f t="shared" si="312"/>
        <v>3</v>
      </c>
      <c r="S3995" t="str">
        <f t="shared" si="313"/>
        <v>theater</v>
      </c>
      <c r="T3995" t="str">
        <f t="shared" si="314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310"/>
        <v>41809.098263888889</v>
      </c>
      <c r="L3996" s="11">
        <f t="shared" si="311"/>
        <v>41839.098263888889</v>
      </c>
      <c r="M3996" t="b">
        <v>0</v>
      </c>
      <c r="N3996">
        <v>1</v>
      </c>
      <c r="O3996" t="b">
        <v>0</v>
      </c>
      <c r="P3996" t="s">
        <v>8271</v>
      </c>
      <c r="Q3996" s="6">
        <f>E3996/D3996</f>
        <v>2.5000000000000001E-3</v>
      </c>
      <c r="R3996" s="7">
        <f t="shared" si="312"/>
        <v>5</v>
      </c>
      <c r="S3996" t="str">
        <f t="shared" si="313"/>
        <v>theater</v>
      </c>
      <c r="T3996" t="str">
        <f t="shared" si="314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310"/>
        <v>42019.392094907409</v>
      </c>
      <c r="L3997" s="11">
        <f t="shared" si="311"/>
        <v>42049.185416666667</v>
      </c>
      <c r="M3997" t="b">
        <v>0</v>
      </c>
      <c r="N3997">
        <v>4</v>
      </c>
      <c r="O3997" t="b">
        <v>0</v>
      </c>
      <c r="P3997" t="s">
        <v>8271</v>
      </c>
      <c r="Q3997" s="6">
        <f>E3997/D3997</f>
        <v>0.35</v>
      </c>
      <c r="R3997" s="7">
        <f t="shared" si="312"/>
        <v>17.5</v>
      </c>
      <c r="S3997" t="str">
        <f t="shared" si="313"/>
        <v>theater</v>
      </c>
      <c r="T3997" t="str">
        <f t="shared" si="314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310"/>
        <v>41949.975277777776</v>
      </c>
      <c r="L3998" s="11">
        <f t="shared" si="311"/>
        <v>41963.37777777778</v>
      </c>
      <c r="M3998" t="b">
        <v>0</v>
      </c>
      <c r="N3998">
        <v>17</v>
      </c>
      <c r="O3998" t="b">
        <v>0</v>
      </c>
      <c r="P3998" t="s">
        <v>8271</v>
      </c>
      <c r="Q3998" s="6">
        <f>E3998/D3998</f>
        <v>0.16566666666666666</v>
      </c>
      <c r="R3998" s="7">
        <f t="shared" si="312"/>
        <v>29.235294117647058</v>
      </c>
      <c r="S3998" t="str">
        <f t="shared" si="313"/>
        <v>theater</v>
      </c>
      <c r="T3998" t="str">
        <f t="shared" si="314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310"/>
        <v>42069.099780092591</v>
      </c>
      <c r="L3999" s="11">
        <f t="shared" si="311"/>
        <v>42099.058113425934</v>
      </c>
      <c r="M3999" t="b">
        <v>0</v>
      </c>
      <c r="N3999">
        <v>0</v>
      </c>
      <c r="O3999" t="b">
        <v>0</v>
      </c>
      <c r="P3999" t="s">
        <v>8271</v>
      </c>
      <c r="Q3999" s="6">
        <f>E3999/D3999</f>
        <v>0</v>
      </c>
      <c r="R3999" s="7" t="e">
        <f t="shared" si="312"/>
        <v>#DIV/0!</v>
      </c>
      <c r="S3999" t="str">
        <f t="shared" si="313"/>
        <v>theater</v>
      </c>
      <c r="T3999" t="str">
        <f t="shared" si="314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310"/>
        <v>42061.671597222223</v>
      </c>
      <c r="L4000" s="11">
        <f t="shared" si="311"/>
        <v>42091.629930555559</v>
      </c>
      <c r="M4000" t="b">
        <v>0</v>
      </c>
      <c r="N4000">
        <v>12</v>
      </c>
      <c r="O4000" t="b">
        <v>0</v>
      </c>
      <c r="P4000" t="s">
        <v>8271</v>
      </c>
      <c r="Q4000" s="6">
        <f>E4000/D4000</f>
        <v>0.57199999999999995</v>
      </c>
      <c r="R4000" s="7">
        <f t="shared" si="312"/>
        <v>59.583333333333336</v>
      </c>
      <c r="S4000" t="str">
        <f t="shared" si="313"/>
        <v>theater</v>
      </c>
      <c r="T4000" t="str">
        <f t="shared" si="314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310"/>
        <v>41842.53701388889</v>
      </c>
      <c r="L4001" s="11">
        <f t="shared" si="311"/>
        <v>41882.535983796297</v>
      </c>
      <c r="M4001" t="b">
        <v>0</v>
      </c>
      <c r="N4001">
        <v>14</v>
      </c>
      <c r="O4001" t="b">
        <v>0</v>
      </c>
      <c r="P4001" t="s">
        <v>8271</v>
      </c>
      <c r="Q4001" s="6">
        <f>E4001/D4001</f>
        <v>0.16514285714285715</v>
      </c>
      <c r="R4001" s="7">
        <f t="shared" si="312"/>
        <v>82.571428571428569</v>
      </c>
      <c r="S4001" t="str">
        <f t="shared" si="313"/>
        <v>theater</v>
      </c>
      <c r="T4001" t="str">
        <f t="shared" si="314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310"/>
        <v>42437.353680555556</v>
      </c>
      <c r="L4002" s="11">
        <f t="shared" si="311"/>
        <v>42497.312013888892</v>
      </c>
      <c r="M4002" t="b">
        <v>0</v>
      </c>
      <c r="N4002">
        <v>1</v>
      </c>
      <c r="O4002" t="b">
        <v>0</v>
      </c>
      <c r="P4002" t="s">
        <v>8271</v>
      </c>
      <c r="Q4002" s="6">
        <f>E4002/D4002</f>
        <v>1.25E-3</v>
      </c>
      <c r="R4002" s="7">
        <f t="shared" si="312"/>
        <v>10</v>
      </c>
      <c r="S4002" t="str">
        <f t="shared" si="313"/>
        <v>theater</v>
      </c>
      <c r="T4002" t="str">
        <f t="shared" si="314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310"/>
        <v>42775.6725462963</v>
      </c>
      <c r="L4003" s="11">
        <f t="shared" si="311"/>
        <v>42795.500000000007</v>
      </c>
      <c r="M4003" t="b">
        <v>0</v>
      </c>
      <c r="N4003">
        <v>14</v>
      </c>
      <c r="O4003" t="b">
        <v>0</v>
      </c>
      <c r="P4003" t="s">
        <v>8271</v>
      </c>
      <c r="Q4003" s="6">
        <f>E4003/D4003</f>
        <v>0.3775</v>
      </c>
      <c r="R4003" s="7">
        <f t="shared" si="312"/>
        <v>32.357142857142854</v>
      </c>
      <c r="S4003" t="str">
        <f t="shared" si="313"/>
        <v>theater</v>
      </c>
      <c r="T4003" t="str">
        <f t="shared" si="314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310"/>
        <v>41878.751863425925</v>
      </c>
      <c r="L4004" s="11">
        <f t="shared" si="311"/>
        <v>41908.751863425925</v>
      </c>
      <c r="M4004" t="b">
        <v>0</v>
      </c>
      <c r="N4004">
        <v>4</v>
      </c>
      <c r="O4004" t="b">
        <v>0</v>
      </c>
      <c r="P4004" t="s">
        <v>8271</v>
      </c>
      <c r="Q4004" s="6">
        <f>E4004/D4004</f>
        <v>1.84E-2</v>
      </c>
      <c r="R4004" s="7">
        <f t="shared" si="312"/>
        <v>5.75</v>
      </c>
      <c r="S4004" t="str">
        <f t="shared" si="313"/>
        <v>theater</v>
      </c>
      <c r="T4004" t="str">
        <f t="shared" si="314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310"/>
        <v>42020.295682870368</v>
      </c>
      <c r="L4005" s="11">
        <f t="shared" si="311"/>
        <v>42050.295682870368</v>
      </c>
      <c r="M4005" t="b">
        <v>0</v>
      </c>
      <c r="N4005">
        <v>2</v>
      </c>
      <c r="O4005" t="b">
        <v>0</v>
      </c>
      <c r="P4005" t="s">
        <v>8271</v>
      </c>
      <c r="Q4005" s="6">
        <f>E4005/D4005</f>
        <v>0.10050000000000001</v>
      </c>
      <c r="R4005" s="7">
        <f t="shared" si="312"/>
        <v>100.5</v>
      </c>
      <c r="S4005" t="str">
        <f t="shared" si="313"/>
        <v>theater</v>
      </c>
      <c r="T4005" t="str">
        <f t="shared" si="314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310"/>
        <v>41889.871030092596</v>
      </c>
      <c r="L4006" s="11">
        <f t="shared" si="311"/>
        <v>41919.871030092596</v>
      </c>
      <c r="M4006" t="b">
        <v>0</v>
      </c>
      <c r="N4006">
        <v>1</v>
      </c>
      <c r="O4006" t="b">
        <v>0</v>
      </c>
      <c r="P4006" t="s">
        <v>8271</v>
      </c>
      <c r="Q4006" s="6">
        <f>E4006/D4006</f>
        <v>2E-3</v>
      </c>
      <c r="R4006" s="7">
        <f t="shared" si="312"/>
        <v>1</v>
      </c>
      <c r="S4006" t="str">
        <f t="shared" si="313"/>
        <v>theater</v>
      </c>
      <c r="T4006" t="str">
        <f t="shared" si="314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310"/>
        <v>41872.516030092593</v>
      </c>
      <c r="L4007" s="11">
        <f t="shared" si="311"/>
        <v>41932.516030092593</v>
      </c>
      <c r="M4007" t="b">
        <v>0</v>
      </c>
      <c r="N4007">
        <v>2</v>
      </c>
      <c r="O4007" t="b">
        <v>0</v>
      </c>
      <c r="P4007" t="s">
        <v>8271</v>
      </c>
      <c r="Q4007" s="6">
        <f>E4007/D4007</f>
        <v>1.3333333333333334E-2</v>
      </c>
      <c r="R4007" s="7">
        <f t="shared" si="312"/>
        <v>20</v>
      </c>
      <c r="S4007" t="str">
        <f t="shared" si="313"/>
        <v>theater</v>
      </c>
      <c r="T4007" t="str">
        <f t="shared" si="314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310"/>
        <v>42391.48133101852</v>
      </c>
      <c r="L4008" s="11">
        <f t="shared" si="311"/>
        <v>42416.48133101852</v>
      </c>
      <c r="M4008" t="b">
        <v>0</v>
      </c>
      <c r="N4008">
        <v>1</v>
      </c>
      <c r="O4008" t="b">
        <v>0</v>
      </c>
      <c r="P4008" t="s">
        <v>8271</v>
      </c>
      <c r="Q4008" s="6">
        <f>E4008/D4008</f>
        <v>6.666666666666667E-5</v>
      </c>
      <c r="R4008" s="7">
        <f t="shared" si="312"/>
        <v>2</v>
      </c>
      <c r="S4008" t="str">
        <f t="shared" si="313"/>
        <v>theater</v>
      </c>
      <c r="T4008" t="str">
        <f t="shared" si="314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310"/>
        <v>41848.481261574074</v>
      </c>
      <c r="L4009" s="11">
        <f t="shared" si="311"/>
        <v>41877.39444444445</v>
      </c>
      <c r="M4009" t="b">
        <v>0</v>
      </c>
      <c r="N4009">
        <v>1</v>
      </c>
      <c r="O4009" t="b">
        <v>0</v>
      </c>
      <c r="P4009" t="s">
        <v>8271</v>
      </c>
      <c r="Q4009" s="6">
        <f>E4009/D4009</f>
        <v>2.5000000000000001E-3</v>
      </c>
      <c r="R4009" s="7">
        <f t="shared" si="312"/>
        <v>5</v>
      </c>
      <c r="S4009" t="str">
        <f t="shared" si="313"/>
        <v>theater</v>
      </c>
      <c r="T4009" t="str">
        <f t="shared" si="314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310"/>
        <v>42177.672534722224</v>
      </c>
      <c r="L4010" s="11">
        <f t="shared" si="311"/>
        <v>42207.672534722224</v>
      </c>
      <c r="M4010" t="b">
        <v>0</v>
      </c>
      <c r="N4010">
        <v>4</v>
      </c>
      <c r="O4010" t="b">
        <v>0</v>
      </c>
      <c r="P4010" t="s">
        <v>8271</v>
      </c>
      <c r="Q4010" s="6">
        <f>E4010/D4010</f>
        <v>0.06</v>
      </c>
      <c r="R4010" s="7">
        <f t="shared" si="312"/>
        <v>15</v>
      </c>
      <c r="S4010" t="str">
        <f t="shared" si="313"/>
        <v>theater</v>
      </c>
      <c r="T4010" t="str">
        <f t="shared" si="314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310"/>
        <v>41851.409259259264</v>
      </c>
      <c r="L4011" s="11">
        <f t="shared" si="311"/>
        <v>41891.409259259264</v>
      </c>
      <c r="M4011" t="b">
        <v>0</v>
      </c>
      <c r="N4011">
        <v>3</v>
      </c>
      <c r="O4011" t="b">
        <v>0</v>
      </c>
      <c r="P4011" t="s">
        <v>8271</v>
      </c>
      <c r="Q4011" s="6">
        <f>E4011/D4011</f>
        <v>3.8860103626943004E-2</v>
      </c>
      <c r="R4011" s="7">
        <f t="shared" si="312"/>
        <v>25</v>
      </c>
      <c r="S4011" t="str">
        <f t="shared" si="313"/>
        <v>theater</v>
      </c>
      <c r="T4011" t="str">
        <f t="shared" si="314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310"/>
        <v>41921.478773148148</v>
      </c>
      <c r="L4012" s="11">
        <f t="shared" si="311"/>
        <v>41938.478773148148</v>
      </c>
      <c r="M4012" t="b">
        <v>0</v>
      </c>
      <c r="N4012">
        <v>38</v>
      </c>
      <c r="O4012" t="b">
        <v>0</v>
      </c>
      <c r="P4012" t="s">
        <v>8271</v>
      </c>
      <c r="Q4012" s="6">
        <f>E4012/D4012</f>
        <v>0.24194444444444443</v>
      </c>
      <c r="R4012" s="7">
        <f t="shared" si="312"/>
        <v>45.842105263157897</v>
      </c>
      <c r="S4012" t="str">
        <f t="shared" si="313"/>
        <v>theater</v>
      </c>
      <c r="T4012" t="str">
        <f t="shared" si="314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310"/>
        <v>42002.253217592595</v>
      </c>
      <c r="L4013" s="11">
        <f t="shared" si="311"/>
        <v>42032.253217592595</v>
      </c>
      <c r="M4013" t="b">
        <v>0</v>
      </c>
      <c r="N4013">
        <v>4</v>
      </c>
      <c r="O4013" t="b">
        <v>0</v>
      </c>
      <c r="P4013" t="s">
        <v>8271</v>
      </c>
      <c r="Q4013" s="6">
        <f>E4013/D4013</f>
        <v>7.5999999999999998E-2</v>
      </c>
      <c r="R4013" s="7">
        <f t="shared" si="312"/>
        <v>4.75</v>
      </c>
      <c r="S4013" t="str">
        <f t="shared" si="313"/>
        <v>theater</v>
      </c>
      <c r="T4013" t="str">
        <f t="shared" si="314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310"/>
        <v>42096.252881944449</v>
      </c>
      <c r="L4014" s="11">
        <f t="shared" si="311"/>
        <v>42126.252881944449</v>
      </c>
      <c r="M4014" t="b">
        <v>0</v>
      </c>
      <c r="N4014">
        <v>0</v>
      </c>
      <c r="O4014" t="b">
        <v>0</v>
      </c>
      <c r="P4014" t="s">
        <v>8271</v>
      </c>
      <c r="Q4014" s="6">
        <f>E4014/D4014</f>
        <v>0</v>
      </c>
      <c r="R4014" s="7" t="e">
        <f t="shared" si="312"/>
        <v>#DIV/0!</v>
      </c>
      <c r="S4014" t="str">
        <f t="shared" si="313"/>
        <v>theater</v>
      </c>
      <c r="T4014" t="str">
        <f t="shared" si="314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310"/>
        <v>42021.009525462963</v>
      </c>
      <c r="L4015" s="11">
        <f t="shared" si="311"/>
        <v>42051.009525462963</v>
      </c>
      <c r="M4015" t="b">
        <v>0</v>
      </c>
      <c r="N4015">
        <v>2</v>
      </c>
      <c r="O4015" t="b">
        <v>0</v>
      </c>
      <c r="P4015" t="s">
        <v>8271</v>
      </c>
      <c r="Q4015" s="6">
        <f>E4015/D4015</f>
        <v>1.2999999999999999E-2</v>
      </c>
      <c r="R4015" s="7">
        <f t="shared" si="312"/>
        <v>13</v>
      </c>
      <c r="S4015" t="str">
        <f t="shared" si="313"/>
        <v>theater</v>
      </c>
      <c r="T4015" t="str">
        <f t="shared" si="314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310"/>
        <v>42418.954502314817</v>
      </c>
      <c r="L4016" s="11">
        <f t="shared" si="311"/>
        <v>42433.954502314817</v>
      </c>
      <c r="M4016" t="b">
        <v>0</v>
      </c>
      <c r="N4016">
        <v>0</v>
      </c>
      <c r="O4016" t="b">
        <v>0</v>
      </c>
      <c r="P4016" t="s">
        <v>8271</v>
      </c>
      <c r="Q4016" s="6">
        <f>E4016/D4016</f>
        <v>0</v>
      </c>
      <c r="R4016" s="7" t="e">
        <f t="shared" si="312"/>
        <v>#DIV/0!</v>
      </c>
      <c r="S4016" t="str">
        <f t="shared" si="313"/>
        <v>theater</v>
      </c>
      <c r="T4016" t="str">
        <f t="shared" si="314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310"/>
        <v>42174.489155092589</v>
      </c>
      <c r="L4017" s="11">
        <f t="shared" si="311"/>
        <v>42204.489155092589</v>
      </c>
      <c r="M4017" t="b">
        <v>0</v>
      </c>
      <c r="N4017">
        <v>1</v>
      </c>
      <c r="O4017" t="b">
        <v>0</v>
      </c>
      <c r="P4017" t="s">
        <v>8271</v>
      </c>
      <c r="Q4017" s="6">
        <f>E4017/D4017</f>
        <v>1.4285714285714287E-4</v>
      </c>
      <c r="R4017" s="7">
        <f t="shared" si="312"/>
        <v>1</v>
      </c>
      <c r="S4017" t="str">
        <f t="shared" si="313"/>
        <v>theater</v>
      </c>
      <c r="T4017" t="str">
        <f t="shared" si="314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310"/>
        <v>41869.581018518518</v>
      </c>
      <c r="L4018" s="11">
        <f t="shared" si="311"/>
        <v>41899.581018518518</v>
      </c>
      <c r="M4018" t="b">
        <v>0</v>
      </c>
      <c r="N4018">
        <v>7</v>
      </c>
      <c r="O4018" t="b">
        <v>0</v>
      </c>
      <c r="P4018" t="s">
        <v>8271</v>
      </c>
      <c r="Q4018" s="6">
        <f>E4018/D4018</f>
        <v>0.14000000000000001</v>
      </c>
      <c r="R4018" s="7">
        <f t="shared" si="312"/>
        <v>10</v>
      </c>
      <c r="S4018" t="str">
        <f t="shared" si="313"/>
        <v>theater</v>
      </c>
      <c r="T4018" t="str">
        <f t="shared" si="314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310"/>
        <v>41856.380486111113</v>
      </c>
      <c r="L4019" s="11">
        <f t="shared" si="311"/>
        <v>41886.380486111113</v>
      </c>
      <c r="M4019" t="b">
        <v>0</v>
      </c>
      <c r="N4019">
        <v>2</v>
      </c>
      <c r="O4019" t="b">
        <v>0</v>
      </c>
      <c r="P4019" t="s">
        <v>8271</v>
      </c>
      <c r="Q4019" s="6">
        <f>E4019/D4019</f>
        <v>1.0500000000000001E-2</v>
      </c>
      <c r="R4019" s="7">
        <f t="shared" si="312"/>
        <v>52.5</v>
      </c>
      <c r="S4019" t="str">
        <f t="shared" si="313"/>
        <v>theater</v>
      </c>
      <c r="T4019" t="str">
        <f t="shared" si="314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310"/>
        <v>42620.619305555556</v>
      </c>
      <c r="L4020" s="11">
        <f t="shared" si="311"/>
        <v>42650.619305555556</v>
      </c>
      <c r="M4020" t="b">
        <v>0</v>
      </c>
      <c r="N4020">
        <v>4</v>
      </c>
      <c r="O4020" t="b">
        <v>0</v>
      </c>
      <c r="P4020" t="s">
        <v>8271</v>
      </c>
      <c r="Q4020" s="6">
        <f>E4020/D4020</f>
        <v>8.666666666666667E-2</v>
      </c>
      <c r="R4020" s="7">
        <f t="shared" si="312"/>
        <v>32.5</v>
      </c>
      <c r="S4020" t="str">
        <f t="shared" si="313"/>
        <v>theater</v>
      </c>
      <c r="T4020" t="str">
        <f t="shared" si="314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310"/>
        <v>42417.38421296297</v>
      </c>
      <c r="L4021" s="11">
        <f t="shared" si="311"/>
        <v>42475.394444444442</v>
      </c>
      <c r="M4021" t="b">
        <v>0</v>
      </c>
      <c r="N4021">
        <v>4</v>
      </c>
      <c r="O4021" t="b">
        <v>0</v>
      </c>
      <c r="P4021" t="s">
        <v>8271</v>
      </c>
      <c r="Q4021" s="6">
        <f>E4021/D4021</f>
        <v>8.2857142857142851E-3</v>
      </c>
      <c r="R4021" s="7">
        <f t="shared" si="312"/>
        <v>7.25</v>
      </c>
      <c r="S4021" t="str">
        <f t="shared" si="313"/>
        <v>theater</v>
      </c>
      <c r="T4021" t="str">
        <f t="shared" si="314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310"/>
        <v>42056.899293981485</v>
      </c>
      <c r="L4022" s="11">
        <f t="shared" si="311"/>
        <v>42086.857627314814</v>
      </c>
      <c r="M4022" t="b">
        <v>0</v>
      </c>
      <c r="N4022">
        <v>3</v>
      </c>
      <c r="O4022" t="b">
        <v>0</v>
      </c>
      <c r="P4022" t="s">
        <v>8271</v>
      </c>
      <c r="Q4022" s="6">
        <f>E4022/D4022</f>
        <v>0.16666666666666666</v>
      </c>
      <c r="R4022" s="7">
        <f t="shared" si="312"/>
        <v>33.333333333333336</v>
      </c>
      <c r="S4022" t="str">
        <f t="shared" si="313"/>
        <v>theater</v>
      </c>
      <c r="T4022" t="str">
        <f t="shared" si="314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310"/>
        <v>41878.619884259264</v>
      </c>
      <c r="L4023" s="11">
        <f t="shared" si="311"/>
        <v>41938.619884259264</v>
      </c>
      <c r="M4023" t="b">
        <v>0</v>
      </c>
      <c r="N4023">
        <v>2</v>
      </c>
      <c r="O4023" t="b">
        <v>0</v>
      </c>
      <c r="P4023" t="s">
        <v>8271</v>
      </c>
      <c r="Q4023" s="6">
        <f>E4023/D4023</f>
        <v>8.3333333333333332E-3</v>
      </c>
      <c r="R4023" s="7">
        <f t="shared" si="312"/>
        <v>62.5</v>
      </c>
      <c r="S4023" t="str">
        <f t="shared" si="313"/>
        <v>theater</v>
      </c>
      <c r="T4023" t="str">
        <f t="shared" si="314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310"/>
        <v>41990.292442129627</v>
      </c>
      <c r="L4024" s="11">
        <f t="shared" si="311"/>
        <v>42035.82916666667</v>
      </c>
      <c r="M4024" t="b">
        <v>0</v>
      </c>
      <c r="N4024">
        <v>197</v>
      </c>
      <c r="O4024" t="b">
        <v>0</v>
      </c>
      <c r="P4024" t="s">
        <v>8271</v>
      </c>
      <c r="Q4024" s="6">
        <f>E4024/D4024</f>
        <v>0.69561111111111107</v>
      </c>
      <c r="R4024" s="7">
        <f t="shared" si="312"/>
        <v>63.558375634517766</v>
      </c>
      <c r="S4024" t="str">
        <f t="shared" si="313"/>
        <v>theater</v>
      </c>
      <c r="T4024" t="str">
        <f t="shared" si="314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310"/>
        <v>42408.707905092589</v>
      </c>
      <c r="L4025" s="11">
        <f t="shared" si="311"/>
        <v>42453.666238425933</v>
      </c>
      <c r="M4025" t="b">
        <v>0</v>
      </c>
      <c r="N4025">
        <v>0</v>
      </c>
      <c r="O4025" t="b">
        <v>0</v>
      </c>
      <c r="P4025" t="s">
        <v>8271</v>
      </c>
      <c r="Q4025" s="6">
        <f>E4025/D4025</f>
        <v>0</v>
      </c>
      <c r="R4025" s="7" t="e">
        <f t="shared" si="312"/>
        <v>#DIV/0!</v>
      </c>
      <c r="S4025" t="str">
        <f t="shared" si="313"/>
        <v>theater</v>
      </c>
      <c r="T4025" t="str">
        <f t="shared" si="314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310"/>
        <v>42217.378437500003</v>
      </c>
      <c r="L4026" s="11">
        <f t="shared" si="311"/>
        <v>42247.378437500003</v>
      </c>
      <c r="M4026" t="b">
        <v>0</v>
      </c>
      <c r="N4026">
        <v>1</v>
      </c>
      <c r="O4026" t="b">
        <v>0</v>
      </c>
      <c r="P4026" t="s">
        <v>8271</v>
      </c>
      <c r="Q4026" s="6">
        <f>E4026/D4026</f>
        <v>1.2500000000000001E-2</v>
      </c>
      <c r="R4026" s="7">
        <f t="shared" si="312"/>
        <v>10</v>
      </c>
      <c r="S4026" t="str">
        <f t="shared" si="313"/>
        <v>theater</v>
      </c>
      <c r="T4026" t="str">
        <f t="shared" si="314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310"/>
        <v>42150.946018518523</v>
      </c>
      <c r="L4027" s="11">
        <f t="shared" si="311"/>
        <v>42210.946018518523</v>
      </c>
      <c r="M4027" t="b">
        <v>0</v>
      </c>
      <c r="N4027">
        <v>4</v>
      </c>
      <c r="O4027" t="b">
        <v>0</v>
      </c>
      <c r="P4027" t="s">
        <v>8271</v>
      </c>
      <c r="Q4027" s="6">
        <f>E4027/D4027</f>
        <v>0.05</v>
      </c>
      <c r="R4027" s="7">
        <f t="shared" si="312"/>
        <v>62.5</v>
      </c>
      <c r="S4027" t="str">
        <f t="shared" si="313"/>
        <v>theater</v>
      </c>
      <c r="T4027" t="str">
        <f t="shared" si="314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310"/>
        <v>42282.36387731482</v>
      </c>
      <c r="L4028" s="11">
        <f t="shared" si="311"/>
        <v>42342.405543981484</v>
      </c>
      <c r="M4028" t="b">
        <v>0</v>
      </c>
      <c r="N4028">
        <v>0</v>
      </c>
      <c r="O4028" t="b">
        <v>0</v>
      </c>
      <c r="P4028" t="s">
        <v>8271</v>
      </c>
      <c r="Q4028" s="6">
        <f>E4028/D4028</f>
        <v>0</v>
      </c>
      <c r="R4028" s="7" t="e">
        <f t="shared" si="312"/>
        <v>#DIV/0!</v>
      </c>
      <c r="S4028" t="str">
        <f t="shared" si="313"/>
        <v>theater</v>
      </c>
      <c r="T4028" t="str">
        <f t="shared" si="314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310"/>
        <v>42768.679178240745</v>
      </c>
      <c r="L4029" s="11">
        <f t="shared" si="311"/>
        <v>42788.750000000007</v>
      </c>
      <c r="M4029" t="b">
        <v>0</v>
      </c>
      <c r="N4029">
        <v>7</v>
      </c>
      <c r="O4029" t="b">
        <v>0</v>
      </c>
      <c r="P4029" t="s">
        <v>8271</v>
      </c>
      <c r="Q4029" s="6">
        <f>E4029/D4029</f>
        <v>7.166666666666667E-2</v>
      </c>
      <c r="R4029" s="7">
        <f t="shared" si="312"/>
        <v>30.714285714285715</v>
      </c>
      <c r="S4029" t="str">
        <f t="shared" si="313"/>
        <v>theater</v>
      </c>
      <c r="T4029" t="str">
        <f t="shared" si="314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310"/>
        <v>41765.646990740745</v>
      </c>
      <c r="L4030" s="11">
        <f t="shared" si="311"/>
        <v>41795.646990740745</v>
      </c>
      <c r="M4030" t="b">
        <v>0</v>
      </c>
      <c r="N4030">
        <v>11</v>
      </c>
      <c r="O4030" t="b">
        <v>0</v>
      </c>
      <c r="P4030" t="s">
        <v>8271</v>
      </c>
      <c r="Q4030" s="6">
        <f>E4030/D4030</f>
        <v>0.28050000000000003</v>
      </c>
      <c r="R4030" s="7">
        <f t="shared" si="312"/>
        <v>51</v>
      </c>
      <c r="S4030" t="str">
        <f t="shared" si="313"/>
        <v>theater</v>
      </c>
      <c r="T4030" t="str">
        <f t="shared" si="314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310"/>
        <v>42321.733449074083</v>
      </c>
      <c r="L4031" s="11">
        <f t="shared" si="311"/>
        <v>42351.733449074083</v>
      </c>
      <c r="M4031" t="b">
        <v>0</v>
      </c>
      <c r="N4031">
        <v>0</v>
      </c>
      <c r="O4031" t="b">
        <v>0</v>
      </c>
      <c r="P4031" t="s">
        <v>8271</v>
      </c>
      <c r="Q4031" s="6">
        <f>E4031/D4031</f>
        <v>0</v>
      </c>
      <c r="R4031" s="7" t="e">
        <f t="shared" si="312"/>
        <v>#DIV/0!</v>
      </c>
      <c r="S4031" t="str">
        <f t="shared" si="313"/>
        <v>theater</v>
      </c>
      <c r="T4031" t="str">
        <f t="shared" si="314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310"/>
        <v>42374.36341435185</v>
      </c>
      <c r="L4032" s="11">
        <f t="shared" si="311"/>
        <v>42403.492361111108</v>
      </c>
      <c r="M4032" t="b">
        <v>0</v>
      </c>
      <c r="N4032">
        <v>6</v>
      </c>
      <c r="O4032" t="b">
        <v>0</v>
      </c>
      <c r="P4032" t="s">
        <v>8271</v>
      </c>
      <c r="Q4032" s="6">
        <f>E4032/D4032</f>
        <v>0.16</v>
      </c>
      <c r="R4032" s="7">
        <f t="shared" si="312"/>
        <v>66.666666666666671</v>
      </c>
      <c r="S4032" t="str">
        <f t="shared" si="313"/>
        <v>theater</v>
      </c>
      <c r="T4032" t="str">
        <f t="shared" si="314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310"/>
        <v>41941.29356481482</v>
      </c>
      <c r="L4033" s="11">
        <f t="shared" si="311"/>
        <v>41991.335231481484</v>
      </c>
      <c r="M4033" t="b">
        <v>0</v>
      </c>
      <c r="N4033">
        <v>0</v>
      </c>
      <c r="O4033" t="b">
        <v>0</v>
      </c>
      <c r="P4033" t="s">
        <v>8271</v>
      </c>
      <c r="Q4033" s="6">
        <f>E4033/D4033</f>
        <v>0</v>
      </c>
      <c r="R4033" s="7" t="e">
        <f t="shared" si="312"/>
        <v>#DIV/0!</v>
      </c>
      <c r="S4033" t="str">
        <f t="shared" si="313"/>
        <v>theater</v>
      </c>
      <c r="T4033" t="str">
        <f t="shared" si="314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si="310"/>
        <v>42293.517546296302</v>
      </c>
      <c r="L4034" s="11">
        <f t="shared" si="311"/>
        <v>42353.559212962966</v>
      </c>
      <c r="M4034" t="b">
        <v>0</v>
      </c>
      <c r="N4034">
        <v>7</v>
      </c>
      <c r="O4034" t="b">
        <v>0</v>
      </c>
      <c r="P4034" t="s">
        <v>8271</v>
      </c>
      <c r="Q4034" s="6">
        <f>E4034/D4034</f>
        <v>6.8287037037037035E-2</v>
      </c>
      <c r="R4034" s="7">
        <f t="shared" si="312"/>
        <v>59</v>
      </c>
      <c r="S4034" t="str">
        <f t="shared" si="313"/>
        <v>theater</v>
      </c>
      <c r="T4034" t="str">
        <f t="shared" si="314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ref="K4035:K4098" si="315">(((J4035/60)/60)/24)+DATE(1970,1,1)+(-7/24)</f>
        <v>42613.977129629631</v>
      </c>
      <c r="L4035" s="11">
        <f t="shared" ref="L4035:L4098" si="316">(((I4035/60)/60)/24)+DATE(1970,1,1)+(-7/24)</f>
        <v>42645.083333333336</v>
      </c>
      <c r="M4035" t="b">
        <v>0</v>
      </c>
      <c r="N4035">
        <v>94</v>
      </c>
      <c r="O4035" t="b">
        <v>0</v>
      </c>
      <c r="P4035" t="s">
        <v>8271</v>
      </c>
      <c r="Q4035" s="6">
        <f>E4035/D4035</f>
        <v>0.25698702928870293</v>
      </c>
      <c r="R4035" s="7">
        <f t="shared" ref="R4035:R4098" si="317">E4035/N4035</f>
        <v>65.340319148936175</v>
      </c>
      <c r="S4035" t="str">
        <f t="shared" ref="S4035:S4098" si="318">LEFT(P4035,SEARCH("/",P4035,1)-1)</f>
        <v>theater</v>
      </c>
      <c r="T4035" t="str">
        <f t="shared" ref="T4035:T4098" si="319">RIGHT(P4035,LEN(P4035)-SEARCH("/",P4035))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315"/>
        <v>42067.655671296299</v>
      </c>
      <c r="L4036" s="11">
        <f t="shared" si="316"/>
        <v>42097.614004629628</v>
      </c>
      <c r="M4036" t="b">
        <v>0</v>
      </c>
      <c r="N4036">
        <v>2</v>
      </c>
      <c r="O4036" t="b">
        <v>0</v>
      </c>
      <c r="P4036" t="s">
        <v>8271</v>
      </c>
      <c r="Q4036" s="6">
        <f>E4036/D4036</f>
        <v>1.4814814814814815E-2</v>
      </c>
      <c r="R4036" s="7">
        <f t="shared" si="317"/>
        <v>100</v>
      </c>
      <c r="S4036" t="str">
        <f t="shared" si="318"/>
        <v>theater</v>
      </c>
      <c r="T4036" t="str">
        <f t="shared" si="319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315"/>
        <v>41903.591284722221</v>
      </c>
      <c r="L4037" s="11">
        <f t="shared" si="316"/>
        <v>41933.591284722221</v>
      </c>
      <c r="M4037" t="b">
        <v>0</v>
      </c>
      <c r="N4037">
        <v>25</v>
      </c>
      <c r="O4037" t="b">
        <v>0</v>
      </c>
      <c r="P4037" t="s">
        <v>8271</v>
      </c>
      <c r="Q4037" s="6">
        <f>E4037/D4037</f>
        <v>0.36849999999999999</v>
      </c>
      <c r="R4037" s="7">
        <f t="shared" si="317"/>
        <v>147.4</v>
      </c>
      <c r="S4037" t="str">
        <f t="shared" si="318"/>
        <v>theater</v>
      </c>
      <c r="T4037" t="str">
        <f t="shared" si="319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315"/>
        <v>41804.645416666666</v>
      </c>
      <c r="L4038" s="11">
        <f t="shared" si="316"/>
        <v>41821.645833333336</v>
      </c>
      <c r="M4038" t="b">
        <v>0</v>
      </c>
      <c r="N4038">
        <v>17</v>
      </c>
      <c r="O4038" t="b">
        <v>0</v>
      </c>
      <c r="P4038" t="s">
        <v>8271</v>
      </c>
      <c r="Q4038" s="6">
        <f>E4038/D4038</f>
        <v>0.47049999999999997</v>
      </c>
      <c r="R4038" s="7">
        <f t="shared" si="317"/>
        <v>166.05882352941177</v>
      </c>
      <c r="S4038" t="str">
        <f t="shared" si="318"/>
        <v>theater</v>
      </c>
      <c r="T4038" t="str">
        <f t="shared" si="319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315"/>
        <v>42496.779108796305</v>
      </c>
      <c r="L4039" s="11">
        <f t="shared" si="316"/>
        <v>42514.309027777781</v>
      </c>
      <c r="M4039" t="b">
        <v>0</v>
      </c>
      <c r="N4039">
        <v>2</v>
      </c>
      <c r="O4039" t="b">
        <v>0</v>
      </c>
      <c r="P4039" t="s">
        <v>8271</v>
      </c>
      <c r="Q4039" s="6">
        <f>E4039/D4039</f>
        <v>0.11428571428571428</v>
      </c>
      <c r="R4039" s="7">
        <f t="shared" si="317"/>
        <v>40</v>
      </c>
      <c r="S4039" t="str">
        <f t="shared" si="318"/>
        <v>theater</v>
      </c>
      <c r="T4039" t="str">
        <f t="shared" si="319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315"/>
        <v>41869.507060185191</v>
      </c>
      <c r="L4040" s="11">
        <f t="shared" si="316"/>
        <v>41929.507060185191</v>
      </c>
      <c r="M4040" t="b">
        <v>0</v>
      </c>
      <c r="N4040">
        <v>4</v>
      </c>
      <c r="O4040" t="b">
        <v>0</v>
      </c>
      <c r="P4040" t="s">
        <v>8271</v>
      </c>
      <c r="Q4040" s="6">
        <f>E4040/D4040</f>
        <v>0.12039999999999999</v>
      </c>
      <c r="R4040" s="7">
        <f t="shared" si="317"/>
        <v>75.25</v>
      </c>
      <c r="S4040" t="str">
        <f t="shared" si="318"/>
        <v>theater</v>
      </c>
      <c r="T4040" t="str">
        <f t="shared" si="319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315"/>
        <v>42305.379247685189</v>
      </c>
      <c r="L4041" s="11">
        <f t="shared" si="316"/>
        <v>42338.957638888889</v>
      </c>
      <c r="M4041" t="b">
        <v>0</v>
      </c>
      <c r="N4041">
        <v>5</v>
      </c>
      <c r="O4041" t="b">
        <v>0</v>
      </c>
      <c r="P4041" t="s">
        <v>8271</v>
      </c>
      <c r="Q4041" s="6">
        <f>E4041/D4041</f>
        <v>0.6</v>
      </c>
      <c r="R4041" s="7">
        <f t="shared" si="317"/>
        <v>60</v>
      </c>
      <c r="S4041" t="str">
        <f t="shared" si="318"/>
        <v>theater</v>
      </c>
      <c r="T4041" t="str">
        <f t="shared" si="319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315"/>
        <v>42143.939861111117</v>
      </c>
      <c r="L4042" s="11">
        <f t="shared" si="316"/>
        <v>42202.833333333336</v>
      </c>
      <c r="M4042" t="b">
        <v>0</v>
      </c>
      <c r="N4042">
        <v>2</v>
      </c>
      <c r="O4042" t="b">
        <v>0</v>
      </c>
      <c r="P4042" t="s">
        <v>8271</v>
      </c>
      <c r="Q4042" s="6">
        <f>E4042/D4042</f>
        <v>0.3125</v>
      </c>
      <c r="R4042" s="7">
        <f t="shared" si="317"/>
        <v>1250</v>
      </c>
      <c r="S4042" t="str">
        <f t="shared" si="318"/>
        <v>theater</v>
      </c>
      <c r="T4042" t="str">
        <f t="shared" si="319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315"/>
        <v>42559.182337962964</v>
      </c>
      <c r="L4043" s="11">
        <f t="shared" si="316"/>
        <v>42619.182337962964</v>
      </c>
      <c r="M4043" t="b">
        <v>0</v>
      </c>
      <c r="N4043">
        <v>2</v>
      </c>
      <c r="O4043" t="b">
        <v>0</v>
      </c>
      <c r="P4043" t="s">
        <v>8271</v>
      </c>
      <c r="Q4043" s="6">
        <f>E4043/D4043</f>
        <v>4.1999999999999997E-3</v>
      </c>
      <c r="R4043" s="7">
        <f t="shared" si="317"/>
        <v>10.5</v>
      </c>
      <c r="S4043" t="str">
        <f t="shared" si="318"/>
        <v>theater</v>
      </c>
      <c r="T4043" t="str">
        <f t="shared" si="319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315"/>
        <v>41994.792407407411</v>
      </c>
      <c r="L4044" s="11">
        <f t="shared" si="316"/>
        <v>42024.511111111111</v>
      </c>
      <c r="M4044" t="b">
        <v>0</v>
      </c>
      <c r="N4044">
        <v>3</v>
      </c>
      <c r="O4044" t="b">
        <v>0</v>
      </c>
      <c r="P4044" t="s">
        <v>8271</v>
      </c>
      <c r="Q4044" s="6">
        <f>E4044/D4044</f>
        <v>2.0999999999999999E-3</v>
      </c>
      <c r="R4044" s="7">
        <f t="shared" si="317"/>
        <v>7</v>
      </c>
      <c r="S4044" t="str">
        <f t="shared" si="318"/>
        <v>theater</v>
      </c>
      <c r="T4044" t="str">
        <f t="shared" si="319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315"/>
        <v>41948.665798611117</v>
      </c>
      <c r="L4045" s="11">
        <f t="shared" si="316"/>
        <v>41963.665798611117</v>
      </c>
      <c r="M4045" t="b">
        <v>0</v>
      </c>
      <c r="N4045">
        <v>0</v>
      </c>
      <c r="O4045" t="b">
        <v>0</v>
      </c>
      <c r="P4045" t="s">
        <v>8271</v>
      </c>
      <c r="Q4045" s="6">
        <f>E4045/D4045</f>
        <v>0</v>
      </c>
      <c r="R4045" s="7" t="e">
        <f t="shared" si="317"/>
        <v>#DIV/0!</v>
      </c>
      <c r="S4045" t="str">
        <f t="shared" si="318"/>
        <v>theater</v>
      </c>
      <c r="T4045" t="str">
        <f t="shared" si="319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315"/>
        <v>42073.928032407413</v>
      </c>
      <c r="L4046" s="11">
        <f t="shared" si="316"/>
        <v>42103.916666666664</v>
      </c>
      <c r="M4046" t="b">
        <v>0</v>
      </c>
      <c r="N4046">
        <v>4</v>
      </c>
      <c r="O4046" t="b">
        <v>0</v>
      </c>
      <c r="P4046" t="s">
        <v>8271</v>
      </c>
      <c r="Q4046" s="6">
        <f>E4046/D4046</f>
        <v>0.375</v>
      </c>
      <c r="R4046" s="7">
        <f t="shared" si="317"/>
        <v>56.25</v>
      </c>
      <c r="S4046" t="str">
        <f t="shared" si="318"/>
        <v>theater</v>
      </c>
      <c r="T4046" t="str">
        <f t="shared" si="319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315"/>
        <v>41841.909594907411</v>
      </c>
      <c r="L4047" s="11">
        <f t="shared" si="316"/>
        <v>41871.909594907411</v>
      </c>
      <c r="M4047" t="b">
        <v>0</v>
      </c>
      <c r="N4047">
        <v>1</v>
      </c>
      <c r="O4047" t="b">
        <v>0</v>
      </c>
      <c r="P4047" t="s">
        <v>8271</v>
      </c>
      <c r="Q4047" s="6">
        <f>E4047/D4047</f>
        <v>2.0000000000000001E-4</v>
      </c>
      <c r="R4047" s="7">
        <f t="shared" si="317"/>
        <v>1</v>
      </c>
      <c r="S4047" t="str">
        <f t="shared" si="318"/>
        <v>theater</v>
      </c>
      <c r="T4047" t="str">
        <f t="shared" si="319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315"/>
        <v>41904.358912037038</v>
      </c>
      <c r="L4048" s="11">
        <f t="shared" si="316"/>
        <v>41934.358912037038</v>
      </c>
      <c r="M4048" t="b">
        <v>0</v>
      </c>
      <c r="N4048">
        <v>12</v>
      </c>
      <c r="O4048" t="b">
        <v>0</v>
      </c>
      <c r="P4048" t="s">
        <v>8271</v>
      </c>
      <c r="Q4048" s="6">
        <f>E4048/D4048</f>
        <v>8.2142857142857142E-2</v>
      </c>
      <c r="R4048" s="7">
        <f t="shared" si="317"/>
        <v>38.333333333333336</v>
      </c>
      <c r="S4048" t="str">
        <f t="shared" si="318"/>
        <v>theater</v>
      </c>
      <c r="T4048" t="str">
        <f t="shared" si="319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315"/>
        <v>41990.730821759258</v>
      </c>
      <c r="L4049" s="11">
        <f t="shared" si="316"/>
        <v>42014.750000000007</v>
      </c>
      <c r="M4049" t="b">
        <v>0</v>
      </c>
      <c r="N4049">
        <v>4</v>
      </c>
      <c r="O4049" t="b">
        <v>0</v>
      </c>
      <c r="P4049" t="s">
        <v>8271</v>
      </c>
      <c r="Q4049" s="6">
        <f>E4049/D4049</f>
        <v>2.1999999999999999E-2</v>
      </c>
      <c r="R4049" s="7">
        <f t="shared" si="317"/>
        <v>27.5</v>
      </c>
      <c r="S4049" t="str">
        <f t="shared" si="318"/>
        <v>theater</v>
      </c>
      <c r="T4049" t="str">
        <f t="shared" si="319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315"/>
        <v>42436.217442129629</v>
      </c>
      <c r="L4050" s="11">
        <f t="shared" si="316"/>
        <v>42471.175775462965</v>
      </c>
      <c r="M4050" t="b">
        <v>0</v>
      </c>
      <c r="N4050">
        <v>91</v>
      </c>
      <c r="O4050" t="b">
        <v>0</v>
      </c>
      <c r="P4050" t="s">
        <v>8271</v>
      </c>
      <c r="Q4050" s="6">
        <f>E4050/D4050</f>
        <v>0.17652941176470588</v>
      </c>
      <c r="R4050" s="7">
        <f t="shared" si="317"/>
        <v>32.978021978021978</v>
      </c>
      <c r="S4050" t="str">
        <f t="shared" si="318"/>
        <v>theater</v>
      </c>
      <c r="T4050" t="str">
        <f t="shared" si="319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315"/>
        <v>42169.66684027778</v>
      </c>
      <c r="L4051" s="11">
        <f t="shared" si="316"/>
        <v>42199.66684027778</v>
      </c>
      <c r="M4051" t="b">
        <v>0</v>
      </c>
      <c r="N4051">
        <v>1</v>
      </c>
      <c r="O4051" t="b">
        <v>0</v>
      </c>
      <c r="P4051" t="s">
        <v>8271</v>
      </c>
      <c r="Q4051" s="6">
        <f>E4051/D4051</f>
        <v>8.0000000000000004E-4</v>
      </c>
      <c r="R4051" s="7">
        <f t="shared" si="317"/>
        <v>16</v>
      </c>
      <c r="S4051" t="str">
        <f t="shared" si="318"/>
        <v>theater</v>
      </c>
      <c r="T4051" t="str">
        <f t="shared" si="319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315"/>
        <v>41905.34480324074</v>
      </c>
      <c r="L4052" s="11">
        <f t="shared" si="316"/>
        <v>41935.34480324074</v>
      </c>
      <c r="M4052" t="b">
        <v>0</v>
      </c>
      <c r="N4052">
        <v>1</v>
      </c>
      <c r="O4052" t="b">
        <v>0</v>
      </c>
      <c r="P4052" t="s">
        <v>8271</v>
      </c>
      <c r="Q4052" s="6">
        <f>E4052/D4052</f>
        <v>6.6666666666666664E-4</v>
      </c>
      <c r="R4052" s="7">
        <f t="shared" si="317"/>
        <v>1</v>
      </c>
      <c r="S4052" t="str">
        <f t="shared" si="318"/>
        <v>theater</v>
      </c>
      <c r="T4052" t="str">
        <f t="shared" si="319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315"/>
        <v>41761.518483796302</v>
      </c>
      <c r="L4053" s="11">
        <f t="shared" si="316"/>
        <v>41767.995138888895</v>
      </c>
      <c r="M4053" t="b">
        <v>0</v>
      </c>
      <c r="N4053">
        <v>0</v>
      </c>
      <c r="O4053" t="b">
        <v>0</v>
      </c>
      <c r="P4053" t="s">
        <v>8271</v>
      </c>
      <c r="Q4053" s="6">
        <f>E4053/D4053</f>
        <v>0</v>
      </c>
      <c r="R4053" s="7" t="e">
        <f t="shared" si="317"/>
        <v>#DIV/0!</v>
      </c>
      <c r="S4053" t="str">
        <f t="shared" si="318"/>
        <v>theater</v>
      </c>
      <c r="T4053" t="str">
        <f t="shared" si="319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315"/>
        <v>41865.58699074074</v>
      </c>
      <c r="L4054" s="11">
        <f t="shared" si="316"/>
        <v>41925.58699074074</v>
      </c>
      <c r="M4054" t="b">
        <v>0</v>
      </c>
      <c r="N4054">
        <v>13</v>
      </c>
      <c r="O4054" t="b">
        <v>0</v>
      </c>
      <c r="P4054" t="s">
        <v>8271</v>
      </c>
      <c r="Q4054" s="6">
        <f>E4054/D4054</f>
        <v>0.37533333333333335</v>
      </c>
      <c r="R4054" s="7">
        <f t="shared" si="317"/>
        <v>86.615384615384613</v>
      </c>
      <c r="S4054" t="str">
        <f t="shared" si="318"/>
        <v>theater</v>
      </c>
      <c r="T4054" t="str">
        <f t="shared" si="319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315"/>
        <v>41928.398472222223</v>
      </c>
      <c r="L4055" s="11">
        <f t="shared" si="316"/>
        <v>41958.541666666664</v>
      </c>
      <c r="M4055" t="b">
        <v>0</v>
      </c>
      <c r="N4055">
        <v>2</v>
      </c>
      <c r="O4055" t="b">
        <v>0</v>
      </c>
      <c r="P4055" t="s">
        <v>8271</v>
      </c>
      <c r="Q4055" s="6">
        <f>E4055/D4055</f>
        <v>0.22</v>
      </c>
      <c r="R4055" s="7">
        <f t="shared" si="317"/>
        <v>55</v>
      </c>
      <c r="S4055" t="str">
        <f t="shared" si="318"/>
        <v>theater</v>
      </c>
      <c r="T4055" t="str">
        <f t="shared" si="319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315"/>
        <v>42613.54959490741</v>
      </c>
      <c r="L4056" s="11">
        <f t="shared" si="316"/>
        <v>42643.875000000007</v>
      </c>
      <c r="M4056" t="b">
        <v>0</v>
      </c>
      <c r="N4056">
        <v>0</v>
      </c>
      <c r="O4056" t="b">
        <v>0</v>
      </c>
      <c r="P4056" t="s">
        <v>8271</v>
      </c>
      <c r="Q4056" s="6">
        <f>E4056/D4056</f>
        <v>0</v>
      </c>
      <c r="R4056" s="7" t="e">
        <f t="shared" si="317"/>
        <v>#DIV/0!</v>
      </c>
      <c r="S4056" t="str">
        <f t="shared" si="318"/>
        <v>theater</v>
      </c>
      <c r="T4056" t="str">
        <f t="shared" si="319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315"/>
        <v>41779.356840277782</v>
      </c>
      <c r="L4057" s="11">
        <f t="shared" si="316"/>
        <v>41809.356840277782</v>
      </c>
      <c r="M4057" t="b">
        <v>0</v>
      </c>
      <c r="N4057">
        <v>21</v>
      </c>
      <c r="O4057" t="b">
        <v>0</v>
      </c>
      <c r="P4057" t="s">
        <v>8271</v>
      </c>
      <c r="Q4057" s="6">
        <f>E4057/D4057</f>
        <v>0.1762</v>
      </c>
      <c r="R4057" s="7">
        <f t="shared" si="317"/>
        <v>41.952380952380949</v>
      </c>
      <c r="S4057" t="str">
        <f t="shared" si="318"/>
        <v>theater</v>
      </c>
      <c r="T4057" t="str">
        <f t="shared" si="319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315"/>
        <v>42534.641655092601</v>
      </c>
      <c r="L4058" s="11">
        <f t="shared" si="316"/>
        <v>42554.540972222225</v>
      </c>
      <c r="M4058" t="b">
        <v>0</v>
      </c>
      <c r="N4058">
        <v>9</v>
      </c>
      <c r="O4058" t="b">
        <v>0</v>
      </c>
      <c r="P4058" t="s">
        <v>8271</v>
      </c>
      <c r="Q4058" s="6">
        <f>E4058/D4058</f>
        <v>0.53</v>
      </c>
      <c r="R4058" s="7">
        <f t="shared" si="317"/>
        <v>88.333333333333329</v>
      </c>
      <c r="S4058" t="str">
        <f t="shared" si="318"/>
        <v>theater</v>
      </c>
      <c r="T4058" t="str">
        <f t="shared" si="319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315"/>
        <v>42310.676851851858</v>
      </c>
      <c r="L4059" s="11">
        <f t="shared" si="316"/>
        <v>42333.666666666664</v>
      </c>
      <c r="M4059" t="b">
        <v>0</v>
      </c>
      <c r="N4059">
        <v>6</v>
      </c>
      <c r="O4059" t="b">
        <v>0</v>
      </c>
      <c r="P4059" t="s">
        <v>8271</v>
      </c>
      <c r="Q4059" s="6">
        <f>E4059/D4059</f>
        <v>0.22142857142857142</v>
      </c>
      <c r="R4059" s="7">
        <f t="shared" si="317"/>
        <v>129.16666666666666</v>
      </c>
      <c r="S4059" t="str">
        <f t="shared" si="318"/>
        <v>theater</v>
      </c>
      <c r="T4059" t="str">
        <f t="shared" si="319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315"/>
        <v>42445.76902777778</v>
      </c>
      <c r="L4060" s="11">
        <f t="shared" si="316"/>
        <v>42460.874305555561</v>
      </c>
      <c r="M4060" t="b">
        <v>0</v>
      </c>
      <c r="N4060">
        <v>4</v>
      </c>
      <c r="O4060" t="b">
        <v>0</v>
      </c>
      <c r="P4060" t="s">
        <v>8271</v>
      </c>
      <c r="Q4060" s="6">
        <f>E4060/D4060</f>
        <v>2.5333333333333333E-2</v>
      </c>
      <c r="R4060" s="7">
        <f t="shared" si="317"/>
        <v>23.75</v>
      </c>
      <c r="S4060" t="str">
        <f t="shared" si="318"/>
        <v>theater</v>
      </c>
      <c r="T4060" t="str">
        <f t="shared" si="319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315"/>
        <v>41866.348981481482</v>
      </c>
      <c r="L4061" s="11">
        <f t="shared" si="316"/>
        <v>41897.833333333336</v>
      </c>
      <c r="M4061" t="b">
        <v>0</v>
      </c>
      <c r="N4061">
        <v>7</v>
      </c>
      <c r="O4061" t="b">
        <v>0</v>
      </c>
      <c r="P4061" t="s">
        <v>8271</v>
      </c>
      <c r="Q4061" s="6">
        <f>E4061/D4061</f>
        <v>2.5000000000000001E-2</v>
      </c>
      <c r="R4061" s="7">
        <f t="shared" si="317"/>
        <v>35.714285714285715</v>
      </c>
      <c r="S4061" t="str">
        <f t="shared" si="318"/>
        <v>theater</v>
      </c>
      <c r="T4061" t="str">
        <f t="shared" si="319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315"/>
        <v>41779.403425925928</v>
      </c>
      <c r="L4062" s="11">
        <f t="shared" si="316"/>
        <v>41813.375</v>
      </c>
      <c r="M4062" t="b">
        <v>0</v>
      </c>
      <c r="N4062">
        <v>5</v>
      </c>
      <c r="O4062" t="b">
        <v>0</v>
      </c>
      <c r="P4062" t="s">
        <v>8271</v>
      </c>
      <c r="Q4062" s="6">
        <f>E4062/D4062</f>
        <v>2.8500000000000001E-2</v>
      </c>
      <c r="R4062" s="7">
        <f t="shared" si="317"/>
        <v>57</v>
      </c>
      <c r="S4062" t="str">
        <f t="shared" si="318"/>
        <v>theater</v>
      </c>
      <c r="T4062" t="str">
        <f t="shared" si="319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315"/>
        <v>42420.849803240744</v>
      </c>
      <c r="L4063" s="11">
        <f t="shared" si="316"/>
        <v>42480.808136574073</v>
      </c>
      <c r="M4063" t="b">
        <v>0</v>
      </c>
      <c r="N4063">
        <v>0</v>
      </c>
      <c r="O4063" t="b">
        <v>0</v>
      </c>
      <c r="P4063" t="s">
        <v>8271</v>
      </c>
      <c r="Q4063" s="6">
        <f>E4063/D4063</f>
        <v>0</v>
      </c>
      <c r="R4063" s="7" t="e">
        <f t="shared" si="317"/>
        <v>#DIV/0!</v>
      </c>
      <c r="S4063" t="str">
        <f t="shared" si="318"/>
        <v>theater</v>
      </c>
      <c r="T4063" t="str">
        <f t="shared" si="319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315"/>
        <v>42523.447546296295</v>
      </c>
      <c r="L4064" s="11">
        <f t="shared" si="316"/>
        <v>42553.447546296295</v>
      </c>
      <c r="M4064" t="b">
        <v>0</v>
      </c>
      <c r="N4064">
        <v>3</v>
      </c>
      <c r="O4064" t="b">
        <v>0</v>
      </c>
      <c r="P4064" t="s">
        <v>8271</v>
      </c>
      <c r="Q4064" s="6">
        <f>E4064/D4064</f>
        <v>2.4500000000000001E-2</v>
      </c>
      <c r="R4064" s="7">
        <f t="shared" si="317"/>
        <v>163.33333333333334</v>
      </c>
      <c r="S4064" t="str">
        <f t="shared" si="318"/>
        <v>theater</v>
      </c>
      <c r="T4064" t="str">
        <f t="shared" si="319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315"/>
        <v>41787.389861111114</v>
      </c>
      <c r="L4065" s="11">
        <f t="shared" si="316"/>
        <v>41817.389861111114</v>
      </c>
      <c r="M4065" t="b">
        <v>0</v>
      </c>
      <c r="N4065">
        <v>9</v>
      </c>
      <c r="O4065" t="b">
        <v>0</v>
      </c>
      <c r="P4065" t="s">
        <v>8271</v>
      </c>
      <c r="Q4065" s="6">
        <f>E4065/D4065</f>
        <v>1.4210526315789474E-2</v>
      </c>
      <c r="R4065" s="7">
        <f t="shared" si="317"/>
        <v>15</v>
      </c>
      <c r="S4065" t="str">
        <f t="shared" si="318"/>
        <v>theater</v>
      </c>
      <c r="T4065" t="str">
        <f t="shared" si="319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315"/>
        <v>42093.296597222223</v>
      </c>
      <c r="L4066" s="11">
        <f t="shared" si="316"/>
        <v>42123.296597222223</v>
      </c>
      <c r="M4066" t="b">
        <v>0</v>
      </c>
      <c r="N4066">
        <v>6</v>
      </c>
      <c r="O4066" t="b">
        <v>0</v>
      </c>
      <c r="P4066" t="s">
        <v>8271</v>
      </c>
      <c r="Q4066" s="6">
        <f>E4066/D4066</f>
        <v>0.1925</v>
      </c>
      <c r="R4066" s="7">
        <f t="shared" si="317"/>
        <v>64.166666666666671</v>
      </c>
      <c r="S4066" t="str">
        <f t="shared" si="318"/>
        <v>theater</v>
      </c>
      <c r="T4066" t="str">
        <f t="shared" si="319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315"/>
        <v>41833.659849537042</v>
      </c>
      <c r="L4067" s="11">
        <f t="shared" si="316"/>
        <v>41863.659849537042</v>
      </c>
      <c r="M4067" t="b">
        <v>0</v>
      </c>
      <c r="N4067">
        <v>4</v>
      </c>
      <c r="O4067" t="b">
        <v>0</v>
      </c>
      <c r="P4067" t="s">
        <v>8271</v>
      </c>
      <c r="Q4067" s="6">
        <f>E4067/D4067</f>
        <v>6.7499999999999999E-3</v>
      </c>
      <c r="R4067" s="7">
        <f t="shared" si="317"/>
        <v>6.75</v>
      </c>
      <c r="S4067" t="str">
        <f t="shared" si="318"/>
        <v>theater</v>
      </c>
      <c r="T4067" t="str">
        <f t="shared" si="319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315"/>
        <v>42478.747546296298</v>
      </c>
      <c r="L4068" s="11">
        <f t="shared" si="316"/>
        <v>42508.747546296298</v>
      </c>
      <c r="M4068" t="b">
        <v>0</v>
      </c>
      <c r="N4068">
        <v>1</v>
      </c>
      <c r="O4068" t="b">
        <v>0</v>
      </c>
      <c r="P4068" t="s">
        <v>8271</v>
      </c>
      <c r="Q4068" s="6">
        <f>E4068/D4068</f>
        <v>1.6666666666666668E-3</v>
      </c>
      <c r="R4068" s="7">
        <f t="shared" si="317"/>
        <v>25</v>
      </c>
      <c r="S4068" t="str">
        <f t="shared" si="318"/>
        <v>theater</v>
      </c>
      <c r="T4068" t="str">
        <f t="shared" si="319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315"/>
        <v>42234.82581018519</v>
      </c>
      <c r="L4069" s="11">
        <f t="shared" si="316"/>
        <v>42274.82581018519</v>
      </c>
      <c r="M4069" t="b">
        <v>0</v>
      </c>
      <c r="N4069">
        <v>17</v>
      </c>
      <c r="O4069" t="b">
        <v>0</v>
      </c>
      <c r="P4069" t="s">
        <v>8271</v>
      </c>
      <c r="Q4069" s="6">
        <f>E4069/D4069</f>
        <v>0.60899999999999999</v>
      </c>
      <c r="R4069" s="7">
        <f t="shared" si="317"/>
        <v>179.11764705882354</v>
      </c>
      <c r="S4069" t="str">
        <f t="shared" si="318"/>
        <v>theater</v>
      </c>
      <c r="T4069" t="str">
        <f t="shared" si="319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315"/>
        <v>42718.671932870369</v>
      </c>
      <c r="L4070" s="11">
        <f t="shared" si="316"/>
        <v>42748.670138888891</v>
      </c>
      <c r="M4070" t="b">
        <v>0</v>
      </c>
      <c r="N4070">
        <v>1</v>
      </c>
      <c r="O4070" t="b">
        <v>0</v>
      </c>
      <c r="P4070" t="s">
        <v>8271</v>
      </c>
      <c r="Q4070" s="6">
        <f>E4070/D4070</f>
        <v>0.01</v>
      </c>
      <c r="R4070" s="7">
        <f t="shared" si="317"/>
        <v>34.950000000000003</v>
      </c>
      <c r="S4070" t="str">
        <f t="shared" si="318"/>
        <v>theater</v>
      </c>
      <c r="T4070" t="str">
        <f t="shared" si="319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315"/>
        <v>42022.36986111111</v>
      </c>
      <c r="L4071" s="11">
        <f t="shared" si="316"/>
        <v>42063.208333333336</v>
      </c>
      <c r="M4071" t="b">
        <v>0</v>
      </c>
      <c r="N4071">
        <v>13</v>
      </c>
      <c r="O4071" t="b">
        <v>0</v>
      </c>
      <c r="P4071" t="s">
        <v>8271</v>
      </c>
      <c r="Q4071" s="6">
        <f>E4071/D4071</f>
        <v>0.34399999999999997</v>
      </c>
      <c r="R4071" s="7">
        <f t="shared" si="317"/>
        <v>33.07692307692308</v>
      </c>
      <c r="S4071" t="str">
        <f t="shared" si="318"/>
        <v>theater</v>
      </c>
      <c r="T4071" t="str">
        <f t="shared" si="319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315"/>
        <v>42031.375231481485</v>
      </c>
      <c r="L4072" s="11">
        <f t="shared" si="316"/>
        <v>42063.833333333336</v>
      </c>
      <c r="M4072" t="b">
        <v>0</v>
      </c>
      <c r="N4072">
        <v>6</v>
      </c>
      <c r="O4072" t="b">
        <v>0</v>
      </c>
      <c r="P4072" t="s">
        <v>8271</v>
      </c>
      <c r="Q4072" s="6">
        <f>E4072/D4072</f>
        <v>0.16500000000000001</v>
      </c>
      <c r="R4072" s="7">
        <f t="shared" si="317"/>
        <v>27.5</v>
      </c>
      <c r="S4072" t="str">
        <f t="shared" si="318"/>
        <v>theater</v>
      </c>
      <c r="T4072" t="str">
        <f t="shared" si="319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315"/>
        <v>42700.513090277782</v>
      </c>
      <c r="L4073" s="11">
        <f t="shared" si="316"/>
        <v>42730.513090277782</v>
      </c>
      <c r="M4073" t="b">
        <v>0</v>
      </c>
      <c r="N4073">
        <v>0</v>
      </c>
      <c r="O4073" t="b">
        <v>0</v>
      </c>
      <c r="P4073" t="s">
        <v>8271</v>
      </c>
      <c r="Q4073" s="6">
        <f>E4073/D4073</f>
        <v>0</v>
      </c>
      <c r="R4073" s="7" t="e">
        <f t="shared" si="317"/>
        <v>#DIV/0!</v>
      </c>
      <c r="S4073" t="str">
        <f t="shared" si="318"/>
        <v>theater</v>
      </c>
      <c r="T4073" t="str">
        <f t="shared" si="319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315"/>
        <v>41812.482766203706</v>
      </c>
      <c r="L4074" s="11">
        <f t="shared" si="316"/>
        <v>41872.482766203706</v>
      </c>
      <c r="M4074" t="b">
        <v>0</v>
      </c>
      <c r="N4074">
        <v>2</v>
      </c>
      <c r="O4074" t="b">
        <v>0</v>
      </c>
      <c r="P4074" t="s">
        <v>8271</v>
      </c>
      <c r="Q4074" s="6">
        <f>E4074/D4074</f>
        <v>4.0000000000000001E-3</v>
      </c>
      <c r="R4074" s="7">
        <f t="shared" si="317"/>
        <v>2</v>
      </c>
      <c r="S4074" t="str">
        <f t="shared" si="318"/>
        <v>theater</v>
      </c>
      <c r="T4074" t="str">
        <f t="shared" si="319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315"/>
        <v>42078.053541666675</v>
      </c>
      <c r="L4075" s="11">
        <f t="shared" si="316"/>
        <v>42132.875000000007</v>
      </c>
      <c r="M4075" t="b">
        <v>0</v>
      </c>
      <c r="N4075">
        <v>2</v>
      </c>
      <c r="O4075" t="b">
        <v>0</v>
      </c>
      <c r="P4075" t="s">
        <v>8271</v>
      </c>
      <c r="Q4075" s="6">
        <f>E4075/D4075</f>
        <v>1.0571428571428572E-2</v>
      </c>
      <c r="R4075" s="7">
        <f t="shared" si="317"/>
        <v>18.5</v>
      </c>
      <c r="S4075" t="str">
        <f t="shared" si="318"/>
        <v>theater</v>
      </c>
      <c r="T4075" t="str">
        <f t="shared" si="319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315"/>
        <v>42283.261284722226</v>
      </c>
      <c r="L4076" s="11">
        <f t="shared" si="316"/>
        <v>42313.302951388891</v>
      </c>
      <c r="M4076" t="b">
        <v>0</v>
      </c>
      <c r="N4076">
        <v>21</v>
      </c>
      <c r="O4076" t="b">
        <v>0</v>
      </c>
      <c r="P4076" t="s">
        <v>8271</v>
      </c>
      <c r="Q4076" s="6">
        <f>E4076/D4076</f>
        <v>0.26727272727272727</v>
      </c>
      <c r="R4076" s="7">
        <f t="shared" si="317"/>
        <v>35</v>
      </c>
      <c r="S4076" t="str">
        <f t="shared" si="318"/>
        <v>theater</v>
      </c>
      <c r="T4076" t="str">
        <f t="shared" si="319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315"/>
        <v>41778.754270833335</v>
      </c>
      <c r="L4077" s="11">
        <f t="shared" si="316"/>
        <v>41820.436111111114</v>
      </c>
      <c r="M4077" t="b">
        <v>0</v>
      </c>
      <c r="N4077">
        <v>13</v>
      </c>
      <c r="O4077" t="b">
        <v>0</v>
      </c>
      <c r="P4077" t="s">
        <v>8271</v>
      </c>
      <c r="Q4077" s="6">
        <f>E4077/D4077</f>
        <v>0.28799999999999998</v>
      </c>
      <c r="R4077" s="7">
        <f t="shared" si="317"/>
        <v>44.307692307692307</v>
      </c>
      <c r="S4077" t="str">
        <f t="shared" si="318"/>
        <v>theater</v>
      </c>
      <c r="T4077" t="str">
        <f t="shared" si="319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315"/>
        <v>41905.504039351858</v>
      </c>
      <c r="L4078" s="11">
        <f t="shared" si="316"/>
        <v>41933.535416666666</v>
      </c>
      <c r="M4078" t="b">
        <v>0</v>
      </c>
      <c r="N4078">
        <v>0</v>
      </c>
      <c r="O4078" t="b">
        <v>0</v>
      </c>
      <c r="P4078" t="s">
        <v>8271</v>
      </c>
      <c r="Q4078" s="6">
        <f>E4078/D4078</f>
        <v>0</v>
      </c>
      <c r="R4078" s="7" t="e">
        <f t="shared" si="317"/>
        <v>#DIV/0!</v>
      </c>
      <c r="S4078" t="str">
        <f t="shared" si="318"/>
        <v>theater</v>
      </c>
      <c r="T4078" t="str">
        <f t="shared" si="319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315"/>
        <v>42695.418912037036</v>
      </c>
      <c r="L4079" s="11">
        <f t="shared" si="316"/>
        <v>42725.418912037036</v>
      </c>
      <c r="M4079" t="b">
        <v>0</v>
      </c>
      <c r="N4079">
        <v>6</v>
      </c>
      <c r="O4079" t="b">
        <v>0</v>
      </c>
      <c r="P4079" t="s">
        <v>8271</v>
      </c>
      <c r="Q4079" s="6">
        <f>E4079/D4079</f>
        <v>8.8999999999999996E-2</v>
      </c>
      <c r="R4079" s="7">
        <f t="shared" si="317"/>
        <v>222.5</v>
      </c>
      <c r="S4079" t="str">
        <f t="shared" si="318"/>
        <v>theater</v>
      </c>
      <c r="T4079" t="str">
        <f t="shared" si="319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315"/>
        <v>42732.495856481481</v>
      </c>
      <c r="L4080" s="11">
        <f t="shared" si="316"/>
        <v>42762.495856481481</v>
      </c>
      <c r="M4080" t="b">
        <v>0</v>
      </c>
      <c r="N4080">
        <v>0</v>
      </c>
      <c r="O4080" t="b">
        <v>0</v>
      </c>
      <c r="P4080" t="s">
        <v>8271</v>
      </c>
      <c r="Q4080" s="6">
        <f>E4080/D4080</f>
        <v>0</v>
      </c>
      <c r="R4080" s="7" t="e">
        <f t="shared" si="317"/>
        <v>#DIV/0!</v>
      </c>
      <c r="S4080" t="str">
        <f t="shared" si="318"/>
        <v>theater</v>
      </c>
      <c r="T4080" t="str">
        <f t="shared" si="319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315"/>
        <v>42510.647233796299</v>
      </c>
      <c r="L4081" s="11">
        <f t="shared" si="316"/>
        <v>42540.647233796299</v>
      </c>
      <c r="M4081" t="b">
        <v>0</v>
      </c>
      <c r="N4081">
        <v>1</v>
      </c>
      <c r="O4081" t="b">
        <v>0</v>
      </c>
      <c r="P4081" t="s">
        <v>8271</v>
      </c>
      <c r="Q4081" s="6">
        <f>E4081/D4081</f>
        <v>1.6666666666666668E-3</v>
      </c>
      <c r="R4081" s="7">
        <f t="shared" si="317"/>
        <v>5</v>
      </c>
      <c r="S4081" t="str">
        <f t="shared" si="318"/>
        <v>theater</v>
      </c>
      <c r="T4081" t="str">
        <f t="shared" si="319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315"/>
        <v>42511.406435185192</v>
      </c>
      <c r="L4082" s="11">
        <f t="shared" si="316"/>
        <v>42535.495833333342</v>
      </c>
      <c r="M4082" t="b">
        <v>0</v>
      </c>
      <c r="N4082">
        <v>0</v>
      </c>
      <c r="O4082" t="b">
        <v>0</v>
      </c>
      <c r="P4082" t="s">
        <v>8271</v>
      </c>
      <c r="Q4082" s="6">
        <f>E4082/D4082</f>
        <v>0</v>
      </c>
      <c r="R4082" s="7" t="e">
        <f t="shared" si="317"/>
        <v>#DIV/0!</v>
      </c>
      <c r="S4082" t="str">
        <f t="shared" si="318"/>
        <v>theater</v>
      </c>
      <c r="T4082" t="str">
        <f t="shared" si="319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315"/>
        <v>42041.289641203701</v>
      </c>
      <c r="L4083" s="11">
        <f t="shared" si="316"/>
        <v>42071.247974537044</v>
      </c>
      <c r="M4083" t="b">
        <v>0</v>
      </c>
      <c r="N4083">
        <v>12</v>
      </c>
      <c r="O4083" t="b">
        <v>0</v>
      </c>
      <c r="P4083" t="s">
        <v>8271</v>
      </c>
      <c r="Q4083" s="6">
        <f>E4083/D4083</f>
        <v>0.15737410071942445</v>
      </c>
      <c r="R4083" s="7">
        <f t="shared" si="317"/>
        <v>29.166666666666668</v>
      </c>
      <c r="S4083" t="str">
        <f t="shared" si="318"/>
        <v>theater</v>
      </c>
      <c r="T4083" t="str">
        <f t="shared" si="319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315"/>
        <v>42306.897604166668</v>
      </c>
      <c r="L4084" s="11">
        <f t="shared" si="316"/>
        <v>42322.666666666664</v>
      </c>
      <c r="M4084" t="b">
        <v>0</v>
      </c>
      <c r="N4084">
        <v>2</v>
      </c>
      <c r="O4084" t="b">
        <v>0</v>
      </c>
      <c r="P4084" t="s">
        <v>8271</v>
      </c>
      <c r="Q4084" s="6">
        <f>E4084/D4084</f>
        <v>0.02</v>
      </c>
      <c r="R4084" s="7">
        <f t="shared" si="317"/>
        <v>1.5</v>
      </c>
      <c r="S4084" t="str">
        <f t="shared" si="318"/>
        <v>theater</v>
      </c>
      <c r="T4084" t="str">
        <f t="shared" si="319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315"/>
        <v>42353.470092592594</v>
      </c>
      <c r="L4085" s="11">
        <f t="shared" si="316"/>
        <v>42383.470092592594</v>
      </c>
      <c r="M4085" t="b">
        <v>0</v>
      </c>
      <c r="N4085">
        <v>6</v>
      </c>
      <c r="O4085" t="b">
        <v>0</v>
      </c>
      <c r="P4085" t="s">
        <v>8271</v>
      </c>
      <c r="Q4085" s="6">
        <f>E4085/D4085</f>
        <v>0.21685714285714286</v>
      </c>
      <c r="R4085" s="7">
        <f t="shared" si="317"/>
        <v>126.5</v>
      </c>
      <c r="S4085" t="str">
        <f t="shared" si="318"/>
        <v>theater</v>
      </c>
      <c r="T4085" t="str">
        <f t="shared" si="319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315"/>
        <v>42622.144745370373</v>
      </c>
      <c r="L4086" s="11">
        <f t="shared" si="316"/>
        <v>42652.144745370373</v>
      </c>
      <c r="M4086" t="b">
        <v>0</v>
      </c>
      <c r="N4086">
        <v>1</v>
      </c>
      <c r="O4086" t="b">
        <v>0</v>
      </c>
      <c r="P4086" t="s">
        <v>8271</v>
      </c>
      <c r="Q4086" s="6">
        <f>E4086/D4086</f>
        <v>3.3333333333333335E-3</v>
      </c>
      <c r="R4086" s="7">
        <f t="shared" si="317"/>
        <v>10</v>
      </c>
      <c r="S4086" t="str">
        <f t="shared" si="318"/>
        <v>theater</v>
      </c>
      <c r="T4086" t="str">
        <f t="shared" si="319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315"/>
        <v>42058.312210648153</v>
      </c>
      <c r="L4087" s="11">
        <f t="shared" si="316"/>
        <v>42086.874305555561</v>
      </c>
      <c r="M4087" t="b">
        <v>0</v>
      </c>
      <c r="N4087">
        <v>1</v>
      </c>
      <c r="O4087" t="b">
        <v>0</v>
      </c>
      <c r="P4087" t="s">
        <v>8271</v>
      </c>
      <c r="Q4087" s="6">
        <f>E4087/D4087</f>
        <v>2.8571428571428571E-3</v>
      </c>
      <c r="R4087" s="7">
        <f t="shared" si="317"/>
        <v>10</v>
      </c>
      <c r="S4087" t="str">
        <f t="shared" si="318"/>
        <v>theater</v>
      </c>
      <c r="T4087" t="str">
        <f t="shared" si="319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315"/>
        <v>42304.649293981485</v>
      </c>
      <c r="L4088" s="11">
        <f t="shared" si="316"/>
        <v>42328.875000000007</v>
      </c>
      <c r="M4088" t="b">
        <v>0</v>
      </c>
      <c r="N4088">
        <v>5</v>
      </c>
      <c r="O4088" t="b">
        <v>0</v>
      </c>
      <c r="P4088" t="s">
        <v>8271</v>
      </c>
      <c r="Q4088" s="6">
        <f>E4088/D4088</f>
        <v>4.7E-2</v>
      </c>
      <c r="R4088" s="7">
        <f t="shared" si="317"/>
        <v>9.4</v>
      </c>
      <c r="S4088" t="str">
        <f t="shared" si="318"/>
        <v>theater</v>
      </c>
      <c r="T4088" t="str">
        <f t="shared" si="319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315"/>
        <v>42538.451226851852</v>
      </c>
      <c r="L4089" s="11">
        <f t="shared" si="316"/>
        <v>42568.451226851852</v>
      </c>
      <c r="M4089" t="b">
        <v>0</v>
      </c>
      <c r="N4089">
        <v>0</v>
      </c>
      <c r="O4089" t="b">
        <v>0</v>
      </c>
      <c r="P4089" t="s">
        <v>8271</v>
      </c>
      <c r="Q4089" s="6">
        <f>E4089/D4089</f>
        <v>0</v>
      </c>
      <c r="R4089" s="7" t="e">
        <f t="shared" si="317"/>
        <v>#DIV/0!</v>
      </c>
      <c r="S4089" t="str">
        <f t="shared" si="318"/>
        <v>theater</v>
      </c>
      <c r="T4089" t="str">
        <f t="shared" si="319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315"/>
        <v>41990.320879629631</v>
      </c>
      <c r="L4090" s="11">
        <f t="shared" si="316"/>
        <v>42020.143055555563</v>
      </c>
      <c r="M4090" t="b">
        <v>0</v>
      </c>
      <c r="N4090">
        <v>3</v>
      </c>
      <c r="O4090" t="b">
        <v>0</v>
      </c>
      <c r="P4090" t="s">
        <v>8271</v>
      </c>
      <c r="Q4090" s="6">
        <f>E4090/D4090</f>
        <v>0.108</v>
      </c>
      <c r="R4090" s="7">
        <f t="shared" si="317"/>
        <v>72</v>
      </c>
      <c r="S4090" t="str">
        <f t="shared" si="318"/>
        <v>theater</v>
      </c>
      <c r="T4090" t="str">
        <f t="shared" si="319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315"/>
        <v>42122.440833333334</v>
      </c>
      <c r="L4091" s="11">
        <f t="shared" si="316"/>
        <v>42155.440972222226</v>
      </c>
      <c r="M4091" t="b">
        <v>0</v>
      </c>
      <c r="N4091">
        <v>8</v>
      </c>
      <c r="O4091" t="b">
        <v>0</v>
      </c>
      <c r="P4091" t="s">
        <v>8271</v>
      </c>
      <c r="Q4091" s="6">
        <f>E4091/D4091</f>
        <v>4.8000000000000001E-2</v>
      </c>
      <c r="R4091" s="7">
        <f t="shared" si="317"/>
        <v>30</v>
      </c>
      <c r="S4091" t="str">
        <f t="shared" si="318"/>
        <v>theater</v>
      </c>
      <c r="T4091" t="str">
        <f t="shared" si="319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315"/>
        <v>42209.381215277775</v>
      </c>
      <c r="L4092" s="11">
        <f t="shared" si="316"/>
        <v>42223.333333333336</v>
      </c>
      <c r="M4092" t="b">
        <v>0</v>
      </c>
      <c r="N4092">
        <v>3</v>
      </c>
      <c r="O4092" t="b">
        <v>0</v>
      </c>
      <c r="P4092" t="s">
        <v>8271</v>
      </c>
      <c r="Q4092" s="6">
        <f>E4092/D4092</f>
        <v>3.2000000000000001E-2</v>
      </c>
      <c r="R4092" s="7">
        <f t="shared" si="317"/>
        <v>10.666666666666666</v>
      </c>
      <c r="S4092" t="str">
        <f t="shared" si="318"/>
        <v>theater</v>
      </c>
      <c r="T4092" t="str">
        <f t="shared" si="319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315"/>
        <v>41990.21471064815</v>
      </c>
      <c r="L4093" s="11">
        <f t="shared" si="316"/>
        <v>42020.21471064815</v>
      </c>
      <c r="M4093" t="b">
        <v>0</v>
      </c>
      <c r="N4093">
        <v>8</v>
      </c>
      <c r="O4093" t="b">
        <v>0</v>
      </c>
      <c r="P4093" t="s">
        <v>8271</v>
      </c>
      <c r="Q4093" s="6">
        <f>E4093/D4093</f>
        <v>0.1275</v>
      </c>
      <c r="R4093" s="7">
        <f t="shared" si="317"/>
        <v>25.5</v>
      </c>
      <c r="S4093" t="str">
        <f t="shared" si="318"/>
        <v>theater</v>
      </c>
      <c r="T4093" t="str">
        <f t="shared" si="319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315"/>
        <v>42038.903321759259</v>
      </c>
      <c r="L4094" s="11">
        <f t="shared" si="316"/>
        <v>42098.861655092602</v>
      </c>
      <c r="M4094" t="b">
        <v>0</v>
      </c>
      <c r="N4094">
        <v>1</v>
      </c>
      <c r="O4094" t="b">
        <v>0</v>
      </c>
      <c r="P4094" t="s">
        <v>8271</v>
      </c>
      <c r="Q4094" s="6">
        <f>E4094/D4094</f>
        <v>1.8181818181818181E-4</v>
      </c>
      <c r="R4094" s="7">
        <f t="shared" si="317"/>
        <v>20</v>
      </c>
      <c r="S4094" t="str">
        <f t="shared" si="318"/>
        <v>theater</v>
      </c>
      <c r="T4094" t="str">
        <f t="shared" si="319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315"/>
        <v>42178.524224537039</v>
      </c>
      <c r="L4095" s="11">
        <f t="shared" si="316"/>
        <v>42238.524224537039</v>
      </c>
      <c r="M4095" t="b">
        <v>0</v>
      </c>
      <c r="N4095">
        <v>4</v>
      </c>
      <c r="O4095" t="b">
        <v>0</v>
      </c>
      <c r="P4095" t="s">
        <v>8271</v>
      </c>
      <c r="Q4095" s="6">
        <f>E4095/D4095</f>
        <v>2.4E-2</v>
      </c>
      <c r="R4095" s="7">
        <f t="shared" si="317"/>
        <v>15</v>
      </c>
      <c r="S4095" t="str">
        <f t="shared" si="318"/>
        <v>theater</v>
      </c>
      <c r="T4095" t="str">
        <f t="shared" si="319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315"/>
        <v>41889.795138888891</v>
      </c>
      <c r="L4096" s="11">
        <f t="shared" si="316"/>
        <v>41933.915972222225</v>
      </c>
      <c r="M4096" t="b">
        <v>0</v>
      </c>
      <c r="N4096">
        <v>8</v>
      </c>
      <c r="O4096" t="b">
        <v>0</v>
      </c>
      <c r="P4096" t="s">
        <v>8271</v>
      </c>
      <c r="Q4096" s="6">
        <f>E4096/D4096</f>
        <v>0.36499999999999999</v>
      </c>
      <c r="R4096" s="7">
        <f t="shared" si="317"/>
        <v>91.25</v>
      </c>
      <c r="S4096" t="str">
        <f t="shared" si="318"/>
        <v>theater</v>
      </c>
      <c r="T4096" t="str">
        <f t="shared" si="319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315"/>
        <v>42692.740162037044</v>
      </c>
      <c r="L4097" s="11">
        <f t="shared" si="316"/>
        <v>42722.740162037044</v>
      </c>
      <c r="M4097" t="b">
        <v>0</v>
      </c>
      <c r="N4097">
        <v>1</v>
      </c>
      <c r="O4097" t="b">
        <v>0</v>
      </c>
      <c r="P4097" t="s">
        <v>8271</v>
      </c>
      <c r="Q4097" s="6">
        <f>E4097/D4097</f>
        <v>2.6666666666666668E-2</v>
      </c>
      <c r="R4097" s="7">
        <f t="shared" si="317"/>
        <v>800</v>
      </c>
      <c r="S4097" t="str">
        <f t="shared" si="318"/>
        <v>theater</v>
      </c>
      <c r="T4097" t="str">
        <f t="shared" si="319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si="315"/>
        <v>42750.238645833335</v>
      </c>
      <c r="L4098" s="11">
        <f t="shared" si="316"/>
        <v>42794.07708333333</v>
      </c>
      <c r="M4098" t="b">
        <v>0</v>
      </c>
      <c r="N4098">
        <v>5</v>
      </c>
      <c r="O4098" t="b">
        <v>0</v>
      </c>
      <c r="P4098" t="s">
        <v>8271</v>
      </c>
      <c r="Q4098" s="6">
        <f>E4098/D4098</f>
        <v>0.11428571428571428</v>
      </c>
      <c r="R4098" s="7">
        <f t="shared" si="317"/>
        <v>80</v>
      </c>
      <c r="S4098" t="str">
        <f t="shared" si="318"/>
        <v>theater</v>
      </c>
      <c r="T4098" t="str">
        <f t="shared" si="319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ref="K4099:K4115" si="320">(((J4099/60)/60)/24)+DATE(1970,1,1)+(-7/24)</f>
        <v>42344.532835648155</v>
      </c>
      <c r="L4099" s="11">
        <f t="shared" ref="L4099:L4115" si="321">(((I4099/60)/60)/24)+DATE(1970,1,1)+(-7/24)</f>
        <v>42400.704861111117</v>
      </c>
      <c r="M4099" t="b">
        <v>0</v>
      </c>
      <c r="N4099">
        <v>0</v>
      </c>
      <c r="O4099" t="b">
        <v>0</v>
      </c>
      <c r="P4099" t="s">
        <v>8271</v>
      </c>
      <c r="Q4099" s="6">
        <f>E4099/D4099</f>
        <v>0</v>
      </c>
      <c r="R4099" s="7" t="e">
        <f t="shared" ref="R4099:R4115" si="322">E4099/N4099</f>
        <v>#DIV/0!</v>
      </c>
      <c r="S4099" t="str">
        <f t="shared" ref="S4099:S4115" si="323">LEFT(P4099,SEARCH("/",P4099,1)-1)</f>
        <v>theater</v>
      </c>
      <c r="T4099" t="str">
        <f t="shared" ref="T4099:T4115" si="324">RIGHT(P4099,LEN(P4099)-SEARCH("/",P4099))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320"/>
        <v>42495.430520833332</v>
      </c>
      <c r="L4100" s="11">
        <f t="shared" si="321"/>
        <v>42525.430520833332</v>
      </c>
      <c r="M4100" t="b">
        <v>0</v>
      </c>
      <c r="N4100">
        <v>0</v>
      </c>
      <c r="O4100" t="b">
        <v>0</v>
      </c>
      <c r="P4100" t="s">
        <v>8271</v>
      </c>
      <c r="Q4100" s="6">
        <f>E4100/D4100</f>
        <v>0</v>
      </c>
      <c r="R4100" s="7" t="e">
        <f t="shared" si="322"/>
        <v>#DIV/0!</v>
      </c>
      <c r="S4100" t="str">
        <f t="shared" si="323"/>
        <v>theater</v>
      </c>
      <c r="T4100" t="str">
        <f t="shared" si="324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320"/>
        <v>42570.558715277781</v>
      </c>
      <c r="L4101" s="11">
        <f t="shared" si="321"/>
        <v>42615.558715277781</v>
      </c>
      <c r="M4101" t="b">
        <v>0</v>
      </c>
      <c r="N4101">
        <v>1</v>
      </c>
      <c r="O4101" t="b">
        <v>0</v>
      </c>
      <c r="P4101" t="s">
        <v>8271</v>
      </c>
      <c r="Q4101" s="6">
        <f>E4101/D4101</f>
        <v>1.1111111111111112E-2</v>
      </c>
      <c r="R4101" s="7">
        <f t="shared" si="322"/>
        <v>50</v>
      </c>
      <c r="S4101" t="str">
        <f t="shared" si="323"/>
        <v>theater</v>
      </c>
      <c r="T4101" t="str">
        <f t="shared" si="324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320"/>
        <v>41926.833217592597</v>
      </c>
      <c r="L4102" s="11">
        <f t="shared" si="321"/>
        <v>41936.833217592597</v>
      </c>
      <c r="M4102" t="b">
        <v>0</v>
      </c>
      <c r="N4102">
        <v>0</v>
      </c>
      <c r="O4102" t="b">
        <v>0</v>
      </c>
      <c r="P4102" t="s">
        <v>8271</v>
      </c>
      <c r="Q4102" s="6">
        <f>E4102/D4102</f>
        <v>0</v>
      </c>
      <c r="R4102" s="7" t="e">
        <f t="shared" si="322"/>
        <v>#DIV/0!</v>
      </c>
      <c r="S4102" t="str">
        <f t="shared" si="323"/>
        <v>theater</v>
      </c>
      <c r="T4102" t="str">
        <f t="shared" si="324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320"/>
        <v>42730.612060185187</v>
      </c>
      <c r="L4103" s="11">
        <f t="shared" si="321"/>
        <v>42760.612060185187</v>
      </c>
      <c r="M4103" t="b">
        <v>0</v>
      </c>
      <c r="N4103">
        <v>0</v>
      </c>
      <c r="O4103" t="b">
        <v>0</v>
      </c>
      <c r="P4103" t="s">
        <v>8271</v>
      </c>
      <c r="Q4103" s="6">
        <f>E4103/D4103</f>
        <v>0</v>
      </c>
      <c r="R4103" s="7" t="e">
        <f t="shared" si="322"/>
        <v>#DIV/0!</v>
      </c>
      <c r="S4103" t="str">
        <f t="shared" si="323"/>
        <v>theater</v>
      </c>
      <c r="T4103" t="str">
        <f t="shared" si="324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320"/>
        <v>42475.556400462963</v>
      </c>
      <c r="L4104" s="11">
        <f t="shared" si="321"/>
        <v>42505.556400462963</v>
      </c>
      <c r="M4104" t="b">
        <v>0</v>
      </c>
      <c r="N4104">
        <v>6</v>
      </c>
      <c r="O4104" t="b">
        <v>0</v>
      </c>
      <c r="P4104" t="s">
        <v>8271</v>
      </c>
      <c r="Q4104" s="6">
        <f>E4104/D4104</f>
        <v>0.27400000000000002</v>
      </c>
      <c r="R4104" s="7">
        <f t="shared" si="322"/>
        <v>22.833333333333332</v>
      </c>
      <c r="S4104" t="str">
        <f t="shared" si="323"/>
        <v>theater</v>
      </c>
      <c r="T4104" t="str">
        <f t="shared" si="324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320"/>
        <v>42188.541273148156</v>
      </c>
      <c r="L4105" s="11">
        <f t="shared" si="321"/>
        <v>42242.480555555558</v>
      </c>
      <c r="M4105" t="b">
        <v>0</v>
      </c>
      <c r="N4105">
        <v>6</v>
      </c>
      <c r="O4105" t="b">
        <v>0</v>
      </c>
      <c r="P4105" t="s">
        <v>8271</v>
      </c>
      <c r="Q4105" s="6">
        <f>E4105/D4105</f>
        <v>0.1</v>
      </c>
      <c r="R4105" s="7">
        <f t="shared" si="322"/>
        <v>16.666666666666668</v>
      </c>
      <c r="S4105" t="str">
        <f t="shared" si="323"/>
        <v>theater</v>
      </c>
      <c r="T4105" t="str">
        <f t="shared" si="324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320"/>
        <v>42639.986504629633</v>
      </c>
      <c r="L4106" s="11">
        <f t="shared" si="321"/>
        <v>42669.986504629633</v>
      </c>
      <c r="M4106" t="b">
        <v>0</v>
      </c>
      <c r="N4106">
        <v>14</v>
      </c>
      <c r="O4106" t="b">
        <v>0</v>
      </c>
      <c r="P4106" t="s">
        <v>8271</v>
      </c>
      <c r="Q4106" s="6">
        <f>E4106/D4106</f>
        <v>0.21366666666666667</v>
      </c>
      <c r="R4106" s="7">
        <f t="shared" si="322"/>
        <v>45.785714285714285</v>
      </c>
      <c r="S4106" t="str">
        <f t="shared" si="323"/>
        <v>theater</v>
      </c>
      <c r="T4106" t="str">
        <f t="shared" si="324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320"/>
        <v>42696.718854166669</v>
      </c>
      <c r="L4107" s="11">
        <f t="shared" si="321"/>
        <v>42729.718854166669</v>
      </c>
      <c r="M4107" t="b">
        <v>0</v>
      </c>
      <c r="N4107">
        <v>6</v>
      </c>
      <c r="O4107" t="b">
        <v>0</v>
      </c>
      <c r="P4107" t="s">
        <v>8271</v>
      </c>
      <c r="Q4107" s="6">
        <f>E4107/D4107</f>
        <v>6.9696969696969702E-2</v>
      </c>
      <c r="R4107" s="7">
        <f t="shared" si="322"/>
        <v>383.33333333333331</v>
      </c>
      <c r="S4107" t="str">
        <f t="shared" si="323"/>
        <v>theater</v>
      </c>
      <c r="T4107" t="str">
        <f t="shared" si="324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320"/>
        <v>42052.757708333338</v>
      </c>
      <c r="L4108" s="11">
        <f t="shared" si="321"/>
        <v>42095.750000000007</v>
      </c>
      <c r="M4108" t="b">
        <v>0</v>
      </c>
      <c r="N4108">
        <v>33</v>
      </c>
      <c r="O4108" t="b">
        <v>0</v>
      </c>
      <c r="P4108" t="s">
        <v>8271</v>
      </c>
      <c r="Q4108" s="6">
        <f>E4108/D4108</f>
        <v>0.70599999999999996</v>
      </c>
      <c r="R4108" s="7">
        <f t="shared" si="322"/>
        <v>106.96969696969697</v>
      </c>
      <c r="S4108" t="str">
        <f t="shared" si="323"/>
        <v>theater</v>
      </c>
      <c r="T4108" t="str">
        <f t="shared" si="324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320"/>
        <v>41883.625011574077</v>
      </c>
      <c r="L4109" s="11">
        <f t="shared" si="321"/>
        <v>41906.625011574077</v>
      </c>
      <c r="M4109" t="b">
        <v>0</v>
      </c>
      <c r="N4109">
        <v>4</v>
      </c>
      <c r="O4109" t="b">
        <v>0</v>
      </c>
      <c r="P4109" t="s">
        <v>8271</v>
      </c>
      <c r="Q4109" s="6">
        <f>E4109/D4109</f>
        <v>2.0500000000000001E-2</v>
      </c>
      <c r="R4109" s="7">
        <f t="shared" si="322"/>
        <v>10.25</v>
      </c>
      <c r="S4109" t="str">
        <f t="shared" si="323"/>
        <v>theater</v>
      </c>
      <c r="T4109" t="str">
        <f t="shared" si="324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320"/>
        <v>42766.740011574082</v>
      </c>
      <c r="L4110" s="11">
        <f t="shared" si="321"/>
        <v>42796.916666666664</v>
      </c>
      <c r="M4110" t="b">
        <v>0</v>
      </c>
      <c r="N4110">
        <v>1</v>
      </c>
      <c r="O4110" t="b">
        <v>0</v>
      </c>
      <c r="P4110" t="s">
        <v>8271</v>
      </c>
      <c r="Q4110" s="6">
        <f>E4110/D4110</f>
        <v>1.9666666666666666E-2</v>
      </c>
      <c r="R4110" s="7">
        <f t="shared" si="322"/>
        <v>59</v>
      </c>
      <c r="S4110" t="str">
        <f t="shared" si="323"/>
        <v>theater</v>
      </c>
      <c r="T4110" t="str">
        <f t="shared" si="324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320"/>
        <v>42307.247731481482</v>
      </c>
      <c r="L4111" s="11">
        <f t="shared" si="321"/>
        <v>42337.289398148154</v>
      </c>
      <c r="M4111" t="b">
        <v>0</v>
      </c>
      <c r="N4111">
        <v>0</v>
      </c>
      <c r="O4111" t="b">
        <v>0</v>
      </c>
      <c r="P4111" t="s">
        <v>8271</v>
      </c>
      <c r="Q4111" s="6">
        <f>E4111/D4111</f>
        <v>0</v>
      </c>
      <c r="R4111" s="7" t="e">
        <f t="shared" si="322"/>
        <v>#DIV/0!</v>
      </c>
      <c r="S4111" t="str">
        <f t="shared" si="323"/>
        <v>theater</v>
      </c>
      <c r="T4111" t="str">
        <f t="shared" si="324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320"/>
        <v>42512.335081018515</v>
      </c>
      <c r="L4112" s="11">
        <f t="shared" si="321"/>
        <v>42572.335081018515</v>
      </c>
      <c r="M4112" t="b">
        <v>0</v>
      </c>
      <c r="N4112">
        <v>6</v>
      </c>
      <c r="O4112" t="b">
        <v>0</v>
      </c>
      <c r="P4112" t="s">
        <v>8271</v>
      </c>
      <c r="Q4112" s="6">
        <f>E4112/D4112</f>
        <v>0.28666666666666668</v>
      </c>
      <c r="R4112" s="7">
        <f t="shared" si="322"/>
        <v>14.333333333333334</v>
      </c>
      <c r="S4112" t="str">
        <f t="shared" si="323"/>
        <v>theater</v>
      </c>
      <c r="T4112" t="str">
        <f t="shared" si="324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320"/>
        <v>42028.844212962962</v>
      </c>
      <c r="L4113" s="11">
        <f t="shared" si="321"/>
        <v>42058.844212962962</v>
      </c>
      <c r="M4113" t="b">
        <v>0</v>
      </c>
      <c r="N4113">
        <v>6</v>
      </c>
      <c r="O4113" t="b">
        <v>0</v>
      </c>
      <c r="P4113" t="s">
        <v>8271</v>
      </c>
      <c r="Q4113" s="6">
        <f>E4113/D4113</f>
        <v>3.1333333333333331E-2</v>
      </c>
      <c r="R4113" s="7">
        <f t="shared" si="322"/>
        <v>15.666666666666666</v>
      </c>
      <c r="S4113" t="str">
        <f t="shared" si="323"/>
        <v>theater</v>
      </c>
      <c r="T4113" t="str">
        <f t="shared" si="324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320"/>
        <v>42400.65493055556</v>
      </c>
      <c r="L4114" s="11">
        <f t="shared" si="321"/>
        <v>42427.708333333336</v>
      </c>
      <c r="M4114" t="b">
        <v>0</v>
      </c>
      <c r="N4114">
        <v>1</v>
      </c>
      <c r="O4114" t="b">
        <v>0</v>
      </c>
      <c r="P4114" t="s">
        <v>8271</v>
      </c>
      <c r="Q4114" s="6">
        <f>E4114/D4114</f>
        <v>4.0000000000000002E-4</v>
      </c>
      <c r="R4114" s="7">
        <f t="shared" si="322"/>
        <v>1</v>
      </c>
      <c r="S4114" t="str">
        <f t="shared" si="323"/>
        <v>theater</v>
      </c>
      <c r="T4114" t="str">
        <f t="shared" si="324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320"/>
        <v>42358.281516203708</v>
      </c>
      <c r="L4115" s="11">
        <f t="shared" si="321"/>
        <v>42376.981944444451</v>
      </c>
      <c r="M4115" t="b">
        <v>0</v>
      </c>
      <c r="N4115">
        <v>3</v>
      </c>
      <c r="O4115" t="b">
        <v>0</v>
      </c>
      <c r="P4115" t="s">
        <v>8271</v>
      </c>
      <c r="Q4115" s="6">
        <f>E4115/D4115</f>
        <v>2E-3</v>
      </c>
      <c r="R4115" s="7">
        <f t="shared" si="322"/>
        <v>1</v>
      </c>
      <c r="S4115" t="str">
        <f t="shared" si="323"/>
        <v>theater</v>
      </c>
      <c r="T4115" t="str">
        <f t="shared" si="324"/>
        <v>plays</v>
      </c>
    </row>
  </sheetData>
  <autoFilter ref="A1:T4115" xr:uid="{F76F0461-5ABC-4794-9B44-31CBAC614FEA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Sub-Category Success</vt:lpstr>
      <vt:lpstr>Category Success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Valerio</cp:lastModifiedBy>
  <dcterms:created xsi:type="dcterms:W3CDTF">2017-04-20T15:17:24Z</dcterms:created>
  <dcterms:modified xsi:type="dcterms:W3CDTF">2019-04-12T08:14:09Z</dcterms:modified>
</cp:coreProperties>
</file>