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5GB\Ad_hoc\Some_Vix_Checks\"/>
    </mc:Choice>
  </mc:AlternateContent>
  <xr:revisionPtr revIDLastSave="0" documentId="13_ncr:1_{3E58F0A9-57BF-4562-833E-C38889F6E780}" xr6:coauthVersionLast="47" xr6:coauthVersionMax="47" xr10:uidLastSave="{00000000-0000-0000-0000-000000000000}"/>
  <bookViews>
    <workbookView xWindow="-110" yWindow="-110" windowWidth="38620" windowHeight="21100" activeTab="1" xr2:uid="{8E0D14B4-9BBF-4D6F-A176-5FAFE0CEE29D}"/>
  </bookViews>
  <sheets>
    <sheet name="test with time series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2" l="1"/>
  <c r="L12" i="2"/>
  <c r="K12" i="2"/>
  <c r="J12" i="2"/>
  <c r="Q12" i="2" s="1"/>
  <c r="M11" i="2"/>
  <c r="K11" i="2"/>
  <c r="J11" i="2"/>
  <c r="Q11" i="2" s="1"/>
  <c r="M10" i="2"/>
  <c r="L10" i="2"/>
  <c r="K10" i="2"/>
  <c r="J10" i="2"/>
  <c r="Q10" i="2" s="1"/>
  <c r="M9" i="2"/>
  <c r="L9" i="2"/>
  <c r="K9" i="2"/>
  <c r="J9" i="2"/>
  <c r="Q9" i="2" s="1"/>
  <c r="Q18" i="2" s="1"/>
  <c r="M8" i="2"/>
  <c r="L8" i="2"/>
  <c r="K8" i="2"/>
  <c r="J8" i="2"/>
  <c r="Q8" i="2" s="1"/>
  <c r="M7" i="2"/>
  <c r="L7" i="2"/>
  <c r="K7" i="2"/>
  <c r="J7" i="2"/>
  <c r="Q7" i="2" s="1"/>
  <c r="M6" i="2"/>
  <c r="L6" i="2"/>
  <c r="K6" i="2"/>
  <c r="J6" i="2"/>
  <c r="Q6" i="2" s="1"/>
  <c r="M5" i="2"/>
  <c r="L5" i="2"/>
  <c r="K5" i="2"/>
  <c r="J5" i="2"/>
  <c r="Q5" i="2" s="1"/>
  <c r="L1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D11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R12" i="2" l="1"/>
  <c r="R30" i="2" s="1"/>
  <c r="R40" i="2" s="1"/>
  <c r="R5" i="2"/>
  <c r="R7" i="2"/>
  <c r="Q19" i="2"/>
  <c r="R11" i="2"/>
  <c r="R29" i="2" s="1"/>
  <c r="R39" i="2" s="1"/>
  <c r="R6" i="2"/>
  <c r="R24" i="2" s="1"/>
  <c r="R34" i="2" s="1"/>
  <c r="Q16" i="2"/>
  <c r="Q20" i="2"/>
  <c r="R8" i="2"/>
  <c r="R26" i="2" s="1"/>
  <c r="R36" i="2" s="1"/>
  <c r="Q17" i="2"/>
  <c r="Q14" i="2"/>
  <c r="Q21" i="2"/>
  <c r="Q15" i="2"/>
  <c r="R10" i="2"/>
  <c r="R28" i="2" s="1"/>
  <c r="R38" i="2" s="1"/>
  <c r="R9" i="2"/>
  <c r="R27" i="2" s="1"/>
  <c r="R37" i="2" s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  <c r="E3" i="1" s="1"/>
  <c r="S7" i="2" l="1"/>
  <c r="S25" i="2" s="1"/>
  <c r="S35" i="2" s="1"/>
  <c r="U35" i="2" s="1"/>
  <c r="R25" i="2"/>
  <c r="R35" i="2" s="1"/>
  <c r="S5" i="2"/>
  <c r="S23" i="2" s="1"/>
  <c r="S33" i="2" s="1"/>
  <c r="U33" i="2" s="1"/>
  <c r="R23" i="2"/>
  <c r="R33" i="2" s="1"/>
  <c r="R14" i="2"/>
  <c r="R21" i="2"/>
  <c r="S12" i="2"/>
  <c r="S30" i="2" s="1"/>
  <c r="S40" i="2" s="1"/>
  <c r="U40" i="2" s="1"/>
  <c r="R16" i="2"/>
  <c r="S11" i="2"/>
  <c r="S6" i="2"/>
  <c r="S24" i="2" s="1"/>
  <c r="S34" i="2" s="1"/>
  <c r="U34" i="2" s="1"/>
  <c r="R15" i="2"/>
  <c r="R20" i="2"/>
  <c r="S8" i="2"/>
  <c r="S26" i="2" s="1"/>
  <c r="S36" i="2" s="1"/>
  <c r="U36" i="2" s="1"/>
  <c r="R17" i="2"/>
  <c r="S10" i="2"/>
  <c r="S28" i="2" s="1"/>
  <c r="S38" i="2" s="1"/>
  <c r="U38" i="2" s="1"/>
  <c r="R19" i="2"/>
  <c r="S9" i="2"/>
  <c r="S27" i="2" s="1"/>
  <c r="S37" i="2" s="1"/>
  <c r="U37" i="2" s="1"/>
  <c r="R18" i="2"/>
  <c r="E4" i="1"/>
  <c r="F3" i="1"/>
  <c r="G3" i="1" s="1"/>
  <c r="S14" i="2" l="1"/>
  <c r="T7" i="2"/>
  <c r="T25" i="2" s="1"/>
  <c r="T35" i="2" s="1"/>
  <c r="V35" i="2" s="1"/>
  <c r="T5" i="2"/>
  <c r="T23" i="2" s="1"/>
  <c r="T33" i="2" s="1"/>
  <c r="V33" i="2" s="1"/>
  <c r="S16" i="2"/>
  <c r="T12" i="2"/>
  <c r="T30" i="2" s="1"/>
  <c r="T40" i="2" s="1"/>
  <c r="V40" i="2" s="1"/>
  <c r="S21" i="2"/>
  <c r="T11" i="2"/>
  <c r="T29" i="2" s="1"/>
  <c r="T39" i="2" s="1"/>
  <c r="V39" i="2" s="1"/>
  <c r="S29" i="2"/>
  <c r="S39" i="2" s="1"/>
  <c r="U39" i="2" s="1"/>
  <c r="T6" i="2"/>
  <c r="T24" i="2" s="1"/>
  <c r="T34" i="2" s="1"/>
  <c r="V34" i="2" s="1"/>
  <c r="S15" i="2"/>
  <c r="S20" i="2"/>
  <c r="T8" i="2"/>
  <c r="T26" i="2" s="1"/>
  <c r="T36" i="2" s="1"/>
  <c r="V36" i="2" s="1"/>
  <c r="S17" i="2"/>
  <c r="T10" i="2"/>
  <c r="T28" i="2" s="1"/>
  <c r="T38" i="2" s="1"/>
  <c r="V38" i="2" s="1"/>
  <c r="S19" i="2"/>
  <c r="T9" i="2"/>
  <c r="T27" i="2" s="1"/>
  <c r="T37" i="2" s="1"/>
  <c r="V37" i="2" s="1"/>
  <c r="S18" i="2"/>
  <c r="E5" i="1"/>
  <c r="F4" i="1"/>
  <c r="G4" i="1" s="1"/>
  <c r="T21" i="2" l="1"/>
  <c r="T16" i="2"/>
  <c r="T14" i="2"/>
  <c r="T20" i="2"/>
  <c r="T18" i="2"/>
  <c r="T19" i="2"/>
  <c r="T17" i="2"/>
  <c r="T15" i="2"/>
  <c r="F5" i="1"/>
  <c r="G5" i="1" s="1"/>
  <c r="E6" i="1"/>
  <c r="F6" i="1" l="1"/>
  <c r="G6" i="1" s="1"/>
  <c r="E7" i="1"/>
  <c r="F7" i="1" s="1"/>
  <c r="G7" i="1" s="1"/>
  <c r="E8" i="1" l="1"/>
  <c r="E9" i="1" l="1"/>
  <c r="F8" i="1"/>
  <c r="G8" i="1" s="1"/>
  <c r="F9" i="1" l="1"/>
  <c r="G9" i="1" s="1"/>
  <c r="E10" i="1"/>
  <c r="F10" i="1" l="1"/>
  <c r="G10" i="1" s="1"/>
  <c r="E11" i="1"/>
  <c r="F11" i="1" l="1"/>
  <c r="G11" i="1" s="1"/>
  <c r="E12" i="1"/>
  <c r="F12" i="1" l="1"/>
  <c r="G12" i="1" s="1"/>
  <c r="E13" i="1"/>
  <c r="F13" i="1" l="1"/>
  <c r="G13" i="1" s="1"/>
  <c r="E14" i="1"/>
  <c r="E15" i="1" l="1"/>
  <c r="F14" i="1"/>
  <c r="G14" i="1" s="1"/>
  <c r="F15" i="1" l="1"/>
  <c r="G15" i="1" s="1"/>
  <c r="E16" i="1"/>
  <c r="F16" i="1" l="1"/>
  <c r="G16" i="1" s="1"/>
  <c r="E17" i="1"/>
  <c r="F17" i="1" l="1"/>
  <c r="G17" i="1" s="1"/>
  <c r="E18" i="1"/>
  <c r="F18" i="1" l="1"/>
  <c r="G18" i="1" s="1"/>
  <c r="E19" i="1"/>
  <c r="F19" i="1" l="1"/>
  <c r="G19" i="1" s="1"/>
  <c r="E20" i="1"/>
  <c r="F20" i="1" l="1"/>
  <c r="G20" i="1" s="1"/>
  <c r="E21" i="1"/>
  <c r="F21" i="1" s="1"/>
  <c r="G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0" authorId="0" shapeId="0" xr:uid="{715DBD7D-3C57-4859-989A-ECD493E340A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When it goes up, it is higher, when it goes down, it is lower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" authorId="0" shapeId="0" xr:uid="{5D6EAE43-2E88-45A9-BF86-F9E937A9358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returns are also leveraged higher based on current level of index.
Ie. They get compounded</t>
        </r>
      </text>
    </comment>
    <comment ref="S33" authorId="0" shapeId="0" xr:uid="{AE0E7236-C0A8-49C4-B275-555737A288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leverage equals to the total return of the contract up until that date</t>
        </r>
      </text>
    </comment>
  </commentList>
</comments>
</file>

<file path=xl/sharedStrings.xml><?xml version="1.0" encoding="utf-8"?>
<sst xmlns="http://schemas.openxmlformats.org/spreadsheetml/2006/main" count="68" uniqueCount="26">
  <si>
    <t>Daily Ret</t>
  </si>
  <si>
    <t>diff</t>
  </si>
  <si>
    <t>price</t>
  </si>
  <si>
    <t>Total Ret ie contract short</t>
  </si>
  <si>
    <t>Total Ret, cumulative. Ie daily settled</t>
  </si>
  <si>
    <t>day 1</t>
  </si>
  <si>
    <t>day 2</t>
  </si>
  <si>
    <t>day3</t>
  </si>
  <si>
    <t>day 4</t>
  </si>
  <si>
    <t>direct %10 jump</t>
  </si>
  <si>
    <t>direct %20 jump</t>
  </si>
  <si>
    <t>10, then 20</t>
  </si>
  <si>
    <t>20, then 10</t>
  </si>
  <si>
    <t>direct %10 drop</t>
  </si>
  <si>
    <t>direct %20 drop</t>
  </si>
  <si>
    <t>to -10, then to -20</t>
  </si>
  <si>
    <t>to -20, then to -10</t>
  </si>
  <si>
    <t>drops</t>
  </si>
  <si>
    <t>increases</t>
  </si>
  <si>
    <t>8 scenarios</t>
  </si>
  <si>
    <t>total returns</t>
  </si>
  <si>
    <t>daily returns</t>
  </si>
  <si>
    <t>Leverage</t>
  </si>
  <si>
    <t>contract total returns</t>
  </si>
  <si>
    <t>contract daily returns</t>
  </si>
  <si>
    <t>leverage - total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</si>
</sst>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9" fontId="0" fillId="3" borderId="0" xfId="0" applyNumberFormat="1" applyFill="1"/>
    <xf numFmtId="10" fontId="0" fillId="0" borderId="0" xfId="0" applyNumberFormat="1"/>
    <xf numFmtId="10" fontId="0" fillId="3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0" fontId="0" fillId="3" borderId="0" xfId="0" applyNumberFormat="1" applyFill="1" applyAlignment="1">
      <alignment wrapText="1"/>
    </xf>
    <xf numFmtId="10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 applyFill="1" applyAlignment="1">
      <alignment wrapText="1"/>
    </xf>
    <xf numFmtId="2" fontId="0" fillId="0" borderId="0" xfId="0" applyNumberFormat="1" applyFill="1"/>
    <xf numFmtId="9" fontId="0" fillId="2" borderId="0" xfId="0" applyNumberFormat="1" applyFill="1"/>
    <xf numFmtId="10" fontId="0" fillId="2" borderId="0" xfId="0" applyNumberFormat="1" applyFill="1"/>
    <xf numFmtId="0" fontId="1" fillId="0" borderId="0" xfId="0" applyFont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CCDC-6D0A-4A9A-8304-CCD3C2178F82}">
  <dimension ref="A1:G21"/>
  <sheetViews>
    <sheetView zoomScale="145" zoomScaleNormal="145" workbookViewId="0">
      <pane ySplit="1" topLeftCell="A2" activePane="bottomLeft" state="frozen"/>
      <selection pane="bottomLeft" activeCell="G24" sqref="G24"/>
    </sheetView>
  </sheetViews>
  <sheetFormatPr defaultRowHeight="14.5" x14ac:dyDescent="0.35"/>
  <cols>
    <col min="3" max="3" width="8.7265625" style="4"/>
    <col min="4" max="4" width="8.7265625" style="3"/>
    <col min="5" max="5" width="8.7265625" style="11"/>
    <col min="6" max="6" width="9.54296875" style="4" bestFit="1" customWidth="1"/>
  </cols>
  <sheetData>
    <row r="1" spans="1:7" s="5" customFormat="1" ht="72.5" customHeight="1" x14ac:dyDescent="0.35">
      <c r="B1" s="6" t="s">
        <v>2</v>
      </c>
      <c r="C1" s="7" t="s">
        <v>3</v>
      </c>
      <c r="D1" s="8" t="s">
        <v>0</v>
      </c>
      <c r="E1" s="10" t="s">
        <v>4</v>
      </c>
      <c r="F1" s="7" t="s">
        <v>4</v>
      </c>
      <c r="G1" s="5" t="s">
        <v>1</v>
      </c>
    </row>
    <row r="2" spans="1:7" x14ac:dyDescent="0.35">
      <c r="A2">
        <v>0</v>
      </c>
      <c r="B2">
        <v>100</v>
      </c>
      <c r="E2" s="11">
        <v>100</v>
      </c>
    </row>
    <row r="3" spans="1:7" x14ac:dyDescent="0.35">
      <c r="A3">
        <v>1</v>
      </c>
      <c r="B3">
        <v>100</v>
      </c>
      <c r="C3" s="4">
        <f>((B3/B$2)-1)*-1</f>
        <v>0</v>
      </c>
      <c r="D3" s="3">
        <f>(B3/B2 - 1)*-1</f>
        <v>0</v>
      </c>
      <c r="E3" s="11">
        <f>(D3+1)*E2</f>
        <v>100</v>
      </c>
      <c r="F3" s="4">
        <f>(E3-100)/100</f>
        <v>0</v>
      </c>
      <c r="G3" s="3">
        <f>C3-F3</f>
        <v>0</v>
      </c>
    </row>
    <row r="4" spans="1:7" x14ac:dyDescent="0.35">
      <c r="A4">
        <v>2</v>
      </c>
      <c r="B4">
        <v>100</v>
      </c>
      <c r="C4" s="4">
        <f>((B4/B$2)-1)*-1</f>
        <v>0</v>
      </c>
      <c r="D4" s="3">
        <f>(B4/B3 - 1)*-1</f>
        <v>0</v>
      </c>
      <c r="E4" s="11">
        <f>(D4+1)*E3</f>
        <v>100</v>
      </c>
      <c r="F4" s="4">
        <f>(E4-100)/100</f>
        <v>0</v>
      </c>
      <c r="G4" s="3">
        <f>C4-F4</f>
        <v>0</v>
      </c>
    </row>
    <row r="5" spans="1:7" x14ac:dyDescent="0.35">
      <c r="A5">
        <v>3</v>
      </c>
      <c r="B5">
        <v>100</v>
      </c>
      <c r="C5" s="4">
        <f>((B5/B$2)-1)*-1</f>
        <v>0</v>
      </c>
      <c r="D5" s="3">
        <f>(B5/B4 - 1)*-1</f>
        <v>0</v>
      </c>
      <c r="E5" s="11">
        <f>(D5+1)*E4</f>
        <v>100</v>
      </c>
      <c r="F5" s="4">
        <f>(E5-100)/100</f>
        <v>0</v>
      </c>
      <c r="G5" s="3">
        <f>C5-F5</f>
        <v>0</v>
      </c>
    </row>
    <row r="6" spans="1:7" x14ac:dyDescent="0.35">
      <c r="A6">
        <v>4</v>
      </c>
      <c r="B6">
        <v>100</v>
      </c>
      <c r="C6" s="4">
        <f>((B6/B$2)-1)*-1</f>
        <v>0</v>
      </c>
      <c r="D6" s="3">
        <f>(B6/B5 - 1)*-1</f>
        <v>0</v>
      </c>
      <c r="E6" s="11">
        <f>(D6+1)*E5</f>
        <v>100</v>
      </c>
      <c r="F6" s="4">
        <f>(E6-100)/100</f>
        <v>0</v>
      </c>
      <c r="G6" s="3">
        <f>C6-F6</f>
        <v>0</v>
      </c>
    </row>
    <row r="7" spans="1:7" x14ac:dyDescent="0.35">
      <c r="A7">
        <v>5</v>
      </c>
      <c r="B7">
        <v>100</v>
      </c>
      <c r="C7" s="4">
        <f>((B7/B$2)-1)*-1</f>
        <v>0</v>
      </c>
      <c r="D7" s="3">
        <f>(B7/B6 - 1)*-1</f>
        <v>0</v>
      </c>
      <c r="E7" s="11">
        <f>(D7+1)*E6</f>
        <v>100</v>
      </c>
      <c r="F7" s="4">
        <f>(E7-100)/100</f>
        <v>0</v>
      </c>
      <c r="G7" s="3">
        <f>C7-F7</f>
        <v>0</v>
      </c>
    </row>
    <row r="8" spans="1:7" x14ac:dyDescent="0.35">
      <c r="A8">
        <v>6</v>
      </c>
      <c r="B8">
        <v>100</v>
      </c>
      <c r="C8" s="4">
        <f>((B8/B$2)-1)*-1</f>
        <v>0</v>
      </c>
      <c r="D8" s="3">
        <f>(B8/B7 - 1)*-1</f>
        <v>0</v>
      </c>
      <c r="E8" s="11">
        <f>(D8+1)*E7</f>
        <v>100</v>
      </c>
      <c r="F8" s="4">
        <f>(E8-100)/100</f>
        <v>0</v>
      </c>
      <c r="G8" s="3">
        <f>C8-F8</f>
        <v>0</v>
      </c>
    </row>
    <row r="9" spans="1:7" x14ac:dyDescent="0.35">
      <c r="A9">
        <v>7</v>
      </c>
      <c r="B9">
        <v>100</v>
      </c>
      <c r="C9" s="4">
        <f>((B9/B$2)-1)*-1</f>
        <v>0</v>
      </c>
      <c r="D9" s="3">
        <f>(B9/B8 - 1)*-1</f>
        <v>0</v>
      </c>
      <c r="E9" s="11">
        <f>(D9+1)*E8</f>
        <v>100</v>
      </c>
      <c r="F9" s="4">
        <f>(E9-100)/100</f>
        <v>0</v>
      </c>
      <c r="G9" s="3">
        <f>C9-F9</f>
        <v>0</v>
      </c>
    </row>
    <row r="10" spans="1:7" x14ac:dyDescent="0.35">
      <c r="A10">
        <v>8</v>
      </c>
      <c r="B10">
        <v>110</v>
      </c>
      <c r="C10" s="4">
        <f>((B10/B$2)-1)*-1</f>
        <v>-0.10000000000000009</v>
      </c>
      <c r="D10" s="13">
        <f>(B10/B9 - 1)*-1</f>
        <v>-0.10000000000000009</v>
      </c>
      <c r="E10" s="11">
        <f>(D10+1)*E9</f>
        <v>89.999999999999986</v>
      </c>
      <c r="F10" s="4">
        <f>(E10-100)/100</f>
        <v>-0.10000000000000014</v>
      </c>
      <c r="G10" s="3">
        <f>C10-F10</f>
        <v>0</v>
      </c>
    </row>
    <row r="11" spans="1:7" x14ac:dyDescent="0.35">
      <c r="A11">
        <v>9</v>
      </c>
      <c r="B11">
        <v>100</v>
      </c>
      <c r="C11" s="4">
        <f>((B11/B$2)-1)*-1</f>
        <v>0</v>
      </c>
      <c r="D11" s="13">
        <f>(B11/B10 - 1)*-1</f>
        <v>9.0909090909090939E-2</v>
      </c>
      <c r="E11" s="11">
        <f>(D11+1)*E10</f>
        <v>98.181818181818159</v>
      </c>
      <c r="F11" s="4">
        <f>(E11-100)/100</f>
        <v>-1.8181818181818413E-2</v>
      </c>
      <c r="G11" s="3">
        <f>C11-F11</f>
        <v>1.8181818181818413E-2</v>
      </c>
    </row>
    <row r="12" spans="1:7" x14ac:dyDescent="0.35">
      <c r="A12">
        <v>10</v>
      </c>
      <c r="B12">
        <v>100</v>
      </c>
      <c r="C12" s="4">
        <f>((B12/B$2)-1)*-1</f>
        <v>0</v>
      </c>
      <c r="D12" s="3">
        <f>(B12/B11 - 1)*-1</f>
        <v>0</v>
      </c>
      <c r="E12" s="11">
        <f>(D12+1)*E11</f>
        <v>98.181818181818159</v>
      </c>
      <c r="F12" s="4">
        <f>(E12-100)/100</f>
        <v>-1.8181818181818413E-2</v>
      </c>
      <c r="G12" s="3">
        <f>C12-F12</f>
        <v>1.8181818181818413E-2</v>
      </c>
    </row>
    <row r="13" spans="1:7" x14ac:dyDescent="0.35">
      <c r="A13">
        <v>11</v>
      </c>
      <c r="B13">
        <v>100</v>
      </c>
      <c r="C13" s="4">
        <f>((B13/B$2)-1)*-1</f>
        <v>0</v>
      </c>
      <c r="D13" s="3">
        <f>(B13/B12 - 1)*-1</f>
        <v>0</v>
      </c>
      <c r="E13" s="11">
        <f>(D13+1)*E12</f>
        <v>98.181818181818159</v>
      </c>
      <c r="F13" s="4">
        <f>(E13-100)/100</f>
        <v>-1.8181818181818413E-2</v>
      </c>
      <c r="G13" s="3">
        <f>C13-F13</f>
        <v>1.8181818181818413E-2</v>
      </c>
    </row>
    <row r="14" spans="1:7" x14ac:dyDescent="0.35">
      <c r="A14">
        <v>12</v>
      </c>
      <c r="B14">
        <v>100</v>
      </c>
      <c r="C14" s="4">
        <f>((B14/B$2)-1)*-1</f>
        <v>0</v>
      </c>
      <c r="D14" s="3">
        <f>(B14/B13 - 1)*-1</f>
        <v>0</v>
      </c>
      <c r="E14" s="11">
        <f>(D14+1)*E13</f>
        <v>98.181818181818159</v>
      </c>
      <c r="F14" s="4">
        <f>(E14-100)/100</f>
        <v>-1.8181818181818413E-2</v>
      </c>
      <c r="G14" s="3">
        <f>C14-F14</f>
        <v>1.8181818181818413E-2</v>
      </c>
    </row>
    <row r="15" spans="1:7" x14ac:dyDescent="0.35">
      <c r="A15">
        <v>13</v>
      </c>
      <c r="B15">
        <v>100</v>
      </c>
      <c r="C15" s="4">
        <f>((B15/B$2)-1)*-1</f>
        <v>0</v>
      </c>
      <c r="D15" s="3">
        <f>(B15/B14 - 1)*-1</f>
        <v>0</v>
      </c>
      <c r="E15" s="11">
        <f>(D15+1)*E14</f>
        <v>98.181818181818159</v>
      </c>
      <c r="F15" s="4">
        <f>(E15-100)/100</f>
        <v>-1.8181818181818413E-2</v>
      </c>
      <c r="G15" s="3">
        <f>C15-F15</f>
        <v>1.8181818181818413E-2</v>
      </c>
    </row>
    <row r="16" spans="1:7" x14ac:dyDescent="0.35">
      <c r="A16">
        <v>14</v>
      </c>
      <c r="B16">
        <v>105</v>
      </c>
      <c r="C16" s="4">
        <f>((B16/B$2)-1)*-1</f>
        <v>-5.0000000000000044E-2</v>
      </c>
      <c r="D16" s="3">
        <f>(B16/B15 - 1)*-1</f>
        <v>-5.0000000000000044E-2</v>
      </c>
      <c r="E16" s="11">
        <f>(D16+1)*E15</f>
        <v>93.272727272727252</v>
      </c>
      <c r="F16" s="4">
        <f>(E16-100)/100</f>
        <v>-6.7272727272727484E-2</v>
      </c>
      <c r="G16" s="3">
        <f>C16-F16</f>
        <v>1.7272727272727439E-2</v>
      </c>
    </row>
    <row r="17" spans="2:7" x14ac:dyDescent="0.35">
      <c r="B17">
        <v>110</v>
      </c>
      <c r="C17" s="4">
        <f>((B17/B$2)-1)*-1</f>
        <v>-0.10000000000000009</v>
      </c>
      <c r="D17" s="3">
        <f>(B17/B16 - 1)*-1</f>
        <v>-4.7619047619047672E-2</v>
      </c>
      <c r="E17" s="11">
        <f>(D17+1)*E16</f>
        <v>88.83116883116881</v>
      </c>
      <c r="F17" s="4">
        <f>(E17-100)/100</f>
        <v>-0.11168831168831189</v>
      </c>
      <c r="G17" s="3">
        <f>C17-F17</f>
        <v>1.1688311688311803E-2</v>
      </c>
    </row>
    <row r="18" spans="2:7" x14ac:dyDescent="0.35">
      <c r="B18">
        <v>120</v>
      </c>
      <c r="C18" s="4">
        <f>((B18/B$2)-1)*-1</f>
        <v>-0.19999999999999996</v>
      </c>
      <c r="D18" s="3">
        <f>(B18/B17 - 1)*-1</f>
        <v>-9.0909090909090828E-2</v>
      </c>
      <c r="E18" s="11">
        <f>(D18+1)*E17</f>
        <v>80.755608028335288</v>
      </c>
      <c r="F18" s="4">
        <f>(E18-100)/100</f>
        <v>-0.19244391971664712</v>
      </c>
      <c r="G18" s="3">
        <f>C18-F18</f>
        <v>-7.556080283352834E-3</v>
      </c>
    </row>
    <row r="19" spans="2:7" x14ac:dyDescent="0.35">
      <c r="B19">
        <v>100</v>
      </c>
      <c r="C19" s="4">
        <f>((B19/B$2)-1)*-1</f>
        <v>0</v>
      </c>
      <c r="D19" s="3">
        <f>(B19/B18 - 1)*-1</f>
        <v>0.16666666666666663</v>
      </c>
      <c r="E19" s="11">
        <f>(D19+1)*E18</f>
        <v>94.21487603305782</v>
      </c>
      <c r="F19" s="4">
        <f>(E19-100)/100</f>
        <v>-5.7851239669421801E-2</v>
      </c>
      <c r="G19" s="3">
        <f>C19-F19</f>
        <v>5.7851239669421801E-2</v>
      </c>
    </row>
    <row r="20" spans="2:7" x14ac:dyDescent="0.35">
      <c r="B20">
        <v>100</v>
      </c>
      <c r="C20" s="4">
        <f>((B20/B$2)-1)*-1</f>
        <v>0</v>
      </c>
      <c r="D20" s="3">
        <f>(B20/B19 - 1)*-1</f>
        <v>0</v>
      </c>
      <c r="E20" s="11">
        <f>(D20+1)*E19</f>
        <v>94.21487603305782</v>
      </c>
      <c r="F20" s="4">
        <f>(E20-100)/100</f>
        <v>-5.7851239669421801E-2</v>
      </c>
      <c r="G20" s="3">
        <f>C20-F20</f>
        <v>5.7851239669421801E-2</v>
      </c>
    </row>
    <row r="21" spans="2:7" x14ac:dyDescent="0.35">
      <c r="B21">
        <v>100</v>
      </c>
      <c r="C21" s="4">
        <f>((B21/B$2)-1)*-1</f>
        <v>0</v>
      </c>
      <c r="D21" s="3">
        <f>(B21/B20 - 1)*-1</f>
        <v>0</v>
      </c>
      <c r="E21" s="11">
        <f>(D21+1)*E20</f>
        <v>94.21487603305782</v>
      </c>
      <c r="F21" s="4">
        <f>(E21-100)/100</f>
        <v>-5.7851239669421801E-2</v>
      </c>
      <c r="G21" s="3">
        <f>C21-F21</f>
        <v>5.7851239669421801E-2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A916-EFE9-4116-B44E-8DC6EA19418A}">
  <dimension ref="A1:V40"/>
  <sheetViews>
    <sheetView tabSelected="1" zoomScale="130" zoomScaleNormal="130" workbookViewId="0">
      <selection activeCell="U17" sqref="U17"/>
    </sheetView>
  </sheetViews>
  <sheetFormatPr defaultColWidth="3.08984375" defaultRowHeight="14.5" x14ac:dyDescent="0.35"/>
  <cols>
    <col min="1" max="1" width="10.1796875" bestFit="1" customWidth="1"/>
    <col min="2" max="2" width="15.36328125" bestFit="1" customWidth="1"/>
    <col min="3" max="4" width="5.08984375" bestFit="1" customWidth="1"/>
    <col min="5" max="5" width="4.7265625" bestFit="1" customWidth="1"/>
    <col min="6" max="6" width="5.08984375" bestFit="1" customWidth="1"/>
    <col min="8" max="8" width="11.26953125" bestFit="1" customWidth="1"/>
    <col min="9" max="9" width="15.36328125" bestFit="1" customWidth="1"/>
    <col min="10" max="13" width="5.08984375" bestFit="1" customWidth="1"/>
    <col min="15" max="15" width="18.54296875" bestFit="1" customWidth="1"/>
    <col min="16" max="16" width="15.36328125" bestFit="1" customWidth="1"/>
    <col min="17" max="20" width="5.08984375" bestFit="1" customWidth="1"/>
    <col min="21" max="21" width="12.36328125" customWidth="1"/>
    <col min="22" max="22" width="3.36328125" bestFit="1" customWidth="1"/>
  </cols>
  <sheetData>
    <row r="1" spans="1:20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spans="1:20" x14ac:dyDescent="0.35">
      <c r="A4" t="s">
        <v>19</v>
      </c>
      <c r="C4" t="s">
        <v>5</v>
      </c>
      <c r="D4" t="s">
        <v>6</v>
      </c>
      <c r="E4" t="s">
        <v>7</v>
      </c>
      <c r="F4" t="s">
        <v>8</v>
      </c>
      <c r="J4" t="s">
        <v>5</v>
      </c>
      <c r="K4" t="s">
        <v>6</v>
      </c>
      <c r="L4" t="s">
        <v>7</v>
      </c>
      <c r="M4" t="s">
        <v>8</v>
      </c>
      <c r="Q4" t="s">
        <v>5</v>
      </c>
      <c r="R4" t="s">
        <v>6</v>
      </c>
      <c r="S4" t="s">
        <v>7</v>
      </c>
      <c r="T4" t="s">
        <v>8</v>
      </c>
    </row>
    <row r="5" spans="1:20" x14ac:dyDescent="0.35">
      <c r="A5" t="s">
        <v>18</v>
      </c>
      <c r="B5" t="s">
        <v>9</v>
      </c>
      <c r="C5">
        <v>100</v>
      </c>
      <c r="D5">
        <v>100</v>
      </c>
      <c r="E5">
        <v>110</v>
      </c>
      <c r="F5">
        <v>100</v>
      </c>
      <c r="H5" t="s">
        <v>20</v>
      </c>
      <c r="I5" t="s">
        <v>9</v>
      </c>
      <c r="J5" s="1">
        <f>(C5-$C5)/$C5*-1</f>
        <v>0</v>
      </c>
      <c r="K5" s="1">
        <f>(D5-$C5)/$C5*-1</f>
        <v>0</v>
      </c>
      <c r="L5" s="1">
        <f>(E5-$C5)/$C5*-1</f>
        <v>-0.1</v>
      </c>
      <c r="M5" s="1">
        <f>(F5-$C5)/$C5*-1</f>
        <v>0</v>
      </c>
      <c r="O5" s="14" t="s">
        <v>23</v>
      </c>
      <c r="P5" s="1">
        <v>0.1</v>
      </c>
      <c r="Q5" s="1">
        <f>J5</f>
        <v>0</v>
      </c>
      <c r="R5" s="2">
        <f>(Q5+1)*(K23+1)-1</f>
        <v>0</v>
      </c>
      <c r="S5" s="1">
        <f>(R5+1)*(L23+1)-1</f>
        <v>-0.10000000000000009</v>
      </c>
      <c r="T5" s="1">
        <f>(S5+1)*(M23+1)-1</f>
        <v>-1.8181818181818299E-2</v>
      </c>
    </row>
    <row r="6" spans="1:20" x14ac:dyDescent="0.35">
      <c r="B6" t="s">
        <v>10</v>
      </c>
      <c r="C6">
        <v>100</v>
      </c>
      <c r="D6">
        <v>100</v>
      </c>
      <c r="E6">
        <v>120</v>
      </c>
      <c r="F6">
        <v>100</v>
      </c>
      <c r="I6" t="s">
        <v>10</v>
      </c>
      <c r="J6" s="1">
        <f>(C6-$C6)/$C6*-1</f>
        <v>0</v>
      </c>
      <c r="K6" s="1">
        <f>(D6-$C6)/$C6*-1</f>
        <v>0</v>
      </c>
      <c r="L6" s="1">
        <f>(E6-$C6)/$C6*-1</f>
        <v>-0.2</v>
      </c>
      <c r="M6" s="1">
        <f>(F6-$C6)/$C6*-1</f>
        <v>0</v>
      </c>
      <c r="P6" s="1">
        <v>0.2</v>
      </c>
      <c r="Q6" s="1">
        <f>J6</f>
        <v>0</v>
      </c>
      <c r="R6" s="2">
        <f>(Q6+1)*(K24+1)-1</f>
        <v>0</v>
      </c>
      <c r="S6" s="1">
        <f>(R6+1)*(L24+1)-1</f>
        <v>-0.19999999999999996</v>
      </c>
      <c r="T6" s="1">
        <f>(S6+1)*(M24+1)-1</f>
        <v>-6.6666666666666763E-2</v>
      </c>
    </row>
    <row r="7" spans="1:20" x14ac:dyDescent="0.35">
      <c r="B7" t="s">
        <v>11</v>
      </c>
      <c r="C7">
        <v>100</v>
      </c>
      <c r="D7">
        <v>110</v>
      </c>
      <c r="E7">
        <v>120</v>
      </c>
      <c r="F7">
        <v>100</v>
      </c>
      <c r="I7" t="s">
        <v>11</v>
      </c>
      <c r="J7" s="1">
        <f>(C7-$C7)/$C7*-1</f>
        <v>0</v>
      </c>
      <c r="K7" s="1">
        <f>(D7-$C7)/$C7*-1</f>
        <v>-0.1</v>
      </c>
      <c r="L7" s="1">
        <f>(E7-$C7)/$C7*-1</f>
        <v>-0.2</v>
      </c>
      <c r="M7" s="1">
        <f>(F7-$C7)/$C7*-1</f>
        <v>0</v>
      </c>
      <c r="P7" t="s">
        <v>11</v>
      </c>
      <c r="Q7" s="1">
        <f>J7</f>
        <v>0</v>
      </c>
      <c r="R7" s="2">
        <f>(Q7+1)*(K25+1)-1</f>
        <v>-0.10000000000000009</v>
      </c>
      <c r="S7" s="1">
        <f>(R7+1)*(L25+1)-1</f>
        <v>-0.18181818181818188</v>
      </c>
      <c r="T7" s="1">
        <f>(S7+1)*(M25+1)-1</f>
        <v>-4.5454545454545636E-2</v>
      </c>
    </row>
    <row r="8" spans="1:20" x14ac:dyDescent="0.35">
      <c r="B8" t="s">
        <v>12</v>
      </c>
      <c r="C8">
        <v>100</v>
      </c>
      <c r="D8">
        <v>120</v>
      </c>
      <c r="E8">
        <v>110</v>
      </c>
      <c r="F8">
        <v>100</v>
      </c>
      <c r="I8" t="s">
        <v>12</v>
      </c>
      <c r="J8" s="1">
        <f>(C8-$C8)/$C8*-1</f>
        <v>0</v>
      </c>
      <c r="K8" s="1">
        <f>(D8-$C8)/$C8*-1</f>
        <v>-0.2</v>
      </c>
      <c r="L8" s="1">
        <f>(E8-$C8)/$C8*-1</f>
        <v>-0.1</v>
      </c>
      <c r="M8" s="1">
        <f>(F8-$C8)/$C8*-1</f>
        <v>0</v>
      </c>
      <c r="P8" t="s">
        <v>12</v>
      </c>
      <c r="Q8" s="1">
        <f>J8</f>
        <v>0</v>
      </c>
      <c r="R8" s="2">
        <f>(Q8+1)*(K26+1)-1</f>
        <v>-0.19999999999999996</v>
      </c>
      <c r="S8" s="1">
        <f>(R8+1)*(L26+1)-1</f>
        <v>-0.13333333333333319</v>
      </c>
      <c r="T8" s="1">
        <f>(S8+1)*(M26+1)-1</f>
        <v>-5.4545454545454453E-2</v>
      </c>
    </row>
    <row r="9" spans="1:20" x14ac:dyDescent="0.35">
      <c r="A9" t="s">
        <v>17</v>
      </c>
      <c r="B9" t="s">
        <v>13</v>
      </c>
      <c r="C9">
        <v>100</v>
      </c>
      <c r="D9">
        <v>100</v>
      </c>
      <c r="E9">
        <v>90</v>
      </c>
      <c r="F9">
        <v>100</v>
      </c>
      <c r="I9" t="s">
        <v>13</v>
      </c>
      <c r="J9" s="1">
        <f>(C9-$C9)/$C9*-1</f>
        <v>0</v>
      </c>
      <c r="K9" s="1">
        <f>(D9-$C9)/$C9*-1</f>
        <v>0</v>
      </c>
      <c r="L9" s="1">
        <f>(E9-$C9)/$C9*-1</f>
        <v>0.1</v>
      </c>
      <c r="M9" s="1">
        <f>(F9-$C9)/$C9*-1</f>
        <v>0</v>
      </c>
      <c r="P9" s="1">
        <v>-0.1</v>
      </c>
      <c r="Q9" s="1">
        <f>J9</f>
        <v>0</v>
      </c>
      <c r="R9" s="2">
        <f>(Q9+1)*(K27+1)-1</f>
        <v>0</v>
      </c>
      <c r="S9" s="1">
        <f>(R9+1)*(L27+1)-1</f>
        <v>0.10000000000000009</v>
      </c>
      <c r="T9" s="1">
        <f>(S9+1)*(M27+1)-1</f>
        <v>-2.2222222222222143E-2</v>
      </c>
    </row>
    <row r="10" spans="1:20" x14ac:dyDescent="0.35">
      <c r="B10" t="s">
        <v>14</v>
      </c>
      <c r="C10">
        <v>100</v>
      </c>
      <c r="D10">
        <v>100</v>
      </c>
      <c r="E10">
        <v>80</v>
      </c>
      <c r="F10">
        <v>100</v>
      </c>
      <c r="I10" t="s">
        <v>14</v>
      </c>
      <c r="J10" s="1">
        <f>(C10-$C10)/$C10*-1</f>
        <v>0</v>
      </c>
      <c r="K10" s="1">
        <f>(D10-$C10)/$C10*-1</f>
        <v>0</v>
      </c>
      <c r="L10" s="1">
        <f>(E10-$C10)/$C10*-1</f>
        <v>0.2</v>
      </c>
      <c r="M10" s="1">
        <f>(F10-$C10)/$C10*-1</f>
        <v>0</v>
      </c>
      <c r="P10" s="1">
        <v>-0.2</v>
      </c>
      <c r="Q10" s="1">
        <f>J10</f>
        <v>0</v>
      </c>
      <c r="R10" s="2">
        <f>(Q10+1)*(K28+1)-1</f>
        <v>0</v>
      </c>
      <c r="S10" s="1">
        <f>(R10+1)*(L28+1)-1</f>
        <v>0.19999999999999996</v>
      </c>
      <c r="T10" s="1">
        <f>(S10+1)*(M28+1)-1</f>
        <v>-0.10000000000000009</v>
      </c>
    </row>
    <row r="11" spans="1:20" x14ac:dyDescent="0.35">
      <c r="B11" t="s">
        <v>15</v>
      </c>
      <c r="C11">
        <v>100</v>
      </c>
      <c r="D11">
        <v>90</v>
      </c>
      <c r="E11">
        <v>80</v>
      </c>
      <c r="F11">
        <v>100</v>
      </c>
      <c r="I11" t="s">
        <v>15</v>
      </c>
      <c r="J11" s="1">
        <f>(C11-$C11)/$C11*-1</f>
        <v>0</v>
      </c>
      <c r="K11" s="1">
        <f>(D11-$C11)/$C11*-1</f>
        <v>0.1</v>
      </c>
      <c r="L11" s="1">
        <f>(E11-$C11)/$C11*-1</f>
        <v>0.2</v>
      </c>
      <c r="M11" s="1">
        <f>(F11-$C11)/$C11*-1</f>
        <v>0</v>
      </c>
      <c r="P11" t="s">
        <v>15</v>
      </c>
      <c r="Q11" s="1">
        <f>J11</f>
        <v>0</v>
      </c>
      <c r="R11" s="2">
        <f>(Q11+1)*(K29+1)-1</f>
        <v>0.10000000000000009</v>
      </c>
      <c r="S11" s="12">
        <f>(R11+1)*(L29+1)-1</f>
        <v>0.22222222222222232</v>
      </c>
      <c r="T11" s="1">
        <f>(S11+1)*(M29+1)-1</f>
        <v>-8.3333333333333259E-2</v>
      </c>
    </row>
    <row r="12" spans="1:20" x14ac:dyDescent="0.35">
      <c r="B12" t="s">
        <v>16</v>
      </c>
      <c r="C12">
        <v>100</v>
      </c>
      <c r="D12">
        <v>80</v>
      </c>
      <c r="E12">
        <v>90</v>
      </c>
      <c r="F12">
        <v>100</v>
      </c>
      <c r="I12" t="s">
        <v>16</v>
      </c>
      <c r="J12" s="1">
        <f>(C12-$C12)/$C12*-1</f>
        <v>0</v>
      </c>
      <c r="K12" s="1">
        <f>(D12-$C12)/$C12*-1</f>
        <v>0.2</v>
      </c>
      <c r="L12" s="1">
        <f>(E12-$C12)/$C12*-1</f>
        <v>0.1</v>
      </c>
      <c r="M12" s="1">
        <f>(F12-$C12)/$C12*-1</f>
        <v>0</v>
      </c>
      <c r="P12" t="s">
        <v>16</v>
      </c>
      <c r="Q12" s="1">
        <f>J12</f>
        <v>0</v>
      </c>
      <c r="R12" s="2">
        <f>(Q12+1)*(K30+1)-1</f>
        <v>0.19999999999999996</v>
      </c>
      <c r="S12" s="1">
        <f>(R12+1)*(L30+1)-1</f>
        <v>5.0000000000000044E-2</v>
      </c>
      <c r="T12" s="1">
        <f>(S12+1)*(M30+1)-1</f>
        <v>-6.6666666666666652E-2</v>
      </c>
    </row>
    <row r="14" spans="1:20" x14ac:dyDescent="0.35">
      <c r="G14" s="1"/>
      <c r="O14" t="s">
        <v>1</v>
      </c>
      <c r="P14" s="1">
        <v>0.1</v>
      </c>
      <c r="Q14" s="1">
        <f>Q5-J5</f>
        <v>0</v>
      </c>
      <c r="R14" s="1">
        <f>R5-K5</f>
        <v>0</v>
      </c>
      <c r="S14" s="1">
        <f>S5-L5</f>
        <v>0</v>
      </c>
      <c r="T14" s="1">
        <f>T5-M5</f>
        <v>-1.8181818181818299E-2</v>
      </c>
    </row>
    <row r="15" spans="1:20" x14ac:dyDescent="0.35">
      <c r="G15" s="1"/>
      <c r="P15" s="1">
        <v>0.2</v>
      </c>
      <c r="Q15" s="1">
        <f>Q6-J6</f>
        <v>0</v>
      </c>
      <c r="R15" s="1">
        <f>R6-K6</f>
        <v>0</v>
      </c>
      <c r="S15" s="1">
        <f>S6-L6</f>
        <v>0</v>
      </c>
      <c r="T15" s="1">
        <f>T6-M6</f>
        <v>-6.6666666666666763E-2</v>
      </c>
    </row>
    <row r="16" spans="1:20" x14ac:dyDescent="0.35">
      <c r="G16" s="1"/>
      <c r="P16" t="s">
        <v>11</v>
      </c>
      <c r="Q16" s="1">
        <f>Q7-J7</f>
        <v>0</v>
      </c>
      <c r="R16" s="1">
        <f>R7-K7</f>
        <v>0</v>
      </c>
      <c r="S16" s="1">
        <f>S7-L7</f>
        <v>1.8181818181818132E-2</v>
      </c>
      <c r="T16" s="1">
        <f>T7-M7</f>
        <v>-4.5454545454545636E-2</v>
      </c>
    </row>
    <row r="17" spans="7:21" x14ac:dyDescent="0.35">
      <c r="G17" s="1"/>
      <c r="P17" t="s">
        <v>12</v>
      </c>
      <c r="Q17" s="1">
        <f>Q8-J8</f>
        <v>0</v>
      </c>
      <c r="R17" s="1">
        <f>R8-K8</f>
        <v>0</v>
      </c>
      <c r="S17" s="1">
        <f>S8-L8</f>
        <v>-3.3333333333333187E-2</v>
      </c>
      <c r="T17" s="1">
        <f>T8-M8</f>
        <v>-5.4545454545454453E-2</v>
      </c>
    </row>
    <row r="18" spans="7:21" x14ac:dyDescent="0.35">
      <c r="G18" s="1"/>
      <c r="P18" s="1">
        <v>-0.1</v>
      </c>
      <c r="Q18" s="1">
        <f>Q9-J9</f>
        <v>0</v>
      </c>
      <c r="R18" s="1">
        <f>R9-K9</f>
        <v>0</v>
      </c>
      <c r="S18" s="1">
        <f>S9-L9</f>
        <v>0</v>
      </c>
      <c r="T18" s="1">
        <f>T9-M9</f>
        <v>-2.2222222222222143E-2</v>
      </c>
    </row>
    <row r="19" spans="7:21" x14ac:dyDescent="0.35">
      <c r="G19" s="1"/>
      <c r="P19" s="1">
        <v>-0.2</v>
      </c>
      <c r="Q19" s="1">
        <f>Q10-J10</f>
        <v>0</v>
      </c>
      <c r="R19" s="1">
        <f>R10-K10</f>
        <v>0</v>
      </c>
      <c r="S19" s="1">
        <f>S10-L10</f>
        <v>0</v>
      </c>
      <c r="T19" s="1">
        <f>T10-M10</f>
        <v>-0.10000000000000009</v>
      </c>
    </row>
    <row r="20" spans="7:21" x14ac:dyDescent="0.35">
      <c r="G20" s="1"/>
      <c r="P20" t="s">
        <v>15</v>
      </c>
      <c r="Q20" s="1">
        <f>Q11-J11</f>
        <v>0</v>
      </c>
      <c r="R20" s="1">
        <f>R11-K11</f>
        <v>0</v>
      </c>
      <c r="S20" s="1">
        <f>S11-L11</f>
        <v>2.222222222222231E-2</v>
      </c>
      <c r="T20" s="1">
        <f>T11-M11</f>
        <v>-8.3333333333333259E-2</v>
      </c>
    </row>
    <row r="21" spans="7:21" x14ac:dyDescent="0.35">
      <c r="G21" s="1"/>
      <c r="P21" t="s">
        <v>16</v>
      </c>
      <c r="Q21" s="1">
        <f>Q12-J12</f>
        <v>0</v>
      </c>
      <c r="R21" s="1">
        <f>R12-K12</f>
        <v>0</v>
      </c>
      <c r="S21" s="1">
        <f>S12-L12</f>
        <v>-4.9999999999999961E-2</v>
      </c>
      <c r="T21" s="1">
        <f>T12-M12</f>
        <v>-6.6666666666666652E-2</v>
      </c>
    </row>
    <row r="22" spans="7:21" x14ac:dyDescent="0.35">
      <c r="R22" s="1"/>
      <c r="S22" s="1"/>
      <c r="T22" s="1"/>
    </row>
    <row r="23" spans="7:21" x14ac:dyDescent="0.35">
      <c r="H23" s="14" t="s">
        <v>21</v>
      </c>
      <c r="I23" t="s">
        <v>9</v>
      </c>
      <c r="J23" s="1"/>
      <c r="K23" s="1">
        <f>(D5/C5-1)*-1</f>
        <v>0</v>
      </c>
      <c r="L23" s="1">
        <f>(E5/D5-1)*-1</f>
        <v>-0.10000000000000009</v>
      </c>
      <c r="M23" s="1">
        <f>(F5/E5-1)*-1</f>
        <v>9.0909090909090939E-2</v>
      </c>
      <c r="O23" t="s">
        <v>24</v>
      </c>
      <c r="P23" s="1">
        <v>0.1</v>
      </c>
      <c r="R23" s="1">
        <f>R5-Q5</f>
        <v>0</v>
      </c>
      <c r="S23" s="1">
        <f>S5-R5</f>
        <v>-0.10000000000000009</v>
      </c>
      <c r="T23" s="1">
        <f>T5-S5</f>
        <v>8.181818181818179E-2</v>
      </c>
    </row>
    <row r="24" spans="7:21" x14ac:dyDescent="0.35">
      <c r="I24" t="s">
        <v>10</v>
      </c>
      <c r="J24" s="1"/>
      <c r="K24" s="1">
        <f>(D6/C6-1)*-1</f>
        <v>0</v>
      </c>
      <c r="L24" s="1">
        <f>(E6/D6-1)*-1</f>
        <v>-0.19999999999999996</v>
      </c>
      <c r="M24" s="1">
        <f>(F6/E6-1)*-1</f>
        <v>0.16666666666666663</v>
      </c>
      <c r="P24" s="1">
        <v>0.2</v>
      </c>
      <c r="R24" s="1">
        <f>R6-Q6</f>
        <v>0</v>
      </c>
      <c r="S24" s="1">
        <f>S6-R6</f>
        <v>-0.19999999999999996</v>
      </c>
      <c r="T24" s="1">
        <f>T6-S6</f>
        <v>0.13333333333333319</v>
      </c>
    </row>
    <row r="25" spans="7:21" x14ac:dyDescent="0.35">
      <c r="I25" t="s">
        <v>11</v>
      </c>
      <c r="J25" s="1"/>
      <c r="K25" s="1">
        <f>(D7/C7-1)*-1</f>
        <v>-0.10000000000000009</v>
      </c>
      <c r="L25" s="1">
        <f>(E7/D7-1)*-1</f>
        <v>-9.0909090909090828E-2</v>
      </c>
      <c r="M25" s="1">
        <f>(F7/E7-1)*-1</f>
        <v>0.16666666666666663</v>
      </c>
      <c r="P25" t="s">
        <v>11</v>
      </c>
      <c r="R25" s="1">
        <f>R7-Q7</f>
        <v>-0.10000000000000009</v>
      </c>
      <c r="S25" s="1">
        <f>S7-R7</f>
        <v>-8.181818181818179E-2</v>
      </c>
      <c r="T25" s="1">
        <f>T7-S7</f>
        <v>0.13636363636363624</v>
      </c>
    </row>
    <row r="26" spans="7:21" x14ac:dyDescent="0.35">
      <c r="I26" t="s">
        <v>12</v>
      </c>
      <c r="J26" s="1"/>
      <c r="K26" s="1">
        <f>(D8/C8-1)*-1</f>
        <v>-0.19999999999999996</v>
      </c>
      <c r="L26" s="1">
        <f>(E8/D8-1)*-1</f>
        <v>8.333333333333337E-2</v>
      </c>
      <c r="M26" s="1">
        <f>(F8/E8-1)*-1</f>
        <v>9.0909090909090939E-2</v>
      </c>
      <c r="P26" t="s">
        <v>12</v>
      </c>
      <c r="R26" s="1">
        <f>R8-Q8</f>
        <v>-0.19999999999999996</v>
      </c>
      <c r="S26" s="1">
        <f>S8-R8</f>
        <v>6.6666666666666763E-2</v>
      </c>
      <c r="T26" s="1">
        <f>T8-S8</f>
        <v>7.878787878787874E-2</v>
      </c>
    </row>
    <row r="27" spans="7:21" x14ac:dyDescent="0.35">
      <c r="I27" t="s">
        <v>13</v>
      </c>
      <c r="J27" s="1"/>
      <c r="K27" s="1">
        <f>(D9/C9-1)*-1</f>
        <v>0</v>
      </c>
      <c r="L27" s="1">
        <f>(E9/D9-1)*-1</f>
        <v>9.9999999999999978E-2</v>
      </c>
      <c r="M27" s="1">
        <f>(F9/E9-1)*-1</f>
        <v>-0.11111111111111116</v>
      </c>
      <c r="P27" s="1">
        <v>-0.1</v>
      </c>
      <c r="R27" s="1">
        <f>R9-Q9</f>
        <v>0</v>
      </c>
      <c r="S27" s="1">
        <f>S9-R9</f>
        <v>0.10000000000000009</v>
      </c>
      <c r="T27" s="1">
        <f>T9-S9</f>
        <v>-0.12222222222222223</v>
      </c>
    </row>
    <row r="28" spans="7:21" x14ac:dyDescent="0.35">
      <c r="I28" t="s">
        <v>14</v>
      </c>
      <c r="J28" s="1"/>
      <c r="K28" s="1">
        <f>(D10/C10-1)*-1</f>
        <v>0</v>
      </c>
      <c r="L28" s="1">
        <f>(E10/D10-1)*-1</f>
        <v>0.19999999999999996</v>
      </c>
      <c r="M28" s="1">
        <f>(F10/E10-1)*-1</f>
        <v>-0.25</v>
      </c>
      <c r="P28" s="1">
        <v>-0.2</v>
      </c>
      <c r="R28" s="1">
        <f>R10-Q10</f>
        <v>0</v>
      </c>
      <c r="S28" s="1">
        <f>S10-R10</f>
        <v>0.19999999999999996</v>
      </c>
      <c r="T28" s="1">
        <f>T10-S10</f>
        <v>-0.30000000000000004</v>
      </c>
    </row>
    <row r="29" spans="7:21" x14ac:dyDescent="0.35">
      <c r="I29" t="s">
        <v>15</v>
      </c>
      <c r="J29" s="1"/>
      <c r="K29" s="1">
        <f>(D11/C11-1)*-1</f>
        <v>9.9999999999999978E-2</v>
      </c>
      <c r="L29" s="1">
        <f>(E11/D11-1)*-1</f>
        <v>0.11111111111111116</v>
      </c>
      <c r="M29" s="1">
        <f>(F11/E11-1)*-1</f>
        <v>-0.25</v>
      </c>
      <c r="P29" t="s">
        <v>15</v>
      </c>
      <c r="R29" s="1">
        <f>R11-Q11</f>
        <v>0.10000000000000009</v>
      </c>
      <c r="S29" s="1">
        <f>S11-R11</f>
        <v>0.12222222222222223</v>
      </c>
      <c r="T29" s="1">
        <f>T11-S11</f>
        <v>-0.30555555555555558</v>
      </c>
    </row>
    <row r="30" spans="7:21" x14ac:dyDescent="0.35">
      <c r="I30" t="s">
        <v>16</v>
      </c>
      <c r="J30" s="1"/>
      <c r="K30" s="1">
        <f>(D12/C12-1)*-1</f>
        <v>0.19999999999999996</v>
      </c>
      <c r="L30" s="1">
        <f>(E12/D12-1)*-1</f>
        <v>-0.125</v>
      </c>
      <c r="M30" s="1">
        <f>(F12/E12-1)*-1</f>
        <v>-0.11111111111111116</v>
      </c>
      <c r="P30" t="s">
        <v>16</v>
      </c>
      <c r="R30" s="1">
        <f>R12-Q12</f>
        <v>0.19999999999999996</v>
      </c>
      <c r="S30" s="1">
        <f>S12-R12</f>
        <v>-0.14999999999999991</v>
      </c>
      <c r="T30" s="1">
        <f>T12-S12</f>
        <v>-0.1166666666666667</v>
      </c>
    </row>
    <row r="32" spans="7:21" s="5" customFormat="1" ht="29" x14ac:dyDescent="0.35">
      <c r="U32" s="5" t="s">
        <v>25</v>
      </c>
    </row>
    <row r="33" spans="15:22" x14ac:dyDescent="0.35">
      <c r="O33" t="s">
        <v>22</v>
      </c>
      <c r="P33" s="1">
        <v>0.1</v>
      </c>
      <c r="R33" s="15">
        <f>IFERROR(R23/K23,1)</f>
        <v>1</v>
      </c>
      <c r="S33" s="16">
        <f>IFERROR(S23/L23,1)</f>
        <v>1</v>
      </c>
      <c r="T33" s="9">
        <f>IFERROR(T23/M23,1)</f>
        <v>0.89999999999999936</v>
      </c>
      <c r="U33" s="12">
        <f>S33-(1+R5)</f>
        <v>0</v>
      </c>
      <c r="V33" s="12">
        <f>T33-(1+S5)</f>
        <v>0</v>
      </c>
    </row>
    <row r="34" spans="15:22" x14ac:dyDescent="0.35">
      <c r="P34" s="1">
        <v>0.2</v>
      </c>
      <c r="R34" s="15">
        <f>IFERROR(R24/K24,1)</f>
        <v>1</v>
      </c>
      <c r="S34" s="16">
        <f>IFERROR(S24/L24,1)</f>
        <v>1</v>
      </c>
      <c r="T34" s="9">
        <f>IFERROR(T24/M24,1)</f>
        <v>0.79999999999999938</v>
      </c>
      <c r="U34" s="12">
        <f>S34-(1+R6)</f>
        <v>0</v>
      </c>
      <c r="V34" s="12">
        <f>T34-(1+S6)</f>
        <v>0</v>
      </c>
    </row>
    <row r="35" spans="15:22" x14ac:dyDescent="0.35">
      <c r="P35" t="s">
        <v>11</v>
      </c>
      <c r="R35" s="15">
        <f>IFERROR(R25/K25,1)</f>
        <v>1</v>
      </c>
      <c r="S35" s="16">
        <f>IFERROR(S25/L25,1)</f>
        <v>0.90000000000000047</v>
      </c>
      <c r="T35" s="9">
        <f>IFERROR(T25/M25,1)</f>
        <v>0.81818181818181768</v>
      </c>
      <c r="U35" s="12">
        <f>S35-(1+R7)</f>
        <v>0</v>
      </c>
      <c r="V35" s="12">
        <f>T35-(1+S7)</f>
        <v>0</v>
      </c>
    </row>
    <row r="36" spans="15:22" x14ac:dyDescent="0.35">
      <c r="P36" t="s">
        <v>12</v>
      </c>
      <c r="R36" s="15">
        <f>IFERROR(R26/K26,1)</f>
        <v>1</v>
      </c>
      <c r="S36" s="16">
        <f>IFERROR(S26/L26,1)</f>
        <v>0.80000000000000082</v>
      </c>
      <c r="T36" s="9">
        <f>IFERROR(T26/M26,1)</f>
        <v>0.86666666666666581</v>
      </c>
      <c r="U36" s="12">
        <f>S36-(1+R8)</f>
        <v>0</v>
      </c>
      <c r="V36" s="12">
        <f>T36-(1+S8)</f>
        <v>-9.9920072216264089E-16</v>
      </c>
    </row>
    <row r="37" spans="15:22" x14ac:dyDescent="0.35">
      <c r="P37" s="1">
        <v>-0.1</v>
      </c>
      <c r="R37" s="15">
        <f>IFERROR(R27/K27,1)</f>
        <v>1</v>
      </c>
      <c r="S37" s="16">
        <f>IFERROR(S27/L27,1)</f>
        <v>1.0000000000000011</v>
      </c>
      <c r="T37" s="9">
        <f>IFERROR(T27/M27,1)</f>
        <v>1.0999999999999996</v>
      </c>
      <c r="U37" s="12">
        <f>S37-(1+R9)</f>
        <v>0</v>
      </c>
      <c r="V37" s="12">
        <f>T37-(1+S9)</f>
        <v>0</v>
      </c>
    </row>
    <row r="38" spans="15:22" x14ac:dyDescent="0.35">
      <c r="P38" s="1">
        <v>-0.2</v>
      </c>
      <c r="R38" s="15">
        <f>IFERROR(R28/K28,1)</f>
        <v>1</v>
      </c>
      <c r="S38" s="16">
        <f>IFERROR(S28/L28,1)</f>
        <v>1</v>
      </c>
      <c r="T38" s="9">
        <f>IFERROR(T28/M28,1)</f>
        <v>1.2000000000000002</v>
      </c>
      <c r="U38" s="12">
        <f>S38-(1+R10)</f>
        <v>0</v>
      </c>
      <c r="V38" s="12">
        <f>T38-(1+S10)</f>
        <v>0</v>
      </c>
    </row>
    <row r="39" spans="15:22" x14ac:dyDescent="0.35">
      <c r="P39" t="s">
        <v>15</v>
      </c>
      <c r="R39" s="15">
        <f>IFERROR(R29/K29,1)</f>
        <v>1.0000000000000011</v>
      </c>
      <c r="S39" s="16">
        <f>IFERROR(S29/L29,1)</f>
        <v>1.0999999999999996</v>
      </c>
      <c r="T39" s="9">
        <f>IFERROR(T29/M29,1)</f>
        <v>1.2222222222222223</v>
      </c>
      <c r="U39" s="12">
        <f>S39-(1+R11)</f>
        <v>0</v>
      </c>
      <c r="V39" s="12">
        <f>T39-(1+S11)</f>
        <v>0</v>
      </c>
    </row>
    <row r="40" spans="15:22" x14ac:dyDescent="0.35">
      <c r="P40" t="s">
        <v>16</v>
      </c>
      <c r="R40" s="15">
        <f>IFERROR(R30/K30,1)</f>
        <v>1</v>
      </c>
      <c r="S40" s="16">
        <f>IFERROR(S30/L30,1)</f>
        <v>1.1999999999999993</v>
      </c>
      <c r="T40" s="9">
        <f>IFERROR(T30/M30,1)</f>
        <v>1.0499999999999998</v>
      </c>
      <c r="U40" s="12">
        <f>S40-(1+R12)</f>
        <v>0</v>
      </c>
      <c r="V40" s="12">
        <f>T40-(1+S12)</f>
        <v>0</v>
      </c>
    </row>
  </sheetData>
  <conditionalFormatting sqref="Q14:T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{BAA6B914-DDF5-4305-B331-7E06ED35BE41}</x14:id>
        </ext>
      </extLst>
    </cfRule>
  </conditionalFormatting>
  <conditionalFormatting sqref="C5:F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A6B914-DDF5-4305-B331-7E06ED35BE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Q14:T21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with time series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Alp Yilmaz</dc:creator>
  <cp:lastModifiedBy>Berk Alp Yilmaz</cp:lastModifiedBy>
  <dcterms:created xsi:type="dcterms:W3CDTF">2024-07-27T12:18:48Z</dcterms:created>
  <dcterms:modified xsi:type="dcterms:W3CDTF">2024-07-27T14:58:35Z</dcterms:modified>
</cp:coreProperties>
</file>