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urakkabakci/Desktop/Github/FPSS18_4/V64-Interferometrie/"/>
    </mc:Choice>
  </mc:AlternateContent>
  <xr:revisionPtr revIDLastSave="0" documentId="10_ncr:8100000_{C44E49D2-1DC4-B849-AE19-CCE5D5D0F713}" xr6:coauthVersionLast="34" xr6:coauthVersionMax="34" xr10:uidLastSave="{00000000-0000-0000-0000-000000000000}"/>
  <bookViews>
    <workbookView xWindow="0" yWindow="460" windowWidth="25600" windowHeight="14440" xr2:uid="{00000000-000D-0000-FFFF-FFFF00000000}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R6" i="1" l="1"/>
  <c r="R2" i="1"/>
  <c r="T2" i="1" l="1"/>
  <c r="B24" i="1" l="1"/>
  <c r="B25" i="1"/>
  <c r="B26" i="1"/>
  <c r="B27" i="1"/>
  <c r="B28" i="1"/>
  <c r="B29" i="1"/>
  <c r="B30" i="1"/>
  <c r="B31" i="1"/>
  <c r="B32" i="1"/>
  <c r="B33" i="1"/>
  <c r="B23" i="1"/>
  <c r="C24" i="1"/>
  <c r="C25" i="1"/>
  <c r="C26" i="1"/>
  <c r="C27" i="1"/>
  <c r="C28" i="1"/>
  <c r="C29" i="1"/>
  <c r="C30" i="1"/>
  <c r="C31" i="1"/>
  <c r="C32" i="1"/>
  <c r="C33" i="1"/>
  <c r="C23" i="1"/>
  <c r="H2" i="1" l="1"/>
  <c r="H3" i="1"/>
  <c r="H4" i="1"/>
  <c r="H5" i="1"/>
  <c r="H6" i="1"/>
  <c r="H7" i="1"/>
  <c r="H8" i="1"/>
  <c r="H9" i="1"/>
  <c r="H10" i="1"/>
  <c r="H11" i="1"/>
  <c r="H12" i="1"/>
  <c r="S7" i="1"/>
  <c r="K11" i="1"/>
  <c r="K9" i="1"/>
  <c r="R3" i="1" s="1"/>
  <c r="P3" i="1" s="1"/>
  <c r="P2" i="1" l="1"/>
  <c r="P6" i="1"/>
  <c r="R5" i="1"/>
  <c r="P5" i="1" s="1"/>
  <c r="R4" i="1"/>
  <c r="P4" i="1" s="1"/>
  <c r="T4" i="1"/>
  <c r="T3" i="1"/>
  <c r="P8" i="1" l="1"/>
  <c r="P9" i="1"/>
  <c r="T8" i="1"/>
  <c r="T7" i="1"/>
</calcChain>
</file>

<file path=xl/sharedStrings.xml><?xml version="1.0" encoding="utf-8"?>
<sst xmlns="http://schemas.openxmlformats.org/spreadsheetml/2006/main" count="76" uniqueCount="13">
  <si>
    <t>K</t>
  </si>
  <si>
    <t>lambda</t>
  </si>
  <si>
    <t>phi0</t>
  </si>
  <si>
    <t>T</t>
  </si>
  <si>
    <t>n</t>
  </si>
  <si>
    <t>blub</t>
  </si>
  <si>
    <t>U_{Max}/\si{\volt}</t>
  </si>
  <si>
    <t>U_{Min}/\si{\volt}</t>
  </si>
  <si>
    <t>\delta /°</t>
  </si>
  <si>
    <t>&amp;</t>
  </si>
  <si>
    <t>\\</t>
  </si>
  <si>
    <t>M</t>
  </si>
  <si>
    <t>\phi /°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</si>
</sst>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2" fontId="0" fillId="0" borderId="0" xfId="0" applyNumberFormat="1"/>
    <xf numFmtId="0" fontId="1" fillId="0" borderId="0" xfId="1" applyAlignment="1" applyProtection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41"/>
  <sheetViews>
    <sheetView tabSelected="1" topLeftCell="H1" zoomScale="134" workbookViewId="0">
      <selection activeCell="R6" sqref="R6"/>
    </sheetView>
  </sheetViews>
  <sheetFormatPr baseColWidth="10" defaultRowHeight="15" x14ac:dyDescent="0.2"/>
  <cols>
    <col min="4" max="4" width="15.5" bestFit="1" customWidth="1"/>
    <col min="5" max="5" width="15.5" customWidth="1"/>
    <col min="6" max="6" width="15" bestFit="1" customWidth="1"/>
    <col min="7" max="7" width="15" customWidth="1"/>
    <col min="20" max="20" width="12" bestFit="1" customWidth="1"/>
  </cols>
  <sheetData>
    <row r="1" spans="2:20" x14ac:dyDescent="0.2">
      <c r="B1" t="s">
        <v>8</v>
      </c>
      <c r="C1" t="s">
        <v>9</v>
      </c>
      <c r="D1" t="s">
        <v>6</v>
      </c>
      <c r="E1" t="s">
        <v>9</v>
      </c>
      <c r="F1" t="s">
        <v>7</v>
      </c>
      <c r="G1" t="s">
        <v>9</v>
      </c>
      <c r="H1" t="s">
        <v>0</v>
      </c>
      <c r="I1" s="2" t="s">
        <v>10</v>
      </c>
      <c r="L1" t="s">
        <v>12</v>
      </c>
      <c r="N1" t="s">
        <v>11</v>
      </c>
      <c r="P1" t="s">
        <v>4</v>
      </c>
      <c r="Q1" s="2" t="s">
        <v>10</v>
      </c>
      <c r="R1" t="s">
        <v>5</v>
      </c>
      <c r="T1" t="s">
        <v>4</v>
      </c>
    </row>
    <row r="2" spans="2:20" x14ac:dyDescent="0.2">
      <c r="B2">
        <v>90</v>
      </c>
      <c r="C2" t="s">
        <v>9</v>
      </c>
      <c r="D2">
        <v>-4.0999999999999996</v>
      </c>
      <c r="E2" t="s">
        <v>9</v>
      </c>
      <c r="F2">
        <v>-5</v>
      </c>
      <c r="G2" t="s">
        <v>9</v>
      </c>
      <c r="H2" s="1">
        <f>(D2-F2)/(D2+F2)</f>
        <v>-9.8901098901098938E-2</v>
      </c>
      <c r="I2" s="2" t="s">
        <v>10</v>
      </c>
      <c r="L2">
        <v>2</v>
      </c>
      <c r="M2" t="s">
        <v>9</v>
      </c>
      <c r="N2">
        <v>7</v>
      </c>
      <c r="O2" t="s">
        <v>9</v>
      </c>
      <c r="P2">
        <f>1/(1-R2)</f>
        <v>1.5714551545289521</v>
      </c>
      <c r="Q2" s="2" t="s">
        <v>10</v>
      </c>
      <c r="R2">
        <f>$K$9*N2*180^2/(2*$K$11*$K$10*L2*PI()^2)</f>
        <v>0.36364712851143843</v>
      </c>
      <c r="S2">
        <v>42</v>
      </c>
      <c r="T2">
        <f>$K$9*S2/0.1+1</f>
        <v>1.0002658557999999</v>
      </c>
    </row>
    <row r="3" spans="2:20" x14ac:dyDescent="0.2">
      <c r="B3">
        <v>80</v>
      </c>
      <c r="C3" t="s">
        <v>9</v>
      </c>
      <c r="D3">
        <v>-2.6</v>
      </c>
      <c r="E3" t="s">
        <v>9</v>
      </c>
      <c r="F3">
        <v>-4.9800000000000004</v>
      </c>
      <c r="G3" t="s">
        <v>9</v>
      </c>
      <c r="H3" s="1">
        <f t="shared" ref="H3:H12" si="0">(D3-F3)/(D3+F3)</f>
        <v>-0.3139841688654354</v>
      </c>
      <c r="I3" s="2" t="s">
        <v>10</v>
      </c>
      <c r="L3">
        <v>4</v>
      </c>
      <c r="M3" t="s">
        <v>9</v>
      </c>
      <c r="N3">
        <v>14</v>
      </c>
      <c r="O3" t="s">
        <v>9</v>
      </c>
      <c r="P3">
        <f t="shared" ref="P3:P6" si="1">1/(1-R3)</f>
        <v>1.5714551545289521</v>
      </c>
      <c r="Q3" s="2" t="s">
        <v>10</v>
      </c>
      <c r="R3">
        <f>$K$9*N3*180^2/(2*$K$11*$K$10*L3*PI()^2)</f>
        <v>0.36364712851143843</v>
      </c>
      <c r="S3">
        <v>42</v>
      </c>
      <c r="T3">
        <f t="shared" ref="T3:T4" si="2">$K$9*S3/0.1+1</f>
        <v>1.0002658557999999</v>
      </c>
    </row>
    <row r="4" spans="2:20" x14ac:dyDescent="0.2">
      <c r="B4">
        <v>70</v>
      </c>
      <c r="C4" t="s">
        <v>9</v>
      </c>
      <c r="D4">
        <v>-1.53</v>
      </c>
      <c r="E4" t="s">
        <v>9</v>
      </c>
      <c r="F4">
        <v>-4.72</v>
      </c>
      <c r="G4" t="s">
        <v>9</v>
      </c>
      <c r="H4" s="1">
        <f t="shared" si="0"/>
        <v>-0.51039999999999996</v>
      </c>
      <c r="I4" s="2" t="s">
        <v>10</v>
      </c>
      <c r="L4">
        <v>6</v>
      </c>
      <c r="M4" t="s">
        <v>9</v>
      </c>
      <c r="N4">
        <v>20</v>
      </c>
      <c r="O4" t="s">
        <v>9</v>
      </c>
      <c r="P4">
        <f t="shared" si="1"/>
        <v>1.5298253181672581</v>
      </c>
      <c r="Q4" s="2" t="s">
        <v>10</v>
      </c>
      <c r="R4">
        <f t="shared" ref="R4:R5" si="3">$K$9*N4*180^2/(2*$K$11*$K$10*L4*PI()^2)</f>
        <v>0.34633059858232229</v>
      </c>
      <c r="S4">
        <v>42</v>
      </c>
      <c r="T4">
        <f t="shared" si="2"/>
        <v>1.0002658557999999</v>
      </c>
    </row>
    <row r="5" spans="2:20" x14ac:dyDescent="0.2">
      <c r="B5">
        <v>60</v>
      </c>
      <c r="C5" t="s">
        <v>9</v>
      </c>
      <c r="D5">
        <v>-0.87</v>
      </c>
      <c r="E5" t="s">
        <v>9</v>
      </c>
      <c r="F5">
        <v>-4.03</v>
      </c>
      <c r="G5" t="s">
        <v>9</v>
      </c>
      <c r="H5" s="1">
        <f t="shared" si="0"/>
        <v>-0.64489795918367343</v>
      </c>
      <c r="I5" s="2" t="s">
        <v>10</v>
      </c>
      <c r="L5">
        <v>8</v>
      </c>
      <c r="M5" t="s">
        <v>9</v>
      </c>
      <c r="N5">
        <v>27</v>
      </c>
      <c r="O5" t="s">
        <v>9</v>
      </c>
      <c r="P5">
        <f t="shared" si="1"/>
        <v>1.5400246185863573</v>
      </c>
      <c r="Q5" s="2" t="s">
        <v>10</v>
      </c>
      <c r="R5">
        <f t="shared" si="3"/>
        <v>0.35065973106460135</v>
      </c>
    </row>
    <row r="6" spans="2:20" x14ac:dyDescent="0.2">
      <c r="B6">
        <v>50</v>
      </c>
      <c r="C6" t="s">
        <v>9</v>
      </c>
      <c r="D6">
        <v>-0.65600000000000003</v>
      </c>
      <c r="E6" t="s">
        <v>9</v>
      </c>
      <c r="F6">
        <v>-3.41</v>
      </c>
      <c r="G6" t="s">
        <v>9</v>
      </c>
      <c r="H6" s="1">
        <f t="shared" si="0"/>
        <v>-0.67732415150024594</v>
      </c>
      <c r="I6" s="2" t="s">
        <v>10</v>
      </c>
      <c r="L6">
        <v>10</v>
      </c>
      <c r="M6" t="s">
        <v>9</v>
      </c>
      <c r="N6">
        <v>34</v>
      </c>
      <c r="O6" t="s">
        <v>9</v>
      </c>
      <c r="P6">
        <f t="shared" si="1"/>
        <v>1.5462097395110537</v>
      </c>
      <c r="Q6" s="2" t="s">
        <v>10</v>
      </c>
      <c r="R6">
        <f>$K$9*N6*180^2/(2*$K$11*$K$10*L6*PI()^2)</f>
        <v>0.3532572105539688</v>
      </c>
    </row>
    <row r="7" spans="2:20" x14ac:dyDescent="0.2">
      <c r="B7">
        <v>45</v>
      </c>
      <c r="C7" t="s">
        <v>9</v>
      </c>
      <c r="D7">
        <v>-0.59299999999999997</v>
      </c>
      <c r="E7" t="s">
        <v>9</v>
      </c>
      <c r="F7">
        <v>-3.25</v>
      </c>
      <c r="G7" t="s">
        <v>9</v>
      </c>
      <c r="H7" s="1">
        <f t="shared" si="0"/>
        <v>-0.6913869372885767</v>
      </c>
      <c r="I7" s="2" t="s">
        <v>10</v>
      </c>
      <c r="S7">
        <f>AVERAGE(S2:S4)</f>
        <v>42</v>
      </c>
      <c r="T7">
        <f>AVERAGE(T2:T4)</f>
        <v>1.0002658557999999</v>
      </c>
    </row>
    <row r="8" spans="2:20" x14ac:dyDescent="0.2">
      <c r="B8">
        <v>40</v>
      </c>
      <c r="C8" t="s">
        <v>9</v>
      </c>
      <c r="D8">
        <v>-0.65600000000000003</v>
      </c>
      <c r="E8" t="s">
        <v>9</v>
      </c>
      <c r="F8">
        <v>-2.97</v>
      </c>
      <c r="G8" t="s">
        <v>9</v>
      </c>
      <c r="H8" s="1">
        <f t="shared" si="0"/>
        <v>-0.63816878102592389</v>
      </c>
      <c r="I8" s="2" t="s">
        <v>10</v>
      </c>
      <c r="P8">
        <f>AVERAGE(P2:P6)</f>
        <v>1.5517939970645145</v>
      </c>
      <c r="T8">
        <f>AVEDEV(T2:T4)</f>
        <v>0</v>
      </c>
    </row>
    <row r="9" spans="2:20" x14ac:dyDescent="0.2">
      <c r="B9">
        <v>30</v>
      </c>
      <c r="C9" t="s">
        <v>9</v>
      </c>
      <c r="D9">
        <v>-0.78100000000000003</v>
      </c>
      <c r="E9" t="s">
        <v>9</v>
      </c>
      <c r="F9">
        <v>-2.87</v>
      </c>
      <c r="G9" t="s">
        <v>9</v>
      </c>
      <c r="H9" s="1">
        <f t="shared" si="0"/>
        <v>-0.57217200766913168</v>
      </c>
      <c r="I9" s="2" t="s">
        <v>10</v>
      </c>
      <c r="J9" t="s">
        <v>1</v>
      </c>
      <c r="K9">
        <f>632.99*10^(-9)</f>
        <v>6.3299000000000006E-7</v>
      </c>
      <c r="P9">
        <f>AVEDEV(P2:P6)</f>
        <v>1.5728925971549935E-2</v>
      </c>
    </row>
    <row r="10" spans="2:20" x14ac:dyDescent="0.2">
      <c r="B10">
        <v>20</v>
      </c>
      <c r="C10" t="s">
        <v>9</v>
      </c>
      <c r="D10">
        <v>-1.2190000000000001</v>
      </c>
      <c r="E10" t="s">
        <v>9</v>
      </c>
      <c r="F10">
        <v>-3.06</v>
      </c>
      <c r="G10" t="s">
        <v>9</v>
      </c>
      <c r="H10" s="1">
        <f t="shared" si="0"/>
        <v>-0.43024071044636597</v>
      </c>
      <c r="I10" s="2" t="s">
        <v>10</v>
      </c>
      <c r="J10" t="s">
        <v>2</v>
      </c>
      <c r="K10">
        <v>10</v>
      </c>
    </row>
    <row r="11" spans="2:20" x14ac:dyDescent="0.2">
      <c r="B11">
        <v>10</v>
      </c>
      <c r="C11" t="s">
        <v>9</v>
      </c>
      <c r="D11">
        <v>-2.1880000000000002</v>
      </c>
      <c r="E11" t="s">
        <v>9</v>
      </c>
      <c r="F11">
        <v>-3.56</v>
      </c>
      <c r="G11" t="s">
        <v>9</v>
      </c>
      <c r="H11" s="1">
        <f t="shared" si="0"/>
        <v>-0.23869171885873344</v>
      </c>
      <c r="I11" s="2" t="s">
        <v>10</v>
      </c>
      <c r="J11" t="s">
        <v>3</v>
      </c>
      <c r="K11">
        <f>1*10^(-3)</f>
        <v>1E-3</v>
      </c>
    </row>
    <row r="12" spans="2:20" x14ac:dyDescent="0.2">
      <c r="B12">
        <v>0</v>
      </c>
      <c r="C12" t="s">
        <v>9</v>
      </c>
      <c r="D12">
        <v>-3.3439999999999999</v>
      </c>
      <c r="E12" t="s">
        <v>9</v>
      </c>
      <c r="F12">
        <v>-4.09</v>
      </c>
      <c r="G12" t="s">
        <v>9</v>
      </c>
      <c r="H12" s="1">
        <f t="shared" si="0"/>
        <v>-0.10034974441754103</v>
      </c>
      <c r="I12" s="2" t="s">
        <v>10</v>
      </c>
    </row>
    <row r="13" spans="2:20" x14ac:dyDescent="0.2">
      <c r="H13" s="1"/>
      <c r="I13" s="2"/>
    </row>
    <row r="14" spans="2:20" x14ac:dyDescent="0.2">
      <c r="H14" s="1"/>
      <c r="I14" s="2"/>
    </row>
    <row r="15" spans="2:20" x14ac:dyDescent="0.2">
      <c r="H15" s="1"/>
      <c r="I15" s="2"/>
    </row>
    <row r="16" spans="2:20" x14ac:dyDescent="0.2">
      <c r="H16" s="1"/>
      <c r="I16" s="2"/>
    </row>
    <row r="17" spans="2:9" x14ac:dyDescent="0.2">
      <c r="H17" s="1"/>
      <c r="I17" s="2"/>
    </row>
    <row r="18" spans="2:9" x14ac:dyDescent="0.2">
      <c r="H18" s="1"/>
      <c r="I18" s="2"/>
    </row>
    <row r="19" spans="2:9" x14ac:dyDescent="0.2">
      <c r="H19" s="1"/>
      <c r="I19" s="2"/>
    </row>
    <row r="20" spans="2:9" x14ac:dyDescent="0.2">
      <c r="H20" s="1"/>
      <c r="I20" s="2"/>
    </row>
    <row r="23" spans="2:9" x14ac:dyDescent="0.2">
      <c r="B23">
        <f>B2</f>
        <v>90</v>
      </c>
      <c r="C23" s="1">
        <f>H2</f>
        <v>-9.8901098901098938E-2</v>
      </c>
    </row>
    <row r="24" spans="2:9" x14ac:dyDescent="0.2">
      <c r="B24">
        <f t="shared" ref="B24:B33" si="4">B3</f>
        <v>80</v>
      </c>
      <c r="C24" s="1">
        <f t="shared" ref="C24:C33" si="5">H3</f>
        <v>-0.3139841688654354</v>
      </c>
    </row>
    <row r="25" spans="2:9" x14ac:dyDescent="0.2">
      <c r="B25">
        <f t="shared" si="4"/>
        <v>70</v>
      </c>
      <c r="C25" s="1">
        <f t="shared" si="5"/>
        <v>-0.51039999999999996</v>
      </c>
    </row>
    <row r="26" spans="2:9" x14ac:dyDescent="0.2">
      <c r="B26">
        <f t="shared" si="4"/>
        <v>60</v>
      </c>
      <c r="C26" s="1">
        <f t="shared" si="5"/>
        <v>-0.64489795918367343</v>
      </c>
    </row>
    <row r="27" spans="2:9" x14ac:dyDescent="0.2">
      <c r="B27">
        <f t="shared" si="4"/>
        <v>50</v>
      </c>
      <c r="C27" s="1">
        <f t="shared" si="5"/>
        <v>-0.67732415150024594</v>
      </c>
    </row>
    <row r="28" spans="2:9" x14ac:dyDescent="0.2">
      <c r="B28">
        <f t="shared" si="4"/>
        <v>45</v>
      </c>
      <c r="C28" s="1">
        <f t="shared" si="5"/>
        <v>-0.6913869372885767</v>
      </c>
    </row>
    <row r="29" spans="2:9" x14ac:dyDescent="0.2">
      <c r="B29">
        <f t="shared" si="4"/>
        <v>40</v>
      </c>
      <c r="C29" s="1">
        <f t="shared" si="5"/>
        <v>-0.63816878102592389</v>
      </c>
    </row>
    <row r="30" spans="2:9" x14ac:dyDescent="0.2">
      <c r="B30">
        <f t="shared" si="4"/>
        <v>30</v>
      </c>
      <c r="C30" s="1">
        <f t="shared" si="5"/>
        <v>-0.57217200766913168</v>
      </c>
    </row>
    <row r="31" spans="2:9" x14ac:dyDescent="0.2">
      <c r="B31">
        <f t="shared" si="4"/>
        <v>20</v>
      </c>
      <c r="C31" s="1">
        <f t="shared" si="5"/>
        <v>-0.43024071044636597</v>
      </c>
    </row>
    <row r="32" spans="2:9" x14ac:dyDescent="0.2">
      <c r="B32">
        <f t="shared" si="4"/>
        <v>10</v>
      </c>
      <c r="C32" s="1">
        <f t="shared" si="5"/>
        <v>-0.23869171885873344</v>
      </c>
    </row>
    <row r="33" spans="2:3" x14ac:dyDescent="0.2">
      <c r="B33">
        <f t="shared" si="4"/>
        <v>0</v>
      </c>
      <c r="C33" s="1">
        <f t="shared" si="5"/>
        <v>-0.10034974441754103</v>
      </c>
    </row>
    <row r="34" spans="2:3" x14ac:dyDescent="0.2">
      <c r="C34" s="1"/>
    </row>
    <row r="35" spans="2:3" x14ac:dyDescent="0.2">
      <c r="C35" s="1"/>
    </row>
    <row r="36" spans="2:3" x14ac:dyDescent="0.2">
      <c r="C36" s="1"/>
    </row>
    <row r="37" spans="2:3" x14ac:dyDescent="0.2">
      <c r="C37" s="1"/>
    </row>
    <row r="38" spans="2:3" x14ac:dyDescent="0.2">
      <c r="C38" s="1"/>
    </row>
    <row r="39" spans="2:3" x14ac:dyDescent="0.2">
      <c r="C39" s="1"/>
    </row>
    <row r="40" spans="2:3" x14ac:dyDescent="0.2">
      <c r="C40" s="1"/>
    </row>
    <row r="41" spans="2:3" x14ac:dyDescent="0.2">
      <c r="C41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k. nowak</dc:creator>
  <cp:lastModifiedBy>Burak Kabakci</cp:lastModifiedBy>
  <dcterms:created xsi:type="dcterms:W3CDTF">2016-02-03T16:05:26Z</dcterms:created>
  <dcterms:modified xsi:type="dcterms:W3CDTF">2018-06-18T14:40:07Z</dcterms:modified>
</cp:coreProperties>
</file>