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babilalima/Documents/Work_Coding_Projects/data-validation/Data-Validation/standard/Data/"/>
    </mc:Choice>
  </mc:AlternateContent>
  <bookViews>
    <workbookView xWindow="0" yWindow="460" windowWidth="24200" windowHeight="13100" activeTab="3"/>
  </bookViews>
  <sheets>
    <sheet name="Sheet2" sheetId="2" r:id="rId1"/>
    <sheet name="fuel-kpi-target" sheetId="3" r:id="rId2"/>
    <sheet name="pm-compliance-kpi-target" sheetId="4" r:id="rId3"/>
    <sheet name="last-3years-actuals" sheetId="1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4" l="1"/>
  <c r="H4" i="4"/>
  <c r="H8" i="4"/>
  <c r="H5" i="4"/>
  <c r="H2" i="4"/>
  <c r="H6" i="4"/>
  <c r="H3" i="4"/>
  <c r="H7" i="4"/>
  <c r="C5" i="3"/>
  <c r="H3" i="3"/>
  <c r="H7" i="3"/>
  <c r="H4" i="3"/>
  <c r="H8" i="3"/>
  <c r="H2" i="3"/>
  <c r="H5" i="3"/>
  <c r="H6" i="3"/>
  <c r="C5" i="2"/>
  <c r="D5" i="2"/>
  <c r="E5" i="2"/>
  <c r="D5" i="4"/>
  <c r="E5" i="4"/>
  <c r="D5" i="3"/>
  <c r="E5" i="3"/>
</calcChain>
</file>

<file path=xl/sharedStrings.xml><?xml version="1.0" encoding="utf-8"?>
<sst xmlns="http://schemas.openxmlformats.org/spreadsheetml/2006/main" count="43" uniqueCount="21">
  <si>
    <t>Year</t>
  </si>
  <si>
    <t>Fuel</t>
  </si>
  <si>
    <t>Forecast(Fuel)</t>
  </si>
  <si>
    <t>Lower Confidence Bound(Fuel)</t>
  </si>
  <si>
    <t>Upper Confidence Bound(Fuel)</t>
  </si>
  <si>
    <t>Statistic</t>
  </si>
  <si>
    <t>Value</t>
  </si>
  <si>
    <t>Alpha</t>
  </si>
  <si>
    <t>Beta</t>
  </si>
  <si>
    <t>Gamma</t>
  </si>
  <si>
    <t>MASE</t>
  </si>
  <si>
    <t>SMAPE</t>
  </si>
  <si>
    <t>MAE</t>
  </si>
  <si>
    <t>RMSE</t>
  </si>
  <si>
    <t>PM</t>
  </si>
  <si>
    <t>Forecast(PM)</t>
  </si>
  <si>
    <t>Lower Confidence Bound(PM)</t>
  </si>
  <si>
    <t>Upper Confidence Bound(PM)</t>
  </si>
  <si>
    <t>fy16</t>
  </si>
  <si>
    <t>fy17</t>
  </si>
  <si>
    <t>fy18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</si>
</sst>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4" fontId="0" fillId="0" borderId="0" xfId="0" applyNumberFormat="1"/>
    <xf numFmtId="43" fontId="0" fillId="0" borderId="0" xfId="1" applyFont="1"/>
    <xf numFmtId="2" fontId="2" fillId="2" borderId="0" xfId="0" applyNumberFormat="1" applyFont="1" applyFill="1"/>
    <xf numFmtId="43" fontId="2" fillId="2" borderId="0" xfId="1" applyFont="1" applyFill="1"/>
  </cellXfs>
  <cellStyles count="2">
    <cellStyle name="Comma" xfId="1" builtinId="3"/>
    <cellStyle name="Normal" xfId="0" builtinId="0"/>
  </cellStyles>
  <dxfs count="2"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Fuel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Sheet2!$B$2:$B$5</c:f>
              <c:numCache>
                <c:formatCode>General</c:formatCode>
                <c:ptCount val="4"/>
                <c:pt idx="0">
                  <c:v>3.5015632E6</c:v>
                </c:pt>
                <c:pt idx="1">
                  <c:v>3.3370434E6</c:v>
                </c:pt>
                <c:pt idx="2">
                  <c:v>3.3255038E6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DFF-4FD6-BDF9-9F395D156F59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Forecast(Fuel)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Sheet2!$C$2:$C$5</c:f>
              <c:numCache>
                <c:formatCode>General</c:formatCode>
                <c:ptCount val="4"/>
                <c:pt idx="2">
                  <c:v>3.3255038E6</c:v>
                </c:pt>
                <c:pt idx="3">
                  <c:v>3.2177091346501E6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DFF-4FD6-BDF9-9F395D156F59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Lower Confidence Bound(Fuel)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Sheet2!$D$2:$D$5</c:f>
              <c:numCache>
                <c:formatCode>General</c:formatCode>
                <c:ptCount val="4"/>
                <c:pt idx="2" formatCode="0.00">
                  <c:v>3.3255038E6</c:v>
                </c:pt>
                <c:pt idx="3" formatCode="0.00">
                  <c:v>3.12945683383394E6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DFF-4FD6-BDF9-9F395D156F59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Upper Confidence Bound(Fuel)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Sheet2!$E$2:$E$5</c:f>
              <c:numCache>
                <c:formatCode>General</c:formatCode>
                <c:ptCount val="4"/>
                <c:pt idx="2" formatCode="0.00">
                  <c:v>3.3255038E6</c:v>
                </c:pt>
                <c:pt idx="3" formatCode="0.00">
                  <c:v>3.30596143546627E6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DFF-4FD6-BDF9-9F395D156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0523376"/>
        <c:axId val="1371267408"/>
      </c:lineChart>
      <c:catAx>
        <c:axId val="137052337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267408"/>
        <c:crosses val="autoZero"/>
        <c:auto val="1"/>
        <c:lblAlgn val="ctr"/>
        <c:lblOffset val="100"/>
        <c:noMultiLvlLbl val="0"/>
      </c:catAx>
      <c:valAx>
        <c:axId val="137126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52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'fuel-kpi-target'!$B$1</c:f>
              <c:strCache>
                <c:ptCount val="1"/>
                <c:pt idx="0">
                  <c:v>Fuel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'fuel-kpi-target'!$B$2:$B$5</c:f>
              <c:numCache>
                <c:formatCode>_(* #,##0.00_);_(* \(#,##0.00\);_(* "-"??_);_(@_)</c:formatCode>
                <c:ptCount val="4"/>
                <c:pt idx="0">
                  <c:v>3.5015632E6</c:v>
                </c:pt>
                <c:pt idx="1">
                  <c:v>3.3370434E6</c:v>
                </c:pt>
                <c:pt idx="2">
                  <c:v>3.3255038E6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89B-455D-A494-C28B51C664C5}"/>
            </c:ext>
          </c:extLst>
        </c:ser>
        <c:ser>
          <c:idx val="1"/>
          <c:order val="1"/>
          <c:tx>
            <c:strRef>
              <c:f>'fuel-kpi-target'!$C$1</c:f>
              <c:strCache>
                <c:ptCount val="1"/>
                <c:pt idx="0">
                  <c:v>Forecast(Fuel)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'fuel-kpi-target'!$A$2:$A$5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'fuel-kpi-target'!$C$2:$C$5</c:f>
              <c:numCache>
                <c:formatCode>_(* #,##0.00_);_(* \(#,##0.00\);_(* "-"??_);_(@_)</c:formatCode>
                <c:ptCount val="4"/>
                <c:pt idx="2">
                  <c:v>3.3255038E6</c:v>
                </c:pt>
                <c:pt idx="3">
                  <c:v>3.2177091346501E6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89B-455D-A494-C28B51C664C5}"/>
            </c:ext>
          </c:extLst>
        </c:ser>
        <c:ser>
          <c:idx val="2"/>
          <c:order val="2"/>
          <c:tx>
            <c:strRef>
              <c:f>'fuel-kpi-target'!$D$1</c:f>
              <c:strCache>
                <c:ptCount val="1"/>
                <c:pt idx="0">
                  <c:v>Lower Confidence Bound(Fuel)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'fuel-kpi-target'!$A$2:$A$5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'fuel-kpi-target'!$D$2:$D$5</c:f>
              <c:numCache>
                <c:formatCode>_(* #,##0.00_);_(* \(#,##0.00\);_(* "-"??_);_(@_)</c:formatCode>
                <c:ptCount val="4"/>
                <c:pt idx="2">
                  <c:v>3.3255038E6</c:v>
                </c:pt>
                <c:pt idx="3">
                  <c:v>3.12945683383394E6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89B-455D-A494-C28B51C664C5}"/>
            </c:ext>
          </c:extLst>
        </c:ser>
        <c:ser>
          <c:idx val="3"/>
          <c:order val="3"/>
          <c:tx>
            <c:strRef>
              <c:f>'fuel-kpi-target'!$E$1</c:f>
              <c:strCache>
                <c:ptCount val="1"/>
                <c:pt idx="0">
                  <c:v>Upper Confidence Bound(Fuel)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'fuel-kpi-target'!$A$2:$A$5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'fuel-kpi-target'!$E$2:$E$5</c:f>
              <c:numCache>
                <c:formatCode>_(* #,##0.00_);_(* \(#,##0.00\);_(* "-"??_);_(@_)</c:formatCode>
                <c:ptCount val="4"/>
                <c:pt idx="2">
                  <c:v>3.3255038E6</c:v>
                </c:pt>
                <c:pt idx="3">
                  <c:v>3.30596143546627E6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89B-455D-A494-C28B51C66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8289376"/>
        <c:axId val="878292208"/>
      </c:lineChart>
      <c:catAx>
        <c:axId val="87828937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292208"/>
        <c:crosses val="autoZero"/>
        <c:auto val="1"/>
        <c:lblAlgn val="ctr"/>
        <c:lblOffset val="100"/>
        <c:noMultiLvlLbl val="0"/>
      </c:catAx>
      <c:valAx>
        <c:axId val="87829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28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'pm-compliance-kpi-target'!$B$1</c:f>
              <c:strCache>
                <c:ptCount val="1"/>
                <c:pt idx="0">
                  <c:v>PM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'pm-compliance-kpi-target'!$B$2:$B$5</c:f>
              <c:numCache>
                <c:formatCode>General</c:formatCode>
                <c:ptCount val="4"/>
                <c:pt idx="0">
                  <c:v>70.0</c:v>
                </c:pt>
                <c:pt idx="1">
                  <c:v>76.0</c:v>
                </c:pt>
                <c:pt idx="2">
                  <c:v>79.0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C94-4199-A6D9-593B014D168E}"/>
            </c:ext>
          </c:extLst>
        </c:ser>
        <c:ser>
          <c:idx val="1"/>
          <c:order val="1"/>
          <c:tx>
            <c:strRef>
              <c:f>'pm-compliance-kpi-target'!$C$1</c:f>
              <c:strCache>
                <c:ptCount val="1"/>
                <c:pt idx="0">
                  <c:v>Forecast(PM)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'pm-compliance-kpi-target'!$A$2:$A$5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'pm-compliance-kpi-target'!$C$2:$C$5</c:f>
              <c:numCache>
                <c:formatCode>General</c:formatCode>
                <c:ptCount val="4"/>
                <c:pt idx="2">
                  <c:v>79.0</c:v>
                </c:pt>
                <c:pt idx="3">
                  <c:v>83.88759850000001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C94-4199-A6D9-593B014D168E}"/>
            </c:ext>
          </c:extLst>
        </c:ser>
        <c:ser>
          <c:idx val="2"/>
          <c:order val="2"/>
          <c:tx>
            <c:strRef>
              <c:f>'pm-compliance-kpi-target'!$D$1</c:f>
              <c:strCache>
                <c:ptCount val="1"/>
                <c:pt idx="0">
                  <c:v>Lower Confidence Bound(PM)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'pm-compliance-kpi-target'!$A$2:$A$5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'pm-compliance-kpi-target'!$D$2:$D$5</c:f>
              <c:numCache>
                <c:formatCode>General</c:formatCode>
                <c:ptCount val="4"/>
                <c:pt idx="2" formatCode="0.00">
                  <c:v>79.0</c:v>
                </c:pt>
                <c:pt idx="3" formatCode="0.00">
                  <c:v>82.1569372611698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C94-4199-A6D9-593B014D168E}"/>
            </c:ext>
          </c:extLst>
        </c:ser>
        <c:ser>
          <c:idx val="3"/>
          <c:order val="3"/>
          <c:tx>
            <c:strRef>
              <c:f>'pm-compliance-kpi-target'!$E$1</c:f>
              <c:strCache>
                <c:ptCount val="1"/>
                <c:pt idx="0">
                  <c:v>Upper Confidence Bound(PM)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'pm-compliance-kpi-target'!$A$2:$A$5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'pm-compliance-kpi-target'!$E$2:$E$5</c:f>
              <c:numCache>
                <c:formatCode>General</c:formatCode>
                <c:ptCount val="4"/>
                <c:pt idx="2" formatCode="0.00">
                  <c:v>79.0</c:v>
                </c:pt>
                <c:pt idx="3" formatCode="0.00">
                  <c:v>85.61825973883021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C94-4199-A6D9-593B014D1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1175504"/>
        <c:axId val="1371178336"/>
      </c:lineChart>
      <c:catAx>
        <c:axId val="137117550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178336"/>
        <c:crosses val="autoZero"/>
        <c:auto val="1"/>
        <c:lblAlgn val="ctr"/>
        <c:lblOffset val="100"/>
        <c:noMultiLvlLbl val="0"/>
      </c:catAx>
      <c:valAx>
        <c:axId val="137117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17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135731</xdr:colOff>
      <xdr:row>8</xdr:row>
      <xdr:rowOff>107950</xdr:rowOff>
    </xdr:from>
    <xdr:to>
      <xdr:col>5</xdr:col>
      <xdr:colOff>658018</xdr:colOff>
      <xdr:row>24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9A240589-69F1-401B-9DF5-72871F247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511968</xdr:colOff>
      <xdr:row>13</xdr:row>
      <xdr:rowOff>47625</xdr:rowOff>
    </xdr:from>
    <xdr:to>
      <xdr:col>7</xdr:col>
      <xdr:colOff>407193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4EB274B2-58BD-4C86-A20E-F59686898D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950118</xdr:colOff>
      <xdr:row>8</xdr:row>
      <xdr:rowOff>33337</xdr:rowOff>
    </xdr:from>
    <xdr:to>
      <xdr:col>13</xdr:col>
      <xdr:colOff>116680</xdr:colOff>
      <xdr:row>24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36D2CCD-00C2-4344-89E6-44360D3CF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Year"/>
    <tableColumn id="2" name="Fuel"/>
    <tableColumn id="3" name="Forecast(Fuel)"/>
    <tableColumn id="4" name="Lower Confidence Bound(Fuel)"/>
    <tableColumn id="5" name="Upper Confidence Bound(Fuel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5" totalsRowShown="0">
  <autoFilter ref="A1:E5"/>
  <tableColumns count="5">
    <tableColumn id="1" name="Year"/>
    <tableColumn id="2" name="Fuel" dataCellStyle="Comma"/>
    <tableColumn id="3" name="Forecast(Fuel)" dataCellStyle="Comma"/>
    <tableColumn id="4" name="Lower Confidence Bound(Fuel)" dataCellStyle="Comma"/>
    <tableColumn id="5" name="Upper Confidence Bound(Fuel)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G1:H8" totalsRowShown="0">
  <autoFilter ref="G1:H8"/>
  <tableColumns count="2">
    <tableColumn id="1" name="Statistic"/>
    <tableColumn id="2" name="Value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5" totalsRowShown="0">
  <autoFilter ref="A1:E5"/>
  <tableColumns count="5">
    <tableColumn id="1" name="Year"/>
    <tableColumn id="2" name="PM"/>
    <tableColumn id="3" name="Forecast(PM)"/>
    <tableColumn id="4" name="Lower Confidence Bound(PM)"/>
    <tableColumn id="5" name="Upper Confidence Bound(PM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G1:H8" totalsRowShown="0">
  <autoFilter ref="G1:H8"/>
  <tableColumns count="2">
    <tableColumn id="1" name="Statistic"/>
    <tableColumn id="2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4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3" sqref="C23"/>
    </sheetView>
  </sheetViews>
  <sheetFormatPr baseColWidth="10" defaultColWidth="8.83203125" defaultRowHeight="15" x14ac:dyDescent="0.2"/>
  <cols>
    <col min="1" max="2" width="9.1640625" bestFit="1" customWidth="1"/>
    <col min="3" max="3" width="14" customWidth="1"/>
    <col min="4" max="5" width="27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3501563.2</v>
      </c>
    </row>
    <row r="3" spans="1:5" x14ac:dyDescent="0.2">
      <c r="A3">
        <v>2</v>
      </c>
      <c r="B3">
        <v>3337043.4</v>
      </c>
    </row>
    <row r="4" spans="1:5" x14ac:dyDescent="0.2">
      <c r="A4">
        <v>3</v>
      </c>
      <c r="B4">
        <v>3325503.8</v>
      </c>
      <c r="C4">
        <v>3325503.8</v>
      </c>
      <c r="D4" s="1">
        <v>3325503.8</v>
      </c>
      <c r="E4" s="1">
        <v>3325503.8</v>
      </c>
    </row>
    <row r="5" spans="1:5" x14ac:dyDescent="0.2">
      <c r="A5">
        <v>4</v>
      </c>
      <c r="C5">
        <f>_xlfn.FORECAST.ETS(A5,$B$2:$B$4,$A$2:$A$4,1,1)</f>
        <v>3217709.1346501024</v>
      </c>
      <c r="D5" s="1">
        <f>C5-_xlfn.FORECAST.ETS.CONFINT(A5,$B$2:$B$4,$A$2:$A$4,0.95,1,1)</f>
        <v>3129456.8338339371</v>
      </c>
      <c r="E5" s="1">
        <f>C5+_xlfn.FORECAST.ETS.CONFINT(A5,$B$2:$B$4,$A$2:$A$4,0.95,1,1)</f>
        <v>3305961.4354662676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9.1640625" bestFit="1" customWidth="1"/>
    <col min="2" max="2" width="12.33203125" bestFit="1" customWidth="1"/>
    <col min="3" max="3" width="14" customWidth="1"/>
    <col min="4" max="5" width="27.6640625" customWidth="1"/>
    <col min="7" max="7" width="9" customWidth="1"/>
    <col min="8" max="8" width="8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x14ac:dyDescent="0.2">
      <c r="A2">
        <v>1</v>
      </c>
      <c r="B2" s="3">
        <v>3501563.2</v>
      </c>
      <c r="C2" s="3"/>
      <c r="D2" s="3"/>
      <c r="E2" s="3"/>
      <c r="G2" t="s">
        <v>7</v>
      </c>
      <c r="H2" s="2">
        <f>_xlfn.FORECAST.ETS.STAT($B$2:$B$4,$A$2:$A$4,1,1,1)</f>
        <v>0.1</v>
      </c>
    </row>
    <row r="3" spans="1:8" x14ac:dyDescent="0.2">
      <c r="A3">
        <v>2</v>
      </c>
      <c r="B3" s="3">
        <v>3337043.4</v>
      </c>
      <c r="C3" s="3"/>
      <c r="D3" s="3"/>
      <c r="E3" s="3"/>
      <c r="G3" t="s">
        <v>8</v>
      </c>
      <c r="H3" s="2">
        <f>_xlfn.FORECAST.ETS.STAT($B$2:$B$4,$A$2:$A$4,2,1,1)</f>
        <v>9.9000000000000005E-2</v>
      </c>
    </row>
    <row r="4" spans="1:8" x14ac:dyDescent="0.2">
      <c r="A4">
        <v>3</v>
      </c>
      <c r="B4" s="3">
        <v>3325503.8</v>
      </c>
      <c r="C4" s="3">
        <v>3325503.8</v>
      </c>
      <c r="D4" s="3">
        <v>3325503.8</v>
      </c>
      <c r="E4" s="3">
        <v>3325503.8</v>
      </c>
      <c r="G4" t="s">
        <v>9</v>
      </c>
      <c r="H4" s="2">
        <f>_xlfn.FORECAST.ETS.STAT($B$2:$B$4,$A$2:$A$4,3,1,1)</f>
        <v>2.2204460492503131E-16</v>
      </c>
    </row>
    <row r="5" spans="1:8" x14ac:dyDescent="0.2">
      <c r="A5">
        <v>4</v>
      </c>
      <c r="B5" s="3"/>
      <c r="C5" s="5">
        <f>_xlfn.FORECAST.ETS(A5,$B$2:$B$4,$A$2:$A$4,1,1)</f>
        <v>3217709.1346501024</v>
      </c>
      <c r="D5" s="3">
        <f>C5-_xlfn.FORECAST.ETS.CONFINT(A5,$B$2:$B$4,$A$2:$A$4,0.95,1,1)</f>
        <v>3129456.8338339371</v>
      </c>
      <c r="E5" s="3">
        <f>C5+_xlfn.FORECAST.ETS.CONFINT(A5,$B$2:$B$4,$A$2:$A$4,0.95,1,1)</f>
        <v>3305961.4354662676</v>
      </c>
      <c r="G5" t="s">
        <v>10</v>
      </c>
      <c r="H5" s="2">
        <f>_xlfn.FORECAST.ETS.STAT($B$2:$B$4,$A$2:$A$4,4,1,1)</f>
        <v>0.34727533207541872</v>
      </c>
    </row>
    <row r="6" spans="1:8" x14ac:dyDescent="0.2">
      <c r="G6" t="s">
        <v>11</v>
      </c>
      <c r="H6" s="2">
        <f>_xlfn.FORECAST.ETS.STAT($B$2:$B$4,$A$2:$A$4,5,1,1)</f>
        <v>9.0831687189208438E-3</v>
      </c>
    </row>
    <row r="7" spans="1:8" x14ac:dyDescent="0.2">
      <c r="G7" t="s">
        <v>12</v>
      </c>
      <c r="H7" s="2">
        <f>_xlfn.FORECAST.ETS.STAT($B$2:$B$4,$A$2:$A$4,6,1,1)</f>
        <v>30570.543299999554</v>
      </c>
    </row>
    <row r="8" spans="1:8" x14ac:dyDescent="0.2">
      <c r="G8" t="s">
        <v>13</v>
      </c>
      <c r="H8" s="2">
        <f>_xlfn.FORECAST.ETS.STAT($B$2:$B$4,$A$2:$A$4,7,1,1)</f>
        <v>45027.511480970083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6" sqref="D26"/>
    </sheetView>
  </sheetViews>
  <sheetFormatPr baseColWidth="10" defaultColWidth="8.83203125" defaultRowHeight="15" x14ac:dyDescent="0.2"/>
  <cols>
    <col min="3" max="3" width="13.33203125" customWidth="1"/>
    <col min="4" max="4" width="26.83203125" customWidth="1"/>
    <col min="5" max="5" width="27" customWidth="1"/>
    <col min="7" max="7" width="9" customWidth="1"/>
    <col min="8" max="8" width="7.1640625" customWidth="1"/>
  </cols>
  <sheetData>
    <row r="1" spans="1:8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G1" t="s">
        <v>5</v>
      </c>
      <c r="H1" t="s">
        <v>6</v>
      </c>
    </row>
    <row r="2" spans="1:8" x14ac:dyDescent="0.2">
      <c r="A2">
        <v>1</v>
      </c>
      <c r="B2">
        <v>70</v>
      </c>
      <c r="G2" t="s">
        <v>7</v>
      </c>
      <c r="H2" s="2">
        <f>_xlfn.FORECAST.ETS.STAT($B$2:$B$4,$A$2:$A$4,1,1,1)</f>
        <v>0.1</v>
      </c>
    </row>
    <row r="3" spans="1:8" x14ac:dyDescent="0.2">
      <c r="A3">
        <v>2</v>
      </c>
      <c r="B3">
        <v>76</v>
      </c>
      <c r="G3" t="s">
        <v>8</v>
      </c>
      <c r="H3" s="2">
        <f>_xlfn.FORECAST.ETS.STAT($B$2:$B$4,$A$2:$A$4,2,1,1)</f>
        <v>9.9000000000000005E-2</v>
      </c>
    </row>
    <row r="4" spans="1:8" x14ac:dyDescent="0.2">
      <c r="A4">
        <v>3</v>
      </c>
      <c r="B4">
        <v>79</v>
      </c>
      <c r="C4">
        <v>79</v>
      </c>
      <c r="D4" s="1">
        <v>79</v>
      </c>
      <c r="E4" s="1">
        <v>79</v>
      </c>
      <c r="G4" t="s">
        <v>9</v>
      </c>
      <c r="H4" s="2">
        <f>_xlfn.FORECAST.ETS.STAT($B$2:$B$4,$A$2:$A$4,3,1,1)</f>
        <v>2.2204460492503131E-16</v>
      </c>
    </row>
    <row r="5" spans="1:8" x14ac:dyDescent="0.2">
      <c r="A5">
        <v>4</v>
      </c>
      <c r="C5">
        <f>_xlfn.FORECAST.ETS(A5,$B$2:$B$4,$A$2:$A$4,1,1)</f>
        <v>83.88759850000001</v>
      </c>
      <c r="D5" s="4">
        <f>C5-_xlfn.FORECAST.ETS.CONFINT(A5,$B$2:$B$4,$A$2:$A$4,0.95,1,1)</f>
        <v>82.156937261169801</v>
      </c>
      <c r="E5" s="1">
        <f>C5+_xlfn.FORECAST.ETS.CONFINT(A5,$B$2:$B$4,$A$2:$A$4,0.95,1,1)</f>
        <v>85.618259738830218</v>
      </c>
      <c r="G5" t="s">
        <v>10</v>
      </c>
      <c r="H5" s="2">
        <f>_xlfn.FORECAST.ETS.STAT($B$2:$B$4,$A$2:$A$4,4,1,1)</f>
        <v>0.13322222222222252</v>
      </c>
    </row>
    <row r="6" spans="1:8" x14ac:dyDescent="0.2">
      <c r="G6" t="s">
        <v>11</v>
      </c>
      <c r="H6" s="2">
        <f>_xlfn.FORECAST.ETS.STAT($B$2:$B$4,$A$2:$A$4,5,1,1)</f>
        <v>7.9016369437961264E-3</v>
      </c>
    </row>
    <row r="7" spans="1:8" x14ac:dyDescent="0.2">
      <c r="G7" t="s">
        <v>12</v>
      </c>
      <c r="H7" s="2">
        <f>_xlfn.FORECAST.ETS.STAT($B$2:$B$4,$A$2:$A$4,6,1,1)</f>
        <v>0.59950000000000137</v>
      </c>
    </row>
    <row r="8" spans="1:8" x14ac:dyDescent="0.2">
      <c r="G8" t="s">
        <v>13</v>
      </c>
      <c r="H8" s="2">
        <f>_xlfn.FORECAST.ETS.STAT($B$2:$B$4,$A$2:$A$4,7,1,1)</f>
        <v>0.88300665342906726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23" sqref="H23"/>
    </sheetView>
  </sheetViews>
  <sheetFormatPr baseColWidth="10" defaultColWidth="8.83203125" defaultRowHeight="15" x14ac:dyDescent="0.2"/>
  <cols>
    <col min="3" max="3" width="9.664062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18</v>
      </c>
      <c r="B2">
        <v>1</v>
      </c>
      <c r="C2">
        <v>3501563.2</v>
      </c>
    </row>
    <row r="3" spans="1:3" x14ac:dyDescent="0.2">
      <c r="A3" t="s">
        <v>19</v>
      </c>
      <c r="B3">
        <v>2</v>
      </c>
      <c r="C3">
        <v>3337043.4</v>
      </c>
    </row>
    <row r="4" spans="1:3" x14ac:dyDescent="0.2">
      <c r="A4" t="s">
        <v>20</v>
      </c>
      <c r="B4">
        <v>3</v>
      </c>
      <c r="C4">
        <v>3325503.8</v>
      </c>
    </row>
    <row r="8" spans="1:3" x14ac:dyDescent="0.2">
      <c r="B8" t="s">
        <v>0</v>
      </c>
      <c r="C8" t="s">
        <v>14</v>
      </c>
    </row>
    <row r="9" spans="1:3" x14ac:dyDescent="0.2">
      <c r="A9" t="s">
        <v>18</v>
      </c>
      <c r="B9">
        <v>1</v>
      </c>
      <c r="C9">
        <v>70</v>
      </c>
    </row>
    <row r="10" spans="1:3" x14ac:dyDescent="0.2">
      <c r="A10" t="s">
        <v>19</v>
      </c>
      <c r="B10">
        <v>2</v>
      </c>
      <c r="C10">
        <v>76</v>
      </c>
    </row>
    <row r="11" spans="1:3" x14ac:dyDescent="0.2">
      <c r="A11" t="s">
        <v>20</v>
      </c>
      <c r="B11">
        <v>3</v>
      </c>
      <c r="C1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fuel-kpi-target</vt:lpstr>
      <vt:lpstr>pm-compliance-kpi-target</vt:lpstr>
      <vt:lpstr>last-3years-actuals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Attila, Berke</dc:creator>
  <cp:lastModifiedBy>Microsoft Office User</cp:lastModifiedBy>
  <dcterms:created xsi:type="dcterms:W3CDTF">2019-03-14T14:02:25Z</dcterms:created>
  <dcterms:modified xsi:type="dcterms:W3CDTF">2019-03-15T00:19:07Z</dcterms:modified>
</cp:coreProperties>
</file>