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D42" i="1"/>
  <c r="M44"/>
  <c r="L44"/>
  <c r="K44"/>
  <c r="J44"/>
  <c r="I44"/>
  <c r="H44"/>
  <c r="G44"/>
  <c r="F44"/>
  <c r="E44"/>
  <c r="D44"/>
  <c r="M43"/>
  <c r="L43"/>
  <c r="K43"/>
  <c r="J43"/>
  <c r="I43"/>
  <c r="H43"/>
  <c r="G43"/>
  <c r="F43"/>
  <c r="E43"/>
  <c r="D43"/>
  <c r="M42"/>
  <c r="L42"/>
  <c r="K42"/>
  <c r="J42"/>
  <c r="I42"/>
  <c r="H42"/>
  <c r="G42"/>
  <c r="F42"/>
  <c r="E42"/>
  <c r="C16"/>
  <c r="J22"/>
  <c r="I22"/>
  <c r="H22"/>
  <c r="G22"/>
  <c r="F22"/>
  <c r="E22"/>
  <c r="D22"/>
  <c r="J21"/>
  <c r="I21"/>
  <c r="H21"/>
  <c r="G21"/>
  <c r="F21"/>
  <c r="E21"/>
  <c r="D21"/>
  <c r="D20"/>
  <c r="J20"/>
  <c r="I20"/>
  <c r="H20"/>
  <c r="G20"/>
  <c r="F20"/>
  <c r="E20"/>
  <c r="F14"/>
  <c r="K11"/>
  <c r="K10"/>
  <c r="K9"/>
  <c r="K8"/>
  <c r="H8"/>
  <c r="C10"/>
  <c r="L5"/>
  <c r="K5"/>
  <c r="J5"/>
  <c r="I5"/>
  <c r="H5"/>
  <c r="G5"/>
  <c r="F5"/>
  <c r="E5"/>
  <c r="C8"/>
</calcChain>
</file>

<file path=xl/sharedStrings.xml><?xml version="1.0" encoding="utf-8"?>
<sst xmlns="http://schemas.openxmlformats.org/spreadsheetml/2006/main" count="24" uniqueCount="22">
  <si>
    <t>n=</t>
  </si>
  <si>
    <t>T=</t>
  </si>
  <si>
    <t>R=</t>
  </si>
  <si>
    <t>λ=</t>
  </si>
  <si>
    <t>r=</t>
  </si>
  <si>
    <t>λ*r=</t>
  </si>
  <si>
    <t>Σλ=</t>
  </si>
  <si>
    <t>Σλ*r=</t>
  </si>
  <si>
    <t>T1=</t>
  </si>
  <si>
    <t>Pc(T)=</t>
  </si>
  <si>
    <t>Pc(T1)=</t>
  </si>
  <si>
    <t>Rc(T)=</t>
  </si>
  <si>
    <t>Rc(T1)=</t>
  </si>
  <si>
    <t>Введите исходные данные:</t>
  </si>
  <si>
    <t>№</t>
  </si>
  <si>
    <t>время t</t>
  </si>
  <si>
    <t>Rc(t) при n</t>
  </si>
  <si>
    <t>Rc(t) при 3n</t>
  </si>
  <si>
    <t>Rc(t) при 5n</t>
  </si>
  <si>
    <t>Gr(t,n) при n</t>
  </si>
  <si>
    <t>Gr(t,n) при 3n</t>
  </si>
  <si>
    <t>Gr(t,n) при 5n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</si>
</sst>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Лист1!$C$20</c:f>
              <c:strCache>
                <c:ptCount val="1"/>
                <c:pt idx="0">
                  <c:v>Rc(t) при n</c:v>
                </c:pt>
              </c:strCache>
            </c:strRef>
          </c:tx>
          <c:val>
            <c:numRef>
              <c:f>Лист1!$D$20:$J$20</c:f>
              <c:numCache>
                <c:formatCode>General</c:formatCode>
                <c:ptCount val="7"/>
                <c:pt idx="0">
                  <c:v>0</c:v>
                </c:pt>
                <c:pt idx="1">
                  <c:v>9572.1336388267555</c:v>
                </c:pt>
                <c:pt idx="2">
                  <c:v>10511.948979959638</c:v>
                </c:pt>
                <c:pt idx="3">
                  <c:v>10604.222333921814</c:v>
                </c:pt>
                <c:pt idx="4">
                  <c:v>10613.281956039884</c:v>
                </c:pt>
                <c:pt idx="5">
                  <c:v>10614.171451754497</c:v>
                </c:pt>
                <c:pt idx="6">
                  <c:v>10614.258787723387</c:v>
                </c:pt>
              </c:numCache>
            </c:numRef>
          </c:val>
        </c:ser>
        <c:ser>
          <c:idx val="1"/>
          <c:order val="1"/>
          <c:tx>
            <c:strRef>
              <c:f>Лист1!$C$21</c:f>
              <c:strCache>
                <c:ptCount val="1"/>
                <c:pt idx="0">
                  <c:v>Rc(t) при 3n</c:v>
                </c:pt>
              </c:strCache>
            </c:strRef>
          </c:tx>
          <c:val>
            <c:numRef>
              <c:f>Лист1!$D$21:$J$21</c:f>
              <c:numCache>
                <c:formatCode>General</c:formatCode>
                <c:ptCount val="7"/>
                <c:pt idx="0">
                  <c:v>0</c:v>
                </c:pt>
                <c:pt idx="1">
                  <c:v>3534.7407779739383</c:v>
                </c:pt>
                <c:pt idx="2">
                  <c:v>3538.0862615350829</c:v>
                </c:pt>
                <c:pt idx="3">
                  <c:v>3538.0894278946439</c:v>
                </c:pt>
                <c:pt idx="4">
                  <c:v>3538.0894308914703</c:v>
                </c:pt>
                <c:pt idx="5">
                  <c:v>3538.089430894307</c:v>
                </c:pt>
                <c:pt idx="6">
                  <c:v>3538.0894308943089</c:v>
                </c:pt>
              </c:numCache>
            </c:numRef>
          </c:val>
        </c:ser>
        <c:ser>
          <c:idx val="2"/>
          <c:order val="2"/>
          <c:tx>
            <c:strRef>
              <c:f>Лист1!$C$22</c:f>
              <c:strCache>
                <c:ptCount val="1"/>
                <c:pt idx="0">
                  <c:v>Rc(t) при 5n</c:v>
                </c:pt>
              </c:strCache>
            </c:strRef>
          </c:tx>
          <c:val>
            <c:numRef>
              <c:f>Лист1!$D$22:$J$22</c:f>
              <c:numCache>
                <c:formatCode>General</c:formatCode>
                <c:ptCount val="7"/>
                <c:pt idx="0">
                  <c:v>0</c:v>
                </c:pt>
                <c:pt idx="1">
                  <c:v>2122.8342903508997</c:v>
                </c:pt>
                <c:pt idx="2">
                  <c:v>2122.853658359877</c:v>
                </c:pt>
                <c:pt idx="3">
                  <c:v>2122.8536585365841</c:v>
                </c:pt>
                <c:pt idx="4">
                  <c:v>2122.8536585365855</c:v>
                </c:pt>
                <c:pt idx="5">
                  <c:v>2122.8536585365855</c:v>
                </c:pt>
                <c:pt idx="6">
                  <c:v>2122.8536585365855</c:v>
                </c:pt>
              </c:numCache>
            </c:numRef>
          </c:val>
        </c:ser>
        <c:marker val="1"/>
        <c:axId val="67760512"/>
        <c:axId val="67762048"/>
      </c:lineChart>
      <c:catAx>
        <c:axId val="67760512"/>
        <c:scaling>
          <c:orientation val="minMax"/>
        </c:scaling>
        <c:axPos val="b"/>
        <c:tickLblPos val="nextTo"/>
        <c:crossAx val="67762048"/>
        <c:crosses val="autoZero"/>
        <c:auto val="1"/>
        <c:lblAlgn val="ctr"/>
        <c:lblOffset val="100"/>
      </c:catAx>
      <c:valAx>
        <c:axId val="67762048"/>
        <c:scaling>
          <c:orientation val="minMax"/>
        </c:scaling>
        <c:axPos val="l"/>
        <c:majorGridlines/>
        <c:numFmt formatCode="General" sourceLinked="1"/>
        <c:tickLblPos val="nextTo"/>
        <c:crossAx val="67760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Лист1!$C$42</c:f>
              <c:strCache>
                <c:ptCount val="1"/>
                <c:pt idx="0">
                  <c:v>Gr(t,n) при n</c:v>
                </c:pt>
              </c:strCache>
            </c:strRef>
          </c:tx>
          <c:val>
            <c:numRef>
              <c:f>Лист1!$D$42:$M$42</c:f>
              <c:numCache>
                <c:formatCode>General</c:formatCode>
                <c:ptCount val="10"/>
                <c:pt idx="0">
                  <c:v>0.93179066791988674</c:v>
                </c:pt>
                <c:pt idx="1">
                  <c:v>0.87014850540739141</c:v>
                </c:pt>
                <c:pt idx="2">
                  <c:v>0.81436887157490956</c:v>
                </c:pt>
                <c:pt idx="3">
                  <c:v>0.76382746203725871</c:v>
                </c:pt>
                <c:pt idx="4">
                  <c:v>0.71797079412224163</c:v>
                </c:pt>
                <c:pt idx="5">
                  <c:v>0.6763078486300842</c:v>
                </c:pt>
                <c:pt idx="6">
                  <c:v>0.63840272490274885</c:v>
                </c:pt>
                <c:pt idx="7">
                  <c:v>0.60386818395525832</c:v>
                </c:pt>
                <c:pt idx="8">
                  <c:v>0.57235997012789153</c:v>
                </c:pt>
                <c:pt idx="9">
                  <c:v>0.54357181543306843</c:v>
                </c:pt>
              </c:numCache>
            </c:numRef>
          </c:val>
        </c:ser>
        <c:ser>
          <c:idx val="1"/>
          <c:order val="1"/>
          <c:tx>
            <c:strRef>
              <c:f>Лист1!$C$43</c:f>
              <c:strCache>
                <c:ptCount val="1"/>
                <c:pt idx="0">
                  <c:v>Gr(t,n) при 3n</c:v>
                </c:pt>
              </c:strCache>
            </c:strRef>
          </c:tx>
          <c:val>
            <c:numRef>
              <c:f>Лист1!$D$43:$M$43</c:f>
              <c:numCache>
                <c:formatCode>General</c:formatCode>
                <c:ptCount val="10"/>
                <c:pt idx="0">
                  <c:v>0.79795603421843664</c:v>
                </c:pt>
                <c:pt idx="1">
                  <c:v>0.64950375964890517</c:v>
                </c:pt>
                <c:pt idx="2">
                  <c:v>0.53889915918315845</c:v>
                </c:pt>
                <c:pt idx="3">
                  <c:v>0.45529306581224083</c:v>
                </c:pt>
                <c:pt idx="4">
                  <c:v>0.39115328795731469</c:v>
                </c:pt>
                <c:pt idx="5">
                  <c:v>0.34120833389652661</c:v>
                </c:pt>
                <c:pt idx="6">
                  <c:v>0.30173708107220415</c:v>
                </c:pt>
                <c:pt idx="7">
                  <c:v>0.27008873867624589</c:v>
                </c:pt>
                <c:pt idx="8">
                  <c:v>0.24435672509085068</c:v>
                </c:pt>
                <c:pt idx="9">
                  <c:v>0.22315585301439014</c:v>
                </c:pt>
              </c:numCache>
            </c:numRef>
          </c:val>
        </c:ser>
        <c:ser>
          <c:idx val="2"/>
          <c:order val="2"/>
          <c:tx>
            <c:strRef>
              <c:f>Лист1!$C$44</c:f>
              <c:strCache>
                <c:ptCount val="1"/>
                <c:pt idx="0">
                  <c:v>Gr(t,n) при 5n</c:v>
                </c:pt>
              </c:strCache>
            </c:strRef>
          </c:tx>
          <c:val>
            <c:numRef>
              <c:f>Лист1!$D$44:$M$44</c:f>
              <c:numCache>
                <c:formatCode>General</c:formatCode>
                <c:ptCount val="10"/>
                <c:pt idx="0">
                  <c:v>0.68941892371685964</c:v>
                </c:pt>
                <c:pt idx="1">
                  <c:v>0.50161967904958493</c:v>
                </c:pt>
                <c:pt idx="2">
                  <c:v>0.3833236445497174</c:v>
                </c:pt>
                <c:pt idx="3">
                  <c:v>0.3056000528074202</c:v>
                </c:pt>
                <c:pt idx="4">
                  <c:v>0.2523631305770061</c:v>
                </c:pt>
                <c:pt idx="5">
                  <c:v>0.21443154568349984</c:v>
                </c:pt>
                <c:pt idx="6">
                  <c:v>0.18641367413944945</c:v>
                </c:pt>
                <c:pt idx="7">
                  <c:v>0.16504651964519762</c:v>
                </c:pt>
                <c:pt idx="8">
                  <c:v>0.1482929787829631</c:v>
                </c:pt>
                <c:pt idx="9">
                  <c:v>0.13484095928293235</c:v>
                </c:pt>
              </c:numCache>
            </c:numRef>
          </c:val>
        </c:ser>
        <c:marker val="1"/>
        <c:axId val="72384896"/>
        <c:axId val="72386432"/>
      </c:lineChart>
      <c:catAx>
        <c:axId val="72384896"/>
        <c:scaling>
          <c:orientation val="minMax"/>
        </c:scaling>
        <c:axPos val="b"/>
        <c:tickLblPos val="nextTo"/>
        <c:crossAx val="72386432"/>
        <c:crosses val="autoZero"/>
        <c:auto val="1"/>
        <c:lblAlgn val="ctr"/>
        <c:lblOffset val="100"/>
      </c:catAx>
      <c:valAx>
        <c:axId val="72386432"/>
        <c:scaling>
          <c:orientation val="minMax"/>
        </c:scaling>
        <c:axPos val="l"/>
        <c:majorGridlines/>
        <c:numFmt formatCode="General" sourceLinked="1"/>
        <c:tickLblPos val="nextTo"/>
        <c:crossAx val="72384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23</xdr:row>
      <xdr:rowOff>0</xdr:rowOff>
    </xdr:from>
    <xdr:to>
      <xdr:col>9</xdr:col>
      <xdr:colOff>247650</xdr:colOff>
      <xdr:row>37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45</xdr:row>
      <xdr:rowOff>28575</xdr:rowOff>
    </xdr:from>
    <xdr:to>
      <xdr:col>8</xdr:col>
      <xdr:colOff>47625</xdr:colOff>
      <xdr:row>59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O15" sqref="O15"/>
    </sheetView>
  </sheetViews>
  <sheetFormatPr defaultRowHeight="15"/>
  <cols>
    <col min="1" max="1" width="3.42578125" customWidth="1"/>
    <col min="2" max="2" width="5.5703125" customWidth="1"/>
    <col min="3" max="3" width="13.42578125" customWidth="1"/>
    <col min="4" max="4" width="12" customWidth="1"/>
    <col min="5" max="5" width="11.85546875" customWidth="1"/>
    <col min="6" max="6" width="11.140625" customWidth="1"/>
    <col min="7" max="7" width="10.28515625" customWidth="1"/>
    <col min="8" max="8" width="9.7109375" customWidth="1"/>
    <col min="9" max="9" width="10" customWidth="1"/>
    <col min="10" max="10" width="10.5703125" customWidth="1"/>
    <col min="11" max="11" width="11.85546875" customWidth="1"/>
    <col min="12" max="12" width="5.7109375" customWidth="1"/>
  </cols>
  <sheetData>
    <row r="1" spans="1:12">
      <c r="G1" t="s">
        <v>13</v>
      </c>
    </row>
    <row r="2" spans="1:12">
      <c r="A2" t="s">
        <v>0</v>
      </c>
      <c r="B2">
        <v>8</v>
      </c>
      <c r="D2" t="s">
        <v>3</v>
      </c>
      <c r="E2">
        <v>1.6</v>
      </c>
      <c r="F2">
        <v>1.3</v>
      </c>
      <c r="G2">
        <v>2.2999999999999998</v>
      </c>
      <c r="H2">
        <v>4.0999999999999996</v>
      </c>
      <c r="I2">
        <v>3.2</v>
      </c>
      <c r="J2">
        <v>2.7</v>
      </c>
      <c r="K2">
        <v>0.4</v>
      </c>
      <c r="L2">
        <v>0.8</v>
      </c>
    </row>
    <row r="3" spans="1:12">
      <c r="A3" t="s">
        <v>1</v>
      </c>
      <c r="B3">
        <v>3500</v>
      </c>
      <c r="D3" t="s">
        <v>4</v>
      </c>
      <c r="E3">
        <v>3500</v>
      </c>
      <c r="F3">
        <v>6450</v>
      </c>
      <c r="G3">
        <v>3250</v>
      </c>
      <c r="H3">
        <v>28500</v>
      </c>
      <c r="I3">
        <v>6780</v>
      </c>
      <c r="J3">
        <v>4280</v>
      </c>
      <c r="K3">
        <v>2680</v>
      </c>
      <c r="L3">
        <v>1800</v>
      </c>
    </row>
    <row r="4" spans="1:12">
      <c r="A4" t="s">
        <v>2</v>
      </c>
      <c r="B4">
        <v>7000</v>
      </c>
    </row>
    <row r="5" spans="1:12">
      <c r="D5" t="s">
        <v>5</v>
      </c>
      <c r="E5">
        <f t="shared" ref="E5:L5" si="0">E2*E3</f>
        <v>5600</v>
      </c>
      <c r="F5">
        <f t="shared" si="0"/>
        <v>8385</v>
      </c>
      <c r="G5">
        <f t="shared" si="0"/>
        <v>7474.9999999999991</v>
      </c>
      <c r="H5">
        <f t="shared" si="0"/>
        <v>116849.99999999999</v>
      </c>
      <c r="I5">
        <f t="shared" si="0"/>
        <v>21696</v>
      </c>
      <c r="J5">
        <f t="shared" si="0"/>
        <v>11556</v>
      </c>
      <c r="K5">
        <f t="shared" si="0"/>
        <v>1072</v>
      </c>
      <c r="L5">
        <f t="shared" si="0"/>
        <v>1440</v>
      </c>
    </row>
    <row r="8" spans="1:12">
      <c r="B8" t="s">
        <v>6</v>
      </c>
      <c r="C8">
        <f>SUM(E2:L2)*0.00001</f>
        <v>1.64E-4</v>
      </c>
      <c r="G8" t="s">
        <v>8</v>
      </c>
      <c r="H8">
        <f>1/C8</f>
        <v>6097.5609756097556</v>
      </c>
      <c r="J8" t="s">
        <v>9</v>
      </c>
      <c r="K8">
        <f>EXP(-C8*B3)</f>
        <v>0.56326785512200472</v>
      </c>
    </row>
    <row r="9" spans="1:12">
      <c r="J9" t="s">
        <v>10</v>
      </c>
      <c r="K9">
        <f>EXP(-C8*H8)</f>
        <v>0.36787944117144239</v>
      </c>
    </row>
    <row r="10" spans="1:12">
      <c r="B10" t="s">
        <v>7</v>
      </c>
      <c r="C10">
        <f>SUM(E5:L5)*0.00001</f>
        <v>1.7407400000000002</v>
      </c>
      <c r="J10" t="s">
        <v>11</v>
      </c>
      <c r="K10">
        <f>(1-EXP(-C8*B3))/C8*C10</f>
        <v>4635.5921577739118</v>
      </c>
    </row>
    <row r="11" spans="1:12">
      <c r="J11" t="s">
        <v>12</v>
      </c>
      <c r="K11">
        <f>(1-EXP(-C8*H8))/C8*C10</f>
        <v>6709.497204726973</v>
      </c>
    </row>
    <row r="14" spans="1:12">
      <c r="F14">
        <f>C8/B2</f>
        <v>2.05E-5</v>
      </c>
    </row>
    <row r="16" spans="1:12">
      <c r="C16">
        <f>-LN(1-B4*C8/C10)/C8</f>
        <v>6568.9617979964842</v>
      </c>
    </row>
    <row r="18" spans="3:10">
      <c r="C18" t="s">
        <v>14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</row>
    <row r="19" spans="3:10">
      <c r="C19" t="s">
        <v>15</v>
      </c>
      <c r="D19">
        <v>0</v>
      </c>
      <c r="E19">
        <v>14152</v>
      </c>
      <c r="F19">
        <v>28304</v>
      </c>
      <c r="G19">
        <v>42456</v>
      </c>
      <c r="H19">
        <v>56608</v>
      </c>
      <c r="I19">
        <v>70760</v>
      </c>
      <c r="J19">
        <v>84914</v>
      </c>
    </row>
    <row r="20" spans="3:10">
      <c r="C20" t="s">
        <v>16</v>
      </c>
      <c r="D20">
        <f>(1-EXP(-$B$2*$F$14*D19))/$B$2/$F$14*$C$10</f>
        <v>0</v>
      </c>
      <c r="E20">
        <f>(1-EXP(-$B$2*$F$14*E19))/$B$2/$F$14*$C$10</f>
        <v>9572.1336388267555</v>
      </c>
      <c r="F20">
        <f>(1-EXP(-$B$2*$F$14*F19))/$B$2/$F$14*$C$10</f>
        <v>10511.948979959638</v>
      </c>
      <c r="G20">
        <f>(1-EXP(-$B$2*$F$14*G19))/$B$2/$F$14*$C$10</f>
        <v>10604.222333921814</v>
      </c>
      <c r="H20">
        <f>(1-EXP(-$B$2*$F$14*H19))/$B$2/$F$14*$C$10</f>
        <v>10613.281956039884</v>
      </c>
      <c r="I20">
        <f>(1-EXP(-$B$2*$F$14*I19))/$B$2/$F$14*$C$10</f>
        <v>10614.171451754497</v>
      </c>
      <c r="J20">
        <f>(1-EXP(-$B$2*$F$14*J19))/$B$2/$F$14*$C$10</f>
        <v>10614.258787723387</v>
      </c>
    </row>
    <row r="21" spans="3:10">
      <c r="C21" t="s">
        <v>17</v>
      </c>
      <c r="D21" s="1">
        <f>(1-EXP(-3*$B$2*$F$14*D19))/3/$B$2/$F$14*$C$10</f>
        <v>0</v>
      </c>
      <c r="E21">
        <f>(1-EXP(-3*$B$2*$F$14*E19))/3/$B$2/$F$14*$C$10</f>
        <v>3534.7407779739383</v>
      </c>
      <c r="F21">
        <f>(1-EXP(-3*$B$2*$F$14*F19))/3/$B$2/$F$14*$C$10</f>
        <v>3538.0862615350829</v>
      </c>
      <c r="G21">
        <f>(1-EXP(-3*$B$2*$F$14*G19))/3/$B$2/$F$14*$C$10</f>
        <v>3538.0894278946439</v>
      </c>
      <c r="H21">
        <f>(1-EXP(-3*$B$2*$F$14*H19))/3/$B$2/$F$14*$C$10</f>
        <v>3538.0894308914703</v>
      </c>
      <c r="I21">
        <f>(1-EXP(-3*$B$2*$F$14*I19))/3/$B$2/$F$14*$C$10</f>
        <v>3538.089430894307</v>
      </c>
      <c r="J21">
        <f>(1-EXP(-3*$B$2*$F$14*J19))/3/$B$2/$F$14*$C$10</f>
        <v>3538.0894308943089</v>
      </c>
    </row>
    <row r="22" spans="3:10">
      <c r="C22" t="s">
        <v>18</v>
      </c>
      <c r="D22">
        <f>(1-EXP(-5*$B$2*$F$14*D19))/5/$B$2/$F$14*$C$10</f>
        <v>0</v>
      </c>
      <c r="E22">
        <f>(1-EXP(-5*$B$2*$F$14*E19))/5/$B$2/$F$14*$C$10</f>
        <v>2122.8342903508997</v>
      </c>
      <c r="F22">
        <f>(1-EXP(-5*$B$2*$F$14*F19))/5/$B$2/$F$14*$C$10</f>
        <v>2122.853658359877</v>
      </c>
      <c r="G22">
        <f>(1-EXP(-5*$B$2*$F$14*G19))/5/$B$2/$F$14*$C$10</f>
        <v>2122.8536585365841</v>
      </c>
      <c r="H22">
        <f>(1-EXP(-5*$B$2*$F$14*H19))/5/$B$2/$F$14*$C$10</f>
        <v>2122.8536585365855</v>
      </c>
      <c r="I22">
        <f>(1-EXP(-5*$B$2*$F$14*I19))/5/$B$2/$F$14*$C$10</f>
        <v>2122.8536585365855</v>
      </c>
      <c r="J22">
        <f>(1-EXP(-5*$B$2*$F$14*J19))/5/$B$2/$F$14*$C$10</f>
        <v>2122.8536585365855</v>
      </c>
    </row>
    <row r="40" spans="3:13">
      <c r="C40" t="s">
        <v>14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>
      <c r="C41" t="s">
        <v>15</v>
      </c>
      <c r="D41">
        <v>1000</v>
      </c>
      <c r="E41">
        <v>2000</v>
      </c>
      <c r="F41">
        <v>3000</v>
      </c>
      <c r="G41">
        <v>4000</v>
      </c>
      <c r="H41">
        <v>5000</v>
      </c>
      <c r="I41">
        <v>6000</v>
      </c>
      <c r="J41">
        <v>7000</v>
      </c>
      <c r="K41">
        <v>8000</v>
      </c>
      <c r="L41">
        <v>9000</v>
      </c>
      <c r="M41">
        <v>10000</v>
      </c>
    </row>
    <row r="42" spans="3:13">
      <c r="C42" t="s">
        <v>19</v>
      </c>
      <c r="D42">
        <f>(1-EXP(-$B$2*$F$14*D41))/$B$2/(1-EXP(-$F$14*D41))</f>
        <v>0.93179066791988674</v>
      </c>
      <c r="E42">
        <f>(1-EXP(-$B$2*$F$14*E41))/$B$2/(1-EXP(-$F$14*E41))</f>
        <v>0.87014850540739141</v>
      </c>
      <c r="F42">
        <f>(1-EXP(-$B$2*$F$14*F41))/$B$2/(1-EXP(-$F$14*F41))</f>
        <v>0.81436887157490956</v>
      </c>
      <c r="G42">
        <f>(1-EXP(-$B$2*$F$14*G41))/$B$2/(1-EXP(-$F$14*G41))</f>
        <v>0.76382746203725871</v>
      </c>
      <c r="H42">
        <f>(1-EXP(-$B$2*$F$14*H41))/$B$2/(1-EXP(-$F$14*H41))</f>
        <v>0.71797079412224163</v>
      </c>
      <c r="I42">
        <f>(1-EXP(-$B$2*$F$14*I41))/$B$2/(1-EXP(-$F$14*I41))</f>
        <v>0.6763078486300842</v>
      </c>
      <c r="J42">
        <f>(1-EXP(-$B$2*$F$14*J41))/$B$2/(1-EXP(-$F$14*J41))</f>
        <v>0.63840272490274885</v>
      </c>
      <c r="K42">
        <f>(1-EXP(-$B$2*$F$14*K41))/$B$2/(1-EXP(-$F$14*K41))</f>
        <v>0.60386818395525832</v>
      </c>
      <c r="L42">
        <f>(1-EXP(-$B$2*$F$14*L41))/$B$2/(1-EXP(-$F$14*L41))</f>
        <v>0.57235997012789153</v>
      </c>
      <c r="M42">
        <f>(1-EXP(-$B$2*$F$14*M41))/$B$2/(1-EXP(-$F$14*M41))</f>
        <v>0.54357181543306843</v>
      </c>
    </row>
    <row r="43" spans="3:13">
      <c r="C43" t="s">
        <v>20</v>
      </c>
      <c r="D43">
        <f>(1-EXP(-3*$B$2*$F$14*D41))/3/$B$2/(1-EXP(-$F$14*D41))</f>
        <v>0.79795603421843664</v>
      </c>
      <c r="E43">
        <f>(1-EXP(-3*$B$2*$F$14*E41))/3/$B$2/(1-EXP(-$F$14*E41))</f>
        <v>0.64950375964890517</v>
      </c>
      <c r="F43">
        <f>(1-EXP(-3*$B$2*$F$14*F41))/3/$B$2/(1-EXP(-$F$14*F41))</f>
        <v>0.53889915918315845</v>
      </c>
      <c r="G43">
        <f>(1-EXP(-3*$B$2*$F$14*G41))/3/$B$2/(1-EXP(-$F$14*G41))</f>
        <v>0.45529306581224083</v>
      </c>
      <c r="H43">
        <f>(1-EXP(-3*$B$2*$F$14*H41))/3/$B$2/(1-EXP(-$F$14*H41))</f>
        <v>0.39115328795731469</v>
      </c>
      <c r="I43">
        <f>(1-EXP(-3*$B$2*$F$14*I41))/3/$B$2/(1-EXP(-$F$14*I41))</f>
        <v>0.34120833389652661</v>
      </c>
      <c r="J43">
        <f>(1-EXP(-3*$B$2*$F$14*J41))/3/$B$2/(1-EXP(-$F$14*J41))</f>
        <v>0.30173708107220415</v>
      </c>
      <c r="K43">
        <f>(1-EXP(-3*$B$2*$F$14*K41))/3/$B$2/(1-EXP(-$F$14*K41))</f>
        <v>0.27008873867624589</v>
      </c>
      <c r="L43">
        <f>(1-EXP(-3*$B$2*$F$14*L41))/3/$B$2/(1-EXP(-$F$14*L41))</f>
        <v>0.24435672509085068</v>
      </c>
      <c r="M43">
        <f>(1-EXP(-3*$B$2*$F$14*M41))/3/$B$2/(1-EXP(-$F$14*M41))</f>
        <v>0.22315585301439014</v>
      </c>
    </row>
    <row r="44" spans="3:13">
      <c r="C44" t="s">
        <v>21</v>
      </c>
      <c r="D44">
        <f>(1-EXP(-5*$B$2*$F$14*D41))/5/$B$2/(1-EXP(-$F$14*D41))</f>
        <v>0.68941892371685964</v>
      </c>
      <c r="E44">
        <f>(1-EXP(-5*$B$2*$F$14*E41))/5/$B$2/(1-EXP(-$F$14*E41))</f>
        <v>0.50161967904958493</v>
      </c>
      <c r="F44">
        <f>(1-EXP(-5*$B$2*$F$14*F41))/5/$B$2/(1-EXP(-$F$14*F41))</f>
        <v>0.3833236445497174</v>
      </c>
      <c r="G44">
        <f>(1-EXP(-5*$B$2*$F$14*G41))/5/$B$2/(1-EXP(-$F$14*G41))</f>
        <v>0.3056000528074202</v>
      </c>
      <c r="H44">
        <f>(1-EXP(-5*$B$2*$F$14*H41))/5/$B$2/(1-EXP(-$F$14*H41))</f>
        <v>0.2523631305770061</v>
      </c>
      <c r="I44">
        <f>(1-EXP(-5*$B$2*$F$14*I41))/5/$B$2/(1-EXP(-$F$14*I41))</f>
        <v>0.21443154568349984</v>
      </c>
      <c r="J44">
        <f>(1-EXP(-5*$B$2*$F$14*J41))/5/$B$2/(1-EXP(-$F$14*J41))</f>
        <v>0.18641367413944945</v>
      </c>
      <c r="K44">
        <f>(1-EXP(-5*$B$2*$F$14*K41))/5/$B$2/(1-EXP(-$F$14*K41))</f>
        <v>0.16504651964519762</v>
      </c>
      <c r="L44">
        <f>(1-EXP(-5*$B$2*$F$14*L41))/5/$B$2/(1-EXP(-$F$14*L41))</f>
        <v>0.1482929787829631</v>
      </c>
      <c r="M44">
        <f>(1-EXP(-5*$B$2*$F$14*M41))/5/$B$2/(1-EXP(-$F$14*M41))</f>
        <v>0.13484095928293235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2016-01-05T05:19:49Z</dcterms:modified>
</cp:coreProperties>
</file>